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IT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X73" i="51" s="1"/>
  <c r="W75" i="51"/>
  <c r="W73" i="51" s="1"/>
  <c r="V75" i="51"/>
  <c r="V73" i="51" s="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I73" i="51" s="1"/>
  <c r="H75" i="51"/>
  <c r="H73" i="51" s="1"/>
  <c r="G75" i="51"/>
  <c r="F75" i="51"/>
  <c r="E75" i="51"/>
  <c r="D75" i="51"/>
  <c r="C75" i="51"/>
  <c r="B75" i="51"/>
  <c r="Y74" i="51"/>
  <c r="Y73" i="51" s="1"/>
  <c r="X74" i="51"/>
  <c r="W74" i="51"/>
  <c r="V74" i="5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O73" i="51" s="1"/>
  <c r="N74" i="51"/>
  <c r="N73" i="51" s="1"/>
  <c r="M74" i="51"/>
  <c r="L74" i="51"/>
  <c r="K74" i="51"/>
  <c r="J74" i="51"/>
  <c r="J73" i="51" s="1"/>
  <c r="I74" i="51"/>
  <c r="H74" i="51"/>
  <c r="G74" i="51"/>
  <c r="G73" i="51" s="1"/>
  <c r="F74" i="51"/>
  <c r="E74" i="51"/>
  <c r="E73" i="51" s="1"/>
  <c r="D74" i="51"/>
  <c r="D73" i="51" s="1"/>
  <c r="C74" i="51"/>
  <c r="C73" i="51" s="1"/>
  <c r="B74" i="51"/>
  <c r="B73" i="51" s="1"/>
  <c r="M73" i="51"/>
  <c r="L73" i="51"/>
  <c r="K73" i="51"/>
  <c r="F73" i="51"/>
  <c r="Y54" i="51"/>
  <c r="Y105" i="51" s="1"/>
  <c r="X54" i="51"/>
  <c r="X105" i="51" s="1"/>
  <c r="W54" i="51"/>
  <c r="V54" i="51"/>
  <c r="V105" i="51" s="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G105" i="51" s="1"/>
  <c r="F54" i="51"/>
  <c r="F105" i="51" s="1"/>
  <c r="E54" i="51"/>
  <c r="D54" i="51"/>
  <c r="C54" i="51"/>
  <c r="B54" i="51"/>
  <c r="Y35" i="51"/>
  <c r="X35" i="51"/>
  <c r="W35" i="51"/>
  <c r="W104" i="51" s="1"/>
  <c r="V35" i="51"/>
  <c r="U35" i="51"/>
  <c r="U104" i="51" s="1"/>
  <c r="T35" i="51"/>
  <c r="T104" i="51" s="1"/>
  <c r="S35" i="51"/>
  <c r="R35" i="51"/>
  <c r="R104" i="51" s="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C104" i="51" s="1"/>
  <c r="B35" i="51"/>
  <c r="B104" i="51" s="1"/>
  <c r="Y27" i="51"/>
  <c r="X27" i="51"/>
  <c r="W27" i="51"/>
  <c r="V27" i="51"/>
  <c r="U27" i="51"/>
  <c r="T27" i="51"/>
  <c r="S27" i="51"/>
  <c r="S103" i="51" s="1"/>
  <c r="R27" i="51"/>
  <c r="Q27" i="51"/>
  <c r="Q103" i="51" s="1"/>
  <c r="P27" i="51"/>
  <c r="P103" i="51" s="1"/>
  <c r="O27" i="51"/>
  <c r="N27" i="51"/>
  <c r="N103" i="51" s="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Y73" i="50" s="1"/>
  <c r="X75" i="50"/>
  <c r="W75" i="50"/>
  <c r="V75" i="50"/>
  <c r="U75" i="50"/>
  <c r="T75" i="50"/>
  <c r="T73" i="50" s="1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E73" i="50" s="1"/>
  <c r="D75" i="50"/>
  <c r="C75" i="50"/>
  <c r="B75" i="50"/>
  <c r="Y74" i="50"/>
  <c r="X74" i="50"/>
  <c r="X73" i="50" s="1"/>
  <c r="W74" i="50"/>
  <c r="W73" i="50" s="1"/>
  <c r="V74" i="50"/>
  <c r="V73" i="50" s="1"/>
  <c r="U74" i="50"/>
  <c r="U73" i="50" s="1"/>
  <c r="T74" i="50"/>
  <c r="S74" i="50"/>
  <c r="S73" i="50" s="1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L73" i="50" s="1"/>
  <c r="K74" i="50"/>
  <c r="K73" i="50" s="1"/>
  <c r="J74" i="50"/>
  <c r="J73" i="50" s="1"/>
  <c r="I74" i="50"/>
  <c r="H74" i="50"/>
  <c r="G74" i="50"/>
  <c r="F74" i="50"/>
  <c r="E74" i="50"/>
  <c r="D74" i="50"/>
  <c r="D73" i="50" s="1"/>
  <c r="C74" i="50"/>
  <c r="C73" i="50" s="1"/>
  <c r="B74" i="50"/>
  <c r="B73" i="50" s="1"/>
  <c r="I73" i="50"/>
  <c r="H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S73" i="49" s="1"/>
  <c r="R76" i="49"/>
  <c r="R73" i="49" s="1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X75" i="49"/>
  <c r="W75" i="49"/>
  <c r="V75" i="49"/>
  <c r="U75" i="49"/>
  <c r="T75" i="49"/>
  <c r="S75" i="49"/>
  <c r="R75" i="49"/>
  <c r="Q75" i="49"/>
  <c r="P75" i="49"/>
  <c r="O75" i="49"/>
  <c r="O73" i="49" s="1"/>
  <c r="N75" i="49"/>
  <c r="N73" i="49" s="1"/>
  <c r="M75" i="49"/>
  <c r="L75" i="49"/>
  <c r="K75" i="49"/>
  <c r="J75" i="49"/>
  <c r="I75" i="49"/>
  <c r="H75" i="49"/>
  <c r="G75" i="49"/>
  <c r="F75" i="49"/>
  <c r="E75" i="49"/>
  <c r="D75" i="49"/>
  <c r="C75" i="49"/>
  <c r="B75" i="49"/>
  <c r="Y74" i="49"/>
  <c r="Y73" i="49" s="1"/>
  <c r="X74" i="49"/>
  <c r="X73" i="49" s="1"/>
  <c r="W74" i="49"/>
  <c r="W73" i="49" s="1"/>
  <c r="V74" i="49"/>
  <c r="V73" i="49" s="1"/>
  <c r="U74" i="49"/>
  <c r="T74" i="49"/>
  <c r="S74" i="49"/>
  <c r="R74" i="49"/>
  <c r="Q74" i="49"/>
  <c r="P74" i="49"/>
  <c r="O74" i="49"/>
  <c r="N74" i="49"/>
  <c r="M74" i="49"/>
  <c r="M73" i="49" s="1"/>
  <c r="L74" i="49"/>
  <c r="L73" i="49" s="1"/>
  <c r="K74" i="49"/>
  <c r="K73" i="49" s="1"/>
  <c r="J74" i="49"/>
  <c r="J73" i="49" s="1"/>
  <c r="I74" i="49"/>
  <c r="H74" i="49"/>
  <c r="G74" i="49"/>
  <c r="F74" i="49"/>
  <c r="E74" i="49"/>
  <c r="E73" i="49" s="1"/>
  <c r="D74" i="49"/>
  <c r="D73" i="49" s="1"/>
  <c r="C74" i="49"/>
  <c r="C73" i="49" s="1"/>
  <c r="B74" i="49"/>
  <c r="B73" i="49" s="1"/>
  <c r="U73" i="49"/>
  <c r="T73" i="49"/>
  <c r="Q73" i="49"/>
  <c r="P73" i="49"/>
  <c r="I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F180" i="4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S52" i="47" s="1"/>
  <c r="R53" i="47"/>
  <c r="R52" i="47" s="1"/>
  <c r="Q53" i="47"/>
  <c r="Q52" i="47" s="1"/>
  <c r="P53" i="47"/>
  <c r="P52" i="47" s="1"/>
  <c r="O53" i="47"/>
  <c r="O52" i="47" s="1"/>
  <c r="N53" i="47"/>
  <c r="M53" i="47"/>
  <c r="M52" i="47" s="1"/>
  <c r="L53" i="47"/>
  <c r="K53" i="47"/>
  <c r="J53" i="47"/>
  <c r="I53" i="47"/>
  <c r="H53" i="47"/>
  <c r="H52" i="47" s="1"/>
  <c r="G53" i="47"/>
  <c r="G52" i="47" s="1"/>
  <c r="F53" i="47"/>
  <c r="F52" i="47" s="1"/>
  <c r="E53" i="47"/>
  <c r="E52" i="47" s="1"/>
  <c r="D53" i="47"/>
  <c r="D52" i="47" s="1"/>
  <c r="C53" i="47"/>
  <c r="C52" i="47" s="1"/>
  <c r="B53" i="47"/>
  <c r="B52" i="47" s="1"/>
  <c r="N52" i="47"/>
  <c r="L52" i="47"/>
  <c r="K52" i="47"/>
  <c r="J52" i="47"/>
  <c r="I52" i="47"/>
  <c r="Y28" i="47"/>
  <c r="X28" i="47"/>
  <c r="W28" i="47"/>
  <c r="V28" i="47"/>
  <c r="U28" i="47"/>
  <c r="T28" i="47"/>
  <c r="S28" i="47"/>
  <c r="R28" i="47"/>
  <c r="Q28" i="47"/>
  <c r="P28" i="47"/>
  <c r="O28" i="47"/>
  <c r="N28" i="47"/>
  <c r="M28" i="47"/>
  <c r="L28" i="47"/>
  <c r="L77" i="47" s="1"/>
  <c r="K28" i="47"/>
  <c r="K77" i="47" s="1"/>
  <c r="J28" i="47"/>
  <c r="J77" i="47" s="1"/>
  <c r="I28" i="47"/>
  <c r="I77" i="47" s="1"/>
  <c r="H28" i="47"/>
  <c r="H77" i="47" s="1"/>
  <c r="G28" i="47"/>
  <c r="G77" i="47" s="1"/>
  <c r="F28" i="47"/>
  <c r="F77" i="47" s="1"/>
  <c r="E28" i="47"/>
  <c r="E77" i="47" s="1"/>
  <c r="D28" i="47"/>
  <c r="D77" i="47" s="1"/>
  <c r="C28" i="47"/>
  <c r="C77" i="47" s="1"/>
  <c r="B28" i="47"/>
  <c r="B77" i="47" s="1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X52" i="46" s="1"/>
  <c r="W53" i="46"/>
  <c r="W52" i="46" s="1"/>
  <c r="V53" i="46"/>
  <c r="V52" i="46" s="1"/>
  <c r="U53" i="46"/>
  <c r="U52" i="46" s="1"/>
  <c r="T53" i="46"/>
  <c r="T52" i="46" s="1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N52" i="46" s="1"/>
  <c r="M53" i="46"/>
  <c r="M52" i="46" s="1"/>
  <c r="L53" i="46"/>
  <c r="L52" i="46" s="1"/>
  <c r="K53" i="46"/>
  <c r="K52" i="46" s="1"/>
  <c r="J53" i="46"/>
  <c r="J52" i="46" s="1"/>
  <c r="I53" i="46"/>
  <c r="I52" i="46" s="1"/>
  <c r="H53" i="46"/>
  <c r="H52" i="46" s="1"/>
  <c r="G53" i="46"/>
  <c r="G52" i="46" s="1"/>
  <c r="F53" i="46"/>
  <c r="E53" i="46"/>
  <c r="E52" i="46" s="1"/>
  <c r="D53" i="46"/>
  <c r="C53" i="46"/>
  <c r="B53" i="46"/>
  <c r="F52" i="46"/>
  <c r="D52" i="46"/>
  <c r="C52" i="46"/>
  <c r="B52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Q52" i="45" s="1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W60" i="45"/>
  <c r="G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T52" i="45" s="1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P52" i="45" s="1"/>
  <c r="O56" i="45"/>
  <c r="N56" i="45"/>
  <c r="M56" i="45"/>
  <c r="L56" i="45"/>
  <c r="K56" i="45"/>
  <c r="J56" i="45"/>
  <c r="I56" i="45"/>
  <c r="H56" i="45"/>
  <c r="G56" i="45"/>
  <c r="F56" i="45"/>
  <c r="E56" i="45"/>
  <c r="E52" i="45" s="1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C52" i="45" s="1"/>
  <c r="B55" i="45"/>
  <c r="B52" i="45" s="1"/>
  <c r="Y54" i="45"/>
  <c r="Y52" i="45" s="1"/>
  <c r="X54" i="45"/>
  <c r="W54" i="45"/>
  <c r="V54" i="45"/>
  <c r="U54" i="45"/>
  <c r="T54" i="45"/>
  <c r="S54" i="45"/>
  <c r="R54" i="45"/>
  <c r="Q54" i="45"/>
  <c r="P54" i="45"/>
  <c r="O54" i="45"/>
  <c r="O52" i="45" s="1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X53" i="45"/>
  <c r="X52" i="45" s="1"/>
  <c r="W53" i="45"/>
  <c r="W52" i="45" s="1"/>
  <c r="V53" i="45"/>
  <c r="V52" i="45" s="1"/>
  <c r="U53" i="45"/>
  <c r="U52" i="45" s="1"/>
  <c r="T53" i="45"/>
  <c r="S53" i="45"/>
  <c r="R53" i="45"/>
  <c r="Q53" i="45"/>
  <c r="P53" i="45"/>
  <c r="O53" i="45"/>
  <c r="N53" i="45"/>
  <c r="N52" i="45" s="1"/>
  <c r="M53" i="45"/>
  <c r="M52" i="45" s="1"/>
  <c r="L53" i="45"/>
  <c r="L52" i="45" s="1"/>
  <c r="K53" i="45"/>
  <c r="K52" i="45" s="1"/>
  <c r="J53" i="45"/>
  <c r="J52" i="45" s="1"/>
  <c r="I53" i="45"/>
  <c r="I52" i="45" s="1"/>
  <c r="H53" i="45"/>
  <c r="H52" i="45" s="1"/>
  <c r="G53" i="45"/>
  <c r="G52" i="45" s="1"/>
  <c r="F53" i="45"/>
  <c r="F52" i="45" s="1"/>
  <c r="E53" i="45"/>
  <c r="D53" i="45"/>
  <c r="D52" i="45" s="1"/>
  <c r="C53" i="45"/>
  <c r="B53" i="45"/>
  <c r="S52" i="45"/>
  <c r="R52" i="45"/>
  <c r="Y28" i="45"/>
  <c r="X28" i="45"/>
  <c r="W28" i="45"/>
  <c r="W77" i="45" s="1"/>
  <c r="V28" i="45"/>
  <c r="V77" i="45" s="1"/>
  <c r="U28" i="45"/>
  <c r="T28" i="45"/>
  <c r="T77" i="45" s="1"/>
  <c r="S28" i="45"/>
  <c r="R28" i="45"/>
  <c r="R77" i="45" s="1"/>
  <c r="Q28" i="45"/>
  <c r="P28" i="45"/>
  <c r="O28" i="45"/>
  <c r="O77" i="45" s="1"/>
  <c r="N28" i="45"/>
  <c r="M28" i="45"/>
  <c r="L28" i="45"/>
  <c r="L77" i="45" s="1"/>
  <c r="K28" i="45"/>
  <c r="J28" i="45"/>
  <c r="I28" i="45"/>
  <c r="H28" i="45"/>
  <c r="G28" i="45"/>
  <c r="G77" i="45" s="1"/>
  <c r="F28" i="45"/>
  <c r="E28" i="45"/>
  <c r="D28" i="45"/>
  <c r="D77" i="45" s="1"/>
  <c r="C28" i="45"/>
  <c r="B28" i="45"/>
  <c r="W38" i="44"/>
  <c r="U38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Y179" i="4" s="1"/>
  <c r="X33" i="44"/>
  <c r="X38" i="44" s="1"/>
  <c r="W33" i="44"/>
  <c r="V33" i="44"/>
  <c r="V38" i="44" s="1"/>
  <c r="U33" i="44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O179" i="4" s="1"/>
  <c r="N33" i="44"/>
  <c r="N38" i="44" s="1"/>
  <c r="M33" i="44"/>
  <c r="M38" i="44" s="1"/>
  <c r="M179" i="4" s="1"/>
  <c r="L33" i="44"/>
  <c r="L38" i="44" s="1"/>
  <c r="K33" i="44"/>
  <c r="K38" i="44" s="1"/>
  <c r="J33" i="44"/>
  <c r="J38" i="44" s="1"/>
  <c r="J179" i="4" s="1"/>
  <c r="I33" i="44"/>
  <c r="I38" i="44" s="1"/>
  <c r="H33" i="44"/>
  <c r="H38" i="44" s="1"/>
  <c r="G33" i="44"/>
  <c r="G38" i="44" s="1"/>
  <c r="F33" i="44"/>
  <c r="F38" i="44" s="1"/>
  <c r="F179" i="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F63" i="43" s="1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Y63" i="43" s="1"/>
  <c r="X65" i="43"/>
  <c r="W65" i="43"/>
  <c r="W63" i="43" s="1"/>
  <c r="V65" i="43"/>
  <c r="V63" i="43" s="1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X64" i="43"/>
  <c r="X63" i="43" s="1"/>
  <c r="W64" i="43"/>
  <c r="V64" i="43"/>
  <c r="U64" i="43"/>
  <c r="U63" i="43" s="1"/>
  <c r="T64" i="43"/>
  <c r="T63" i="43" s="1"/>
  <c r="S64" i="43"/>
  <c r="S63" i="43" s="1"/>
  <c r="R64" i="43"/>
  <c r="R63" i="43" s="1"/>
  <c r="Q64" i="43"/>
  <c r="Q63" i="43" s="1"/>
  <c r="P64" i="43"/>
  <c r="P63" i="43" s="1"/>
  <c r="O64" i="43"/>
  <c r="O63" i="43" s="1"/>
  <c r="N64" i="43"/>
  <c r="N63" i="43" s="1"/>
  <c r="M64" i="43"/>
  <c r="M63" i="43" s="1"/>
  <c r="L64" i="43"/>
  <c r="L63" i="43" s="1"/>
  <c r="K64" i="43"/>
  <c r="K63" i="43" s="1"/>
  <c r="J64" i="43"/>
  <c r="I64" i="43"/>
  <c r="H64" i="43"/>
  <c r="G64" i="43"/>
  <c r="F64" i="43"/>
  <c r="E64" i="43"/>
  <c r="E63" i="43" s="1"/>
  <c r="D64" i="43"/>
  <c r="D63" i="43" s="1"/>
  <c r="C64" i="43"/>
  <c r="C63" i="43" s="1"/>
  <c r="B64" i="43"/>
  <c r="B63" i="43" s="1"/>
  <c r="J63" i="43"/>
  <c r="I63" i="43"/>
  <c r="H63" i="43"/>
  <c r="G63" i="43"/>
  <c r="Y39" i="43"/>
  <c r="X39" i="43"/>
  <c r="W39" i="43"/>
  <c r="V39" i="43"/>
  <c r="U39" i="43"/>
  <c r="T39" i="43"/>
  <c r="T72" i="43" s="1"/>
  <c r="S39" i="43"/>
  <c r="R39" i="43"/>
  <c r="Q39" i="43"/>
  <c r="P39" i="43"/>
  <c r="O39" i="43"/>
  <c r="N39" i="43"/>
  <c r="M39" i="43"/>
  <c r="M90" i="43" s="1"/>
  <c r="L39" i="43"/>
  <c r="L90" i="43" s="1"/>
  <c r="K39" i="43"/>
  <c r="K90" i="43" s="1"/>
  <c r="J39" i="43"/>
  <c r="J90" i="43" s="1"/>
  <c r="I39" i="43"/>
  <c r="I90" i="43" s="1"/>
  <c r="H39" i="43"/>
  <c r="H90" i="43" s="1"/>
  <c r="G39" i="43"/>
  <c r="G90" i="43" s="1"/>
  <c r="F39" i="43"/>
  <c r="F90" i="43" s="1"/>
  <c r="E39" i="43"/>
  <c r="D39" i="43"/>
  <c r="D72" i="43" s="1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R72" i="42"/>
  <c r="M72" i="42"/>
  <c r="J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S65" i="42"/>
  <c r="R65" i="42"/>
  <c r="Q65" i="42"/>
  <c r="P65" i="42"/>
  <c r="O65" i="42"/>
  <c r="O63" i="42" s="1"/>
  <c r="N65" i="42"/>
  <c r="M65" i="42"/>
  <c r="L65" i="42"/>
  <c r="K65" i="42"/>
  <c r="J65" i="42"/>
  <c r="J63" i="42" s="1"/>
  <c r="I65" i="42"/>
  <c r="H65" i="42"/>
  <c r="G65" i="42"/>
  <c r="F65" i="42"/>
  <c r="E65" i="42"/>
  <c r="D65" i="42"/>
  <c r="C65" i="42"/>
  <c r="B65" i="42"/>
  <c r="Y64" i="42"/>
  <c r="X64" i="42"/>
  <c r="W64" i="42"/>
  <c r="W63" i="42" s="1"/>
  <c r="V64" i="42"/>
  <c r="V63" i="42" s="1"/>
  <c r="U64" i="42"/>
  <c r="U63" i="42" s="1"/>
  <c r="T64" i="42"/>
  <c r="T63" i="42" s="1"/>
  <c r="S64" i="42"/>
  <c r="S63" i="42" s="1"/>
  <c r="R64" i="42"/>
  <c r="R63" i="42" s="1"/>
  <c r="Q64" i="42"/>
  <c r="Q63" i="42" s="1"/>
  <c r="P64" i="42"/>
  <c r="P63" i="42" s="1"/>
  <c r="O64" i="42"/>
  <c r="N64" i="42"/>
  <c r="N63" i="42" s="1"/>
  <c r="M64" i="42"/>
  <c r="M63" i="42" s="1"/>
  <c r="L64" i="42"/>
  <c r="L63" i="42" s="1"/>
  <c r="K64" i="42"/>
  <c r="K63" i="42" s="1"/>
  <c r="J64" i="42"/>
  <c r="I64" i="42"/>
  <c r="I63" i="42" s="1"/>
  <c r="H64" i="42"/>
  <c r="H63" i="42" s="1"/>
  <c r="G64" i="42"/>
  <c r="G63" i="42" s="1"/>
  <c r="F64" i="42"/>
  <c r="F63" i="42" s="1"/>
  <c r="E64" i="42"/>
  <c r="E63" i="42" s="1"/>
  <c r="D64" i="42"/>
  <c r="D63" i="42" s="1"/>
  <c r="C64" i="42"/>
  <c r="C63" i="42" s="1"/>
  <c r="B64" i="42"/>
  <c r="B63" i="42" s="1"/>
  <c r="Y63" i="42"/>
  <c r="X63" i="42"/>
  <c r="Y39" i="42"/>
  <c r="X39" i="42"/>
  <c r="W39" i="42"/>
  <c r="V39" i="42"/>
  <c r="U39" i="42"/>
  <c r="U72" i="42" s="1"/>
  <c r="T39" i="42"/>
  <c r="S39" i="42"/>
  <c r="R39" i="42"/>
  <c r="Q39" i="42"/>
  <c r="P39" i="42"/>
  <c r="O39" i="42"/>
  <c r="N39" i="42"/>
  <c r="M39" i="42"/>
  <c r="L39" i="42"/>
  <c r="K39" i="42"/>
  <c r="K90" i="42" s="1"/>
  <c r="J39" i="42"/>
  <c r="J90" i="42" s="1"/>
  <c r="I39" i="42"/>
  <c r="I90" i="42" s="1"/>
  <c r="H39" i="42"/>
  <c r="H90" i="42" s="1"/>
  <c r="G39" i="42"/>
  <c r="G90" i="42" s="1"/>
  <c r="F39" i="42"/>
  <c r="F90" i="42" s="1"/>
  <c r="E39" i="42"/>
  <c r="E72" i="42" s="1"/>
  <c r="D39" i="42"/>
  <c r="C39" i="42"/>
  <c r="C90" i="42" s="1"/>
  <c r="B39" i="42"/>
  <c r="B72" i="42" s="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S63" i="41" s="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C63" i="41" s="1"/>
  <c r="B73" i="41"/>
  <c r="N72" i="41"/>
  <c r="K72" i="41"/>
  <c r="F72" i="41"/>
  <c r="C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U63" i="41" s="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T65" i="41"/>
  <c r="S65" i="41"/>
  <c r="R65" i="41"/>
  <c r="Q65" i="41"/>
  <c r="Q63" i="41" s="1"/>
  <c r="P65" i="41"/>
  <c r="P63" i="41" s="1"/>
  <c r="O65" i="41"/>
  <c r="O63" i="41" s="1"/>
  <c r="N65" i="41"/>
  <c r="N63" i="41" s="1"/>
  <c r="M65" i="41"/>
  <c r="L65" i="41"/>
  <c r="K65" i="41"/>
  <c r="J65" i="41"/>
  <c r="I65" i="41"/>
  <c r="I63" i="41" s="1"/>
  <c r="H65" i="41"/>
  <c r="G65" i="41"/>
  <c r="F65" i="41"/>
  <c r="E65" i="41"/>
  <c r="D65" i="41"/>
  <c r="C65" i="41"/>
  <c r="B65" i="41"/>
  <c r="Y64" i="41"/>
  <c r="X64" i="41"/>
  <c r="X63" i="41" s="1"/>
  <c r="W64" i="41"/>
  <c r="W63" i="41" s="1"/>
  <c r="V64" i="41"/>
  <c r="U64" i="41"/>
  <c r="T64" i="41"/>
  <c r="S64" i="41"/>
  <c r="R64" i="41"/>
  <c r="Q64" i="41"/>
  <c r="P64" i="41"/>
  <c r="O64" i="41"/>
  <c r="N64" i="41"/>
  <c r="M64" i="41"/>
  <c r="M63" i="41" s="1"/>
  <c r="L64" i="41"/>
  <c r="L63" i="41" s="1"/>
  <c r="K64" i="41"/>
  <c r="K63" i="41" s="1"/>
  <c r="J64" i="41"/>
  <c r="J63" i="41" s="1"/>
  <c r="I64" i="41"/>
  <c r="H64" i="41"/>
  <c r="H63" i="41" s="1"/>
  <c r="G64" i="41"/>
  <c r="G63" i="41" s="1"/>
  <c r="F64" i="41"/>
  <c r="F63" i="41" s="1"/>
  <c r="E64" i="41"/>
  <c r="E63" i="41" s="1"/>
  <c r="D64" i="41"/>
  <c r="C64" i="41"/>
  <c r="B64" i="41"/>
  <c r="Y63" i="41"/>
  <c r="V63" i="41"/>
  <c r="T63" i="41"/>
  <c r="R63" i="41"/>
  <c r="D63" i="41"/>
  <c r="B63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90" i="41" s="1"/>
  <c r="Q39" i="41"/>
  <c r="Q90" i="41" s="1"/>
  <c r="P39" i="41"/>
  <c r="P90" i="41" s="1"/>
  <c r="P81" i="41" s="1"/>
  <c r="O39" i="41"/>
  <c r="O90" i="41" s="1"/>
  <c r="N39" i="41"/>
  <c r="N90" i="41" s="1"/>
  <c r="M39" i="41"/>
  <c r="M90" i="41" s="1"/>
  <c r="L39" i="41"/>
  <c r="L90" i="41" s="1"/>
  <c r="K39" i="41"/>
  <c r="K90" i="41" s="1"/>
  <c r="J39" i="41"/>
  <c r="J90" i="41" s="1"/>
  <c r="I39" i="41"/>
  <c r="I90" i="41" s="1"/>
  <c r="H39" i="41"/>
  <c r="H90" i="41" s="1"/>
  <c r="G39" i="41"/>
  <c r="G90" i="41" s="1"/>
  <c r="F39" i="41"/>
  <c r="F90" i="41" s="1"/>
  <c r="E39" i="41"/>
  <c r="E90" i="41" s="1"/>
  <c r="D39" i="41"/>
  <c r="D90" i="41" s="1"/>
  <c r="C39" i="41"/>
  <c r="C90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P51" i="39" s="1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W63" i="39"/>
  <c r="R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Y60" i="39"/>
  <c r="T60" i="39"/>
  <c r="Q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J51" i="39" s="1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7" i="39"/>
  <c r="S57" i="39"/>
  <c r="R57" i="39"/>
  <c r="O57" i="39"/>
  <c r="K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L51" i="39" s="1"/>
  <c r="K56" i="39"/>
  <c r="K51" i="39" s="1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I51" i="39" s="1"/>
  <c r="H55" i="39"/>
  <c r="H51" i="39" s="1"/>
  <c r="G55" i="39"/>
  <c r="F55" i="39"/>
  <c r="E55" i="39"/>
  <c r="D55" i="39"/>
  <c r="C55" i="39"/>
  <c r="B55" i="39"/>
  <c r="Y54" i="39"/>
  <c r="X54" i="39"/>
  <c r="W54" i="39"/>
  <c r="V54" i="39"/>
  <c r="V51" i="39" s="1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R51" i="39" s="1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X51" i="39" s="1"/>
  <c r="W52" i="39"/>
  <c r="W51" i="39" s="1"/>
  <c r="V52" i="39"/>
  <c r="U52" i="39"/>
  <c r="U51" i="39" s="1"/>
  <c r="T52" i="39"/>
  <c r="T51" i="39" s="1"/>
  <c r="S52" i="39"/>
  <c r="S51" i="39" s="1"/>
  <c r="R52" i="39"/>
  <c r="Q52" i="39"/>
  <c r="Q51" i="39" s="1"/>
  <c r="P52" i="39"/>
  <c r="O52" i="39"/>
  <c r="N52" i="39"/>
  <c r="N51" i="39" s="1"/>
  <c r="M52" i="39"/>
  <c r="L52" i="39"/>
  <c r="K52" i="39"/>
  <c r="J52" i="39"/>
  <c r="I52" i="39"/>
  <c r="H52" i="39"/>
  <c r="G52" i="39"/>
  <c r="G51" i="39" s="1"/>
  <c r="F52" i="39"/>
  <c r="F51" i="39" s="1"/>
  <c r="E52" i="39"/>
  <c r="E51" i="39" s="1"/>
  <c r="D52" i="39"/>
  <c r="D51" i="39" s="1"/>
  <c r="C52" i="39"/>
  <c r="C51" i="39" s="1"/>
  <c r="B52" i="39"/>
  <c r="B51" i="39" s="1"/>
  <c r="O51" i="39"/>
  <c r="M51" i="39"/>
  <c r="Y27" i="39"/>
  <c r="X27" i="39"/>
  <c r="W27" i="39"/>
  <c r="V27" i="39"/>
  <c r="U27" i="39"/>
  <c r="T27" i="39"/>
  <c r="S27" i="39"/>
  <c r="R27" i="39"/>
  <c r="Q27" i="39"/>
  <c r="P27" i="39"/>
  <c r="O27" i="39"/>
  <c r="O63" i="39" s="1"/>
  <c r="N27" i="39"/>
  <c r="M27" i="39"/>
  <c r="L27" i="39"/>
  <c r="K27" i="39"/>
  <c r="J27" i="39"/>
  <c r="J63" i="39" s="1"/>
  <c r="I27" i="39"/>
  <c r="H27" i="39"/>
  <c r="G27" i="39"/>
  <c r="G63" i="39" s="1"/>
  <c r="F27" i="39"/>
  <c r="E27" i="39"/>
  <c r="D27" i="39"/>
  <c r="C27" i="39"/>
  <c r="B27" i="39"/>
  <c r="B63" i="39" s="1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L60" i="39" s="1"/>
  <c r="K24" i="39"/>
  <c r="J24" i="39"/>
  <c r="I24" i="39"/>
  <c r="I60" i="39" s="1"/>
  <c r="H24" i="39"/>
  <c r="G24" i="39"/>
  <c r="F24" i="39"/>
  <c r="E24" i="39"/>
  <c r="D24" i="39"/>
  <c r="D60" i="39" s="1"/>
  <c r="C24" i="39"/>
  <c r="B24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J57" i="39" s="1"/>
  <c r="I16" i="39"/>
  <c r="H16" i="39"/>
  <c r="G16" i="39"/>
  <c r="G57" i="39" s="1"/>
  <c r="F16" i="39"/>
  <c r="E16" i="39"/>
  <c r="D16" i="39"/>
  <c r="C16" i="39"/>
  <c r="C57" i="39" s="1"/>
  <c r="B16" i="39"/>
  <c r="B57" i="39" s="1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L51" i="38" s="1"/>
  <c r="K64" i="38"/>
  <c r="J64" i="38"/>
  <c r="I64" i="38"/>
  <c r="H64" i="38"/>
  <c r="G64" i="38"/>
  <c r="F64" i="38"/>
  <c r="E64" i="38"/>
  <c r="D64" i="38"/>
  <c r="C64" i="38"/>
  <c r="B64" i="38"/>
  <c r="V63" i="38"/>
  <c r="S63" i="38"/>
  <c r="N63" i="38"/>
  <c r="K63" i="38"/>
  <c r="J63" i="38"/>
  <c r="F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R60" i="38"/>
  <c r="P60" i="38"/>
  <c r="M60" i="38"/>
  <c r="J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N57" i="38"/>
  <c r="K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M51" i="38" s="1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W52" i="38"/>
  <c r="W51" i="38" s="1"/>
  <c r="V52" i="38"/>
  <c r="U52" i="38"/>
  <c r="U51" i="38" s="1"/>
  <c r="T52" i="38"/>
  <c r="T51" i="38" s="1"/>
  <c r="S52" i="38"/>
  <c r="R52" i="38"/>
  <c r="R51" i="38" s="1"/>
  <c r="Q52" i="38"/>
  <c r="Q51" i="38" s="1"/>
  <c r="P52" i="38"/>
  <c r="O52" i="38"/>
  <c r="O51" i="38" s="1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Y51" i="38"/>
  <c r="J51" i="38"/>
  <c r="I51" i="38"/>
  <c r="G51" i="38"/>
  <c r="E51" i="38"/>
  <c r="D51" i="38"/>
  <c r="B51" i="38"/>
  <c r="Y27" i="38"/>
  <c r="X27" i="38"/>
  <c r="W27" i="38"/>
  <c r="V27" i="38"/>
  <c r="U27" i="38"/>
  <c r="T27" i="38"/>
  <c r="S27" i="38"/>
  <c r="R27" i="38"/>
  <c r="R63" i="38" s="1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C63" i="38" s="1"/>
  <c r="B27" i="38"/>
  <c r="B63" i="38" s="1"/>
  <c r="Y24" i="38"/>
  <c r="X24" i="38"/>
  <c r="X60" i="38" s="1"/>
  <c r="W24" i="38"/>
  <c r="W60" i="38" s="1"/>
  <c r="V24" i="38"/>
  <c r="V60" i="38" s="1"/>
  <c r="U24" i="38"/>
  <c r="U60" i="38" s="1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H60" i="38" s="1"/>
  <c r="G24" i="38"/>
  <c r="G60" i="38" s="1"/>
  <c r="F24" i="38"/>
  <c r="F60" i="38" s="1"/>
  <c r="E24" i="38"/>
  <c r="E60" i="38" s="1"/>
  <c r="D24" i="38"/>
  <c r="C24" i="38"/>
  <c r="B24" i="38"/>
  <c r="B60" i="38" s="1"/>
  <c r="Y16" i="38"/>
  <c r="X16" i="38"/>
  <c r="W16" i="38"/>
  <c r="V16" i="38"/>
  <c r="V57" i="38" s="1"/>
  <c r="U16" i="38"/>
  <c r="T16" i="38"/>
  <c r="S16" i="38"/>
  <c r="S57" i="38" s="1"/>
  <c r="R16" i="38"/>
  <c r="R57" i="38" s="1"/>
  <c r="Q16" i="38"/>
  <c r="P16" i="38"/>
  <c r="P57" i="38" s="1"/>
  <c r="O16" i="38"/>
  <c r="N16" i="38"/>
  <c r="M16" i="38"/>
  <c r="L16" i="38"/>
  <c r="K16" i="38"/>
  <c r="J16" i="38"/>
  <c r="J57" i="38" s="1"/>
  <c r="I16" i="38"/>
  <c r="H16" i="38"/>
  <c r="G16" i="38"/>
  <c r="F16" i="38"/>
  <c r="F57" i="38" s="1"/>
  <c r="E16" i="38"/>
  <c r="D16" i="38"/>
  <c r="C16" i="38"/>
  <c r="C57" i="38" s="1"/>
  <c r="B16" i="38"/>
  <c r="B57" i="38" s="1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X63" i="37"/>
  <c r="U63" i="37"/>
  <c r="P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H51" i="37" s="1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U60" i="37"/>
  <c r="R60" i="37"/>
  <c r="M60" i="37"/>
  <c r="J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X57" i="37"/>
  <c r="P57" i="37"/>
  <c r="M57" i="37"/>
  <c r="H57" i="37"/>
  <c r="E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D51" i="37" s="1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W51" i="37" s="1"/>
  <c r="V53" i="37"/>
  <c r="U53" i="37"/>
  <c r="T53" i="37"/>
  <c r="S53" i="37"/>
  <c r="R53" i="37"/>
  <c r="Q53" i="37"/>
  <c r="P53" i="37"/>
  <c r="O53" i="37"/>
  <c r="N53" i="37"/>
  <c r="N51" i="37" s="1"/>
  <c r="M53" i="37"/>
  <c r="L53" i="37"/>
  <c r="K53" i="37"/>
  <c r="J53" i="37"/>
  <c r="I53" i="37"/>
  <c r="H53" i="37"/>
  <c r="G53" i="37"/>
  <c r="F53" i="37"/>
  <c r="E53" i="37"/>
  <c r="D53" i="37"/>
  <c r="C53" i="37"/>
  <c r="C51" i="37" s="1"/>
  <c r="B53" i="37"/>
  <c r="B51" i="37" s="1"/>
  <c r="Y52" i="37"/>
  <c r="Y51" i="37" s="1"/>
  <c r="X52" i="37"/>
  <c r="X51" i="37" s="1"/>
  <c r="W52" i="37"/>
  <c r="V52" i="37"/>
  <c r="V51" i="37" s="1"/>
  <c r="U52" i="37"/>
  <c r="U51" i="37" s="1"/>
  <c r="T52" i="37"/>
  <c r="T51" i="37" s="1"/>
  <c r="S52" i="37"/>
  <c r="S51" i="37" s="1"/>
  <c r="R52" i="37"/>
  <c r="R51" i="37" s="1"/>
  <c r="Q52" i="37"/>
  <c r="Q51" i="37" s="1"/>
  <c r="P52" i="37"/>
  <c r="P51" i="37" s="1"/>
  <c r="O52" i="37"/>
  <c r="O51" i="37" s="1"/>
  <c r="N52" i="37"/>
  <c r="M52" i="37"/>
  <c r="M51" i="37" s="1"/>
  <c r="L52" i="37"/>
  <c r="K52" i="37"/>
  <c r="K51" i="37" s="1"/>
  <c r="J52" i="37"/>
  <c r="J51" i="37" s="1"/>
  <c r="I52" i="37"/>
  <c r="H52" i="37"/>
  <c r="G52" i="37"/>
  <c r="F52" i="37"/>
  <c r="E52" i="37"/>
  <c r="D52" i="37"/>
  <c r="C52" i="37"/>
  <c r="B52" i="37"/>
  <c r="L51" i="37"/>
  <c r="I51" i="37"/>
  <c r="G51" i="37"/>
  <c r="F51" i="37"/>
  <c r="E51" i="37"/>
  <c r="Y27" i="37"/>
  <c r="Y63" i="37" s="1"/>
  <c r="X27" i="37"/>
  <c r="X80" i="37" s="1"/>
  <c r="W27" i="37"/>
  <c r="W80" i="37" s="1"/>
  <c r="V27" i="37"/>
  <c r="U27" i="37"/>
  <c r="U80" i="37" s="1"/>
  <c r="T27" i="37"/>
  <c r="T80" i="37" s="1"/>
  <c r="S27" i="37"/>
  <c r="S80" i="37" s="1"/>
  <c r="R27" i="37"/>
  <c r="R80" i="39" s="1"/>
  <c r="Q27" i="37"/>
  <c r="Q63" i="37" s="1"/>
  <c r="P27" i="37"/>
  <c r="P80" i="37" s="1"/>
  <c r="O27" i="37"/>
  <c r="O80" i="37" s="1"/>
  <c r="N27" i="37"/>
  <c r="N80" i="38" s="1"/>
  <c r="M27" i="37"/>
  <c r="M80" i="37" s="1"/>
  <c r="L27" i="37"/>
  <c r="L63" i="37" s="1"/>
  <c r="K27" i="37"/>
  <c r="K63" i="37" s="1"/>
  <c r="J27" i="37"/>
  <c r="J80" i="39" s="1"/>
  <c r="I27" i="37"/>
  <c r="I80" i="37" s="1"/>
  <c r="H27" i="37"/>
  <c r="H80" i="37" s="1"/>
  <c r="G27" i="37"/>
  <c r="G80" i="37" s="1"/>
  <c r="F27" i="37"/>
  <c r="F80" i="38" s="1"/>
  <c r="E27" i="37"/>
  <c r="E80" i="37" s="1"/>
  <c r="D27" i="37"/>
  <c r="D63" i="37" s="1"/>
  <c r="C27" i="37"/>
  <c r="C63" i="37" s="1"/>
  <c r="B27" i="37"/>
  <c r="B80" i="39" s="1"/>
  <c r="Y24" i="37"/>
  <c r="Y60" i="37" s="1"/>
  <c r="X24" i="37"/>
  <c r="X79" i="37" s="1"/>
  <c r="W24" i="37"/>
  <c r="W79" i="37" s="1"/>
  <c r="V24" i="37"/>
  <c r="V79" i="37" s="1"/>
  <c r="U24" i="37"/>
  <c r="U79" i="37" s="1"/>
  <c r="T24" i="37"/>
  <c r="T60" i="37" s="1"/>
  <c r="S24" i="37"/>
  <c r="S60" i="37" s="1"/>
  <c r="R24" i="37"/>
  <c r="R79" i="37" s="1"/>
  <c r="Q24" i="37"/>
  <c r="Q60" i="37" s="1"/>
  <c r="P24" i="37"/>
  <c r="P79" i="37" s="1"/>
  <c r="O24" i="37"/>
  <c r="O79" i="37" s="1"/>
  <c r="N24" i="37"/>
  <c r="N79" i="37" s="1"/>
  <c r="M24" i="37"/>
  <c r="M79" i="37" s="1"/>
  <c r="L24" i="37"/>
  <c r="L79" i="37" s="1"/>
  <c r="K24" i="37"/>
  <c r="K79" i="37" s="1"/>
  <c r="J24" i="37"/>
  <c r="J79" i="37" s="1"/>
  <c r="I24" i="37"/>
  <c r="I79" i="37" s="1"/>
  <c r="H24" i="37"/>
  <c r="H79" i="37" s="1"/>
  <c r="G24" i="37"/>
  <c r="G79" i="37" s="1"/>
  <c r="F24" i="37"/>
  <c r="F79" i="37" s="1"/>
  <c r="E24" i="37"/>
  <c r="E79" i="37" s="1"/>
  <c r="D24" i="37"/>
  <c r="D60" i="37" s="1"/>
  <c r="C24" i="37"/>
  <c r="C60" i="37" s="1"/>
  <c r="B24" i="37"/>
  <c r="B79" i="37" s="1"/>
  <c r="Y16" i="37"/>
  <c r="Y78" i="37" s="1"/>
  <c r="X16" i="37"/>
  <c r="X78" i="37" s="1"/>
  <c r="X72" i="37" s="1"/>
  <c r="W16" i="37"/>
  <c r="W78" i="37" s="1"/>
  <c r="W72" i="37" s="1"/>
  <c r="V16" i="37"/>
  <c r="V78" i="38" s="1"/>
  <c r="U16" i="37"/>
  <c r="U78" i="37" s="1"/>
  <c r="T16" i="37"/>
  <c r="T57" i="37" s="1"/>
  <c r="S16" i="37"/>
  <c r="S57" i="37" s="1"/>
  <c r="R16" i="37"/>
  <c r="R78" i="39" s="1"/>
  <c r="Q16" i="37"/>
  <c r="Q57" i="37" s="1"/>
  <c r="P16" i="37"/>
  <c r="P78" i="37" s="1"/>
  <c r="O16" i="37"/>
  <c r="O78" i="37" s="1"/>
  <c r="N16" i="37"/>
  <c r="M16" i="37"/>
  <c r="M78" i="37" s="1"/>
  <c r="L16" i="37"/>
  <c r="L57" i="37" s="1"/>
  <c r="K16" i="37"/>
  <c r="K57" i="37" s="1"/>
  <c r="J16" i="37"/>
  <c r="J78" i="39" s="1"/>
  <c r="I16" i="37"/>
  <c r="I57" i="37" s="1"/>
  <c r="H16" i="37"/>
  <c r="H78" i="37" s="1"/>
  <c r="G16" i="37"/>
  <c r="G78" i="37" s="1"/>
  <c r="F16" i="37"/>
  <c r="F78" i="38" s="1"/>
  <c r="E16" i="37"/>
  <c r="E78" i="37" s="1"/>
  <c r="D16" i="37"/>
  <c r="D78" i="37" s="1"/>
  <c r="C16" i="37"/>
  <c r="C78" i="37" s="1"/>
  <c r="B16" i="37"/>
  <c r="B78" i="39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M177" i="4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T80" i="35"/>
  <c r="L80" i="35"/>
  <c r="L79" i="35"/>
  <c r="L78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T63" i="35"/>
  <c r="P63" i="35"/>
  <c r="O63" i="35"/>
  <c r="L63" i="35"/>
  <c r="H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B51" i="35" s="1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Y60" i="35"/>
  <c r="Q60" i="35"/>
  <c r="L60" i="35"/>
  <c r="I60" i="35"/>
  <c r="D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O57" i="35"/>
  <c r="L57" i="35"/>
  <c r="H57" i="35"/>
  <c r="G57" i="35"/>
  <c r="D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C51" i="35" s="1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S53" i="35"/>
  <c r="S51" i="35" s="1"/>
  <c r="R53" i="35"/>
  <c r="R51" i="35" s="1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Y52" i="35"/>
  <c r="Y51" i="35" s="1"/>
  <c r="X52" i="35"/>
  <c r="X51" i="35" s="1"/>
  <c r="W52" i="35"/>
  <c r="W51" i="35" s="1"/>
  <c r="V52" i="35"/>
  <c r="V51" i="35" s="1"/>
  <c r="U52" i="35"/>
  <c r="U51" i="35" s="1"/>
  <c r="T52" i="35"/>
  <c r="T51" i="35" s="1"/>
  <c r="S52" i="35"/>
  <c r="R52" i="35"/>
  <c r="Q52" i="35"/>
  <c r="Q51" i="35" s="1"/>
  <c r="P52" i="35"/>
  <c r="P51" i="35" s="1"/>
  <c r="O52" i="35"/>
  <c r="O51" i="35" s="1"/>
  <c r="N52" i="35"/>
  <c r="N51" i="35" s="1"/>
  <c r="M52" i="35"/>
  <c r="M51" i="35" s="1"/>
  <c r="L52" i="35"/>
  <c r="L51" i="35" s="1"/>
  <c r="K52" i="35"/>
  <c r="K51" i="35" s="1"/>
  <c r="J52" i="35"/>
  <c r="J51" i="35" s="1"/>
  <c r="I52" i="35"/>
  <c r="H52" i="35"/>
  <c r="H51" i="35" s="1"/>
  <c r="G52" i="35"/>
  <c r="F52" i="35"/>
  <c r="E52" i="35"/>
  <c r="E51" i="35" s="1"/>
  <c r="D52" i="35"/>
  <c r="C52" i="35"/>
  <c r="B52" i="35"/>
  <c r="I51" i="35"/>
  <c r="G51" i="35"/>
  <c r="F51" i="35"/>
  <c r="D51" i="35"/>
  <c r="Y27" i="35"/>
  <c r="X27" i="35"/>
  <c r="X80" i="35" s="1"/>
  <c r="W27" i="35"/>
  <c r="W80" i="35" s="1"/>
  <c r="V27" i="35"/>
  <c r="U27" i="35"/>
  <c r="T27" i="35"/>
  <c r="S27" i="35"/>
  <c r="R27" i="35"/>
  <c r="R80" i="35" s="1"/>
  <c r="Q27" i="35"/>
  <c r="P27" i="35"/>
  <c r="P80" i="35" s="1"/>
  <c r="O27" i="35"/>
  <c r="O80" i="35" s="1"/>
  <c r="N27" i="35"/>
  <c r="M27" i="35"/>
  <c r="L27" i="35"/>
  <c r="K27" i="35"/>
  <c r="J27" i="35"/>
  <c r="J80" i="35" s="1"/>
  <c r="I27" i="35"/>
  <c r="H27" i="35"/>
  <c r="H80" i="35" s="1"/>
  <c r="G27" i="35"/>
  <c r="G80" i="35" s="1"/>
  <c r="F27" i="35"/>
  <c r="E27" i="35"/>
  <c r="D27" i="35"/>
  <c r="D63" i="35" s="1"/>
  <c r="C27" i="35"/>
  <c r="B27" i="35"/>
  <c r="B80" i="35" s="1"/>
  <c r="Y24" i="35"/>
  <c r="Y79" i="35" s="1"/>
  <c r="X24" i="35"/>
  <c r="W24" i="35"/>
  <c r="V24" i="35"/>
  <c r="V79" i="35" s="1"/>
  <c r="U24" i="35"/>
  <c r="T24" i="35"/>
  <c r="T60" i="35" s="1"/>
  <c r="S24" i="35"/>
  <c r="R24" i="35"/>
  <c r="R79" i="35" s="1"/>
  <c r="Q24" i="35"/>
  <c r="Q79" i="35" s="1"/>
  <c r="P24" i="35"/>
  <c r="O24" i="35"/>
  <c r="N24" i="35"/>
  <c r="N79" i="35" s="1"/>
  <c r="M24" i="35"/>
  <c r="L24" i="35"/>
  <c r="K24" i="35"/>
  <c r="J24" i="35"/>
  <c r="J79" i="35" s="1"/>
  <c r="I24" i="35"/>
  <c r="I79" i="35" s="1"/>
  <c r="H24" i="35"/>
  <c r="G24" i="35"/>
  <c r="F24" i="35"/>
  <c r="F79" i="35" s="1"/>
  <c r="E24" i="35"/>
  <c r="D24" i="35"/>
  <c r="D79" i="35" s="1"/>
  <c r="C24" i="35"/>
  <c r="B24" i="35"/>
  <c r="B79" i="35" s="1"/>
  <c r="Y16" i="35"/>
  <c r="X16" i="35"/>
  <c r="X78" i="35" s="1"/>
  <c r="W16" i="35"/>
  <c r="W78" i="35" s="1"/>
  <c r="V16" i="35"/>
  <c r="U16" i="35"/>
  <c r="T16" i="35"/>
  <c r="T57" i="35" s="1"/>
  <c r="S16" i="35"/>
  <c r="R16" i="35"/>
  <c r="R78" i="35" s="1"/>
  <c r="Q16" i="35"/>
  <c r="P16" i="35"/>
  <c r="P78" i="35" s="1"/>
  <c r="O16" i="35"/>
  <c r="O78" i="35" s="1"/>
  <c r="N16" i="35"/>
  <c r="M16" i="35"/>
  <c r="L16" i="35"/>
  <c r="K16" i="35"/>
  <c r="J16" i="35"/>
  <c r="J78" i="35" s="1"/>
  <c r="I16" i="35"/>
  <c r="H16" i="35"/>
  <c r="H78" i="35" s="1"/>
  <c r="G16" i="35"/>
  <c r="G78" i="35" s="1"/>
  <c r="F16" i="35"/>
  <c r="E16" i="35"/>
  <c r="D16" i="35"/>
  <c r="D78" i="35" s="1"/>
  <c r="C16" i="35"/>
  <c r="B16" i="35"/>
  <c r="B78" i="35" s="1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L63" i="34"/>
  <c r="H63" i="34"/>
  <c r="E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C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C51" i="34" s="1"/>
  <c r="B58" i="34"/>
  <c r="H57" i="34"/>
  <c r="E57" i="34"/>
  <c r="D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Y51" i="34" s="1"/>
  <c r="X52" i="34"/>
  <c r="W52" i="34"/>
  <c r="V52" i="34"/>
  <c r="V51" i="34" s="1"/>
  <c r="U52" i="34"/>
  <c r="U51" i="34" s="1"/>
  <c r="T52" i="34"/>
  <c r="T51" i="34" s="1"/>
  <c r="S52" i="34"/>
  <c r="R52" i="34"/>
  <c r="R51" i="34" s="1"/>
  <c r="Q52" i="34"/>
  <c r="Q51" i="34" s="1"/>
  <c r="P52" i="34"/>
  <c r="O52" i="34"/>
  <c r="N52" i="34"/>
  <c r="N51" i="34" s="1"/>
  <c r="M52" i="34"/>
  <c r="M51" i="34" s="1"/>
  <c r="L52" i="34"/>
  <c r="K52" i="34"/>
  <c r="J52" i="34"/>
  <c r="I52" i="34"/>
  <c r="H52" i="34"/>
  <c r="G52" i="34"/>
  <c r="F52" i="34"/>
  <c r="E52" i="34"/>
  <c r="E51" i="34" s="1"/>
  <c r="D52" i="34"/>
  <c r="D51" i="34" s="1"/>
  <c r="C52" i="34"/>
  <c r="B52" i="34"/>
  <c r="B51" i="34" s="1"/>
  <c r="L51" i="34"/>
  <c r="J51" i="34"/>
  <c r="I51" i="34"/>
  <c r="F51" i="34"/>
  <c r="Y27" i="34"/>
  <c r="X27" i="34"/>
  <c r="X63" i="34" s="1"/>
  <c r="W27" i="34"/>
  <c r="W63" i="34" s="1"/>
  <c r="V27" i="34"/>
  <c r="U27" i="34"/>
  <c r="U80" i="34" s="1"/>
  <c r="T27" i="34"/>
  <c r="T63" i="34" s="1"/>
  <c r="S27" i="34"/>
  <c r="S63" i="34" s="1"/>
  <c r="R27" i="34"/>
  <c r="Q27" i="34"/>
  <c r="Q63" i="34" s="1"/>
  <c r="P27" i="34"/>
  <c r="P63" i="34" s="1"/>
  <c r="O27" i="34"/>
  <c r="O63" i="34" s="1"/>
  <c r="N27" i="34"/>
  <c r="M27" i="34"/>
  <c r="M80" i="34" s="1"/>
  <c r="L27" i="34"/>
  <c r="K27" i="34"/>
  <c r="J27" i="34"/>
  <c r="I27" i="34"/>
  <c r="H27" i="34"/>
  <c r="G27" i="34"/>
  <c r="F27" i="34"/>
  <c r="E27" i="34"/>
  <c r="D27" i="34"/>
  <c r="D63" i="34" s="1"/>
  <c r="C27" i="34"/>
  <c r="B27" i="34"/>
  <c r="Y24" i="34"/>
  <c r="X24" i="34"/>
  <c r="X60" i="34" s="1"/>
  <c r="W24" i="34"/>
  <c r="W60" i="34" s="1"/>
  <c r="V24" i="34"/>
  <c r="U24" i="34"/>
  <c r="T24" i="34"/>
  <c r="S24" i="34"/>
  <c r="S60" i="34" s="1"/>
  <c r="R24" i="34"/>
  <c r="Q24" i="34"/>
  <c r="Q60" i="34" s="1"/>
  <c r="P24" i="34"/>
  <c r="P79" i="34" s="1"/>
  <c r="O24" i="34"/>
  <c r="O60" i="34" s="1"/>
  <c r="N24" i="34"/>
  <c r="M24" i="34"/>
  <c r="M60" i="34" s="1"/>
  <c r="L24" i="34"/>
  <c r="K24" i="34"/>
  <c r="K60" i="34" s="1"/>
  <c r="J24" i="34"/>
  <c r="I24" i="34"/>
  <c r="I60" i="34" s="1"/>
  <c r="H24" i="34"/>
  <c r="H60" i="34" s="1"/>
  <c r="G24" i="34"/>
  <c r="G60" i="34" s="1"/>
  <c r="F24" i="34"/>
  <c r="E24" i="34"/>
  <c r="D24" i="34"/>
  <c r="C24" i="34"/>
  <c r="B24" i="34"/>
  <c r="Y16" i="34"/>
  <c r="X16" i="34"/>
  <c r="X57" i="34" s="1"/>
  <c r="W16" i="34"/>
  <c r="V16" i="34"/>
  <c r="U16" i="34"/>
  <c r="U57" i="34" s="1"/>
  <c r="T16" i="34"/>
  <c r="T57" i="34" s="1"/>
  <c r="S16" i="34"/>
  <c r="R16" i="34"/>
  <c r="Q16" i="34"/>
  <c r="Q57" i="34" s="1"/>
  <c r="P16" i="34"/>
  <c r="P57" i="34" s="1"/>
  <c r="O16" i="34"/>
  <c r="O57" i="34" s="1"/>
  <c r="N16" i="34"/>
  <c r="M16" i="34"/>
  <c r="M78" i="34" s="1"/>
  <c r="L16" i="34"/>
  <c r="L57" i="34" s="1"/>
  <c r="K16" i="34"/>
  <c r="K78" i="34" s="1"/>
  <c r="J16" i="34"/>
  <c r="I16" i="34"/>
  <c r="H16" i="34"/>
  <c r="G16" i="34"/>
  <c r="G57" i="34" s="1"/>
  <c r="F16" i="34"/>
  <c r="E16" i="34"/>
  <c r="E78" i="34" s="1"/>
  <c r="D16" i="34"/>
  <c r="C16" i="34"/>
  <c r="C57" i="34" s="1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W80" i="33"/>
  <c r="I79" i="33"/>
  <c r="G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3" i="33"/>
  <c r="S63" i="33"/>
  <c r="R63" i="33"/>
  <c r="O63" i="33"/>
  <c r="K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L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O57" i="33"/>
  <c r="K57" i="33"/>
  <c r="J57" i="33"/>
  <c r="G57" i="33"/>
  <c r="C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S51" i="33" s="1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Y51" i="33" s="1"/>
  <c r="X52" i="33"/>
  <c r="X51" i="33" s="1"/>
  <c r="W52" i="33"/>
  <c r="W51" i="33" s="1"/>
  <c r="V52" i="33"/>
  <c r="V51" i="33" s="1"/>
  <c r="U52" i="33"/>
  <c r="U51" i="33" s="1"/>
  <c r="T52" i="33"/>
  <c r="T51" i="33" s="1"/>
  <c r="S52" i="33"/>
  <c r="R52" i="33"/>
  <c r="R51" i="33" s="1"/>
  <c r="Q52" i="33"/>
  <c r="Q51" i="33" s="1"/>
  <c r="P52" i="33"/>
  <c r="P51" i="33" s="1"/>
  <c r="O52" i="33"/>
  <c r="O51" i="33" s="1"/>
  <c r="N52" i="33"/>
  <c r="M52" i="33"/>
  <c r="M51" i="33" s="1"/>
  <c r="L52" i="33"/>
  <c r="L51" i="33" s="1"/>
  <c r="K52" i="33"/>
  <c r="J52" i="33"/>
  <c r="I52" i="33"/>
  <c r="H52" i="33"/>
  <c r="G52" i="33"/>
  <c r="F52" i="33"/>
  <c r="F51" i="33" s="1"/>
  <c r="E52" i="33"/>
  <c r="E51" i="33" s="1"/>
  <c r="D52" i="33"/>
  <c r="C52" i="33"/>
  <c r="B52" i="33"/>
  <c r="N51" i="33"/>
  <c r="K51" i="33"/>
  <c r="J51" i="33"/>
  <c r="I51" i="33"/>
  <c r="H51" i="33"/>
  <c r="G51" i="33"/>
  <c r="D51" i="33"/>
  <c r="C51" i="33"/>
  <c r="B51" i="33"/>
  <c r="Y27" i="33"/>
  <c r="Y63" i="33" s="1"/>
  <c r="X27" i="33"/>
  <c r="X80" i="33" s="1"/>
  <c r="W27" i="33"/>
  <c r="V27" i="33"/>
  <c r="V80" i="33" s="1"/>
  <c r="U27" i="33"/>
  <c r="U80" i="33" s="1"/>
  <c r="T27" i="33"/>
  <c r="T80" i="33" s="1"/>
  <c r="S27" i="33"/>
  <c r="S80" i="33" s="1"/>
  <c r="R27" i="33"/>
  <c r="R80" i="33" s="1"/>
  <c r="Q27" i="33"/>
  <c r="Q80" i="33" s="1"/>
  <c r="P27" i="33"/>
  <c r="O27" i="33"/>
  <c r="O80" i="33" s="1"/>
  <c r="N27" i="33"/>
  <c r="N80" i="33" s="1"/>
  <c r="M27" i="33"/>
  <c r="M80" i="33" s="1"/>
  <c r="L27" i="33"/>
  <c r="L80" i="33" s="1"/>
  <c r="K27" i="33"/>
  <c r="K80" i="33" s="1"/>
  <c r="J27" i="33"/>
  <c r="J80" i="33" s="1"/>
  <c r="I27" i="33"/>
  <c r="I80" i="33" s="1"/>
  <c r="H27" i="33"/>
  <c r="H80" i="34" s="1"/>
  <c r="G27" i="33"/>
  <c r="G80" i="33" s="1"/>
  <c r="F27" i="33"/>
  <c r="F80" i="33" s="1"/>
  <c r="E27" i="33"/>
  <c r="E63" i="33" s="1"/>
  <c r="D27" i="33"/>
  <c r="D63" i="33" s="1"/>
  <c r="C27" i="33"/>
  <c r="C80" i="33" s="1"/>
  <c r="B27" i="33"/>
  <c r="B80" i="33" s="1"/>
  <c r="Y24" i="33"/>
  <c r="Y60" i="33" s="1"/>
  <c r="X24" i="33"/>
  <c r="X79" i="33" s="1"/>
  <c r="W24" i="33"/>
  <c r="W60" i="33" s="1"/>
  <c r="V24" i="33"/>
  <c r="V79" i="33" s="1"/>
  <c r="U24" i="33"/>
  <c r="U60" i="33" s="1"/>
  <c r="T24" i="33"/>
  <c r="T79" i="33" s="1"/>
  <c r="S24" i="33"/>
  <c r="R24" i="33"/>
  <c r="R79" i="33" s="1"/>
  <c r="Q24" i="33"/>
  <c r="Q60" i="33" s="1"/>
  <c r="P24" i="33"/>
  <c r="P79" i="33" s="1"/>
  <c r="O24" i="33"/>
  <c r="O60" i="33" s="1"/>
  <c r="N24" i="33"/>
  <c r="N79" i="33" s="1"/>
  <c r="M24" i="33"/>
  <c r="M79" i="33" s="1"/>
  <c r="L24" i="33"/>
  <c r="L79" i="33" s="1"/>
  <c r="K24" i="33"/>
  <c r="K79" i="33" s="1"/>
  <c r="J24" i="33"/>
  <c r="J79" i="33" s="1"/>
  <c r="I24" i="33"/>
  <c r="I60" i="33" s="1"/>
  <c r="H24" i="33"/>
  <c r="H79" i="33" s="1"/>
  <c r="G24" i="33"/>
  <c r="G60" i="33" s="1"/>
  <c r="F24" i="33"/>
  <c r="F79" i="33" s="1"/>
  <c r="E24" i="33"/>
  <c r="E60" i="33" s="1"/>
  <c r="D24" i="33"/>
  <c r="D79" i="33" s="1"/>
  <c r="C24" i="33"/>
  <c r="C79" i="34" s="1"/>
  <c r="B24" i="33"/>
  <c r="B79" i="33" s="1"/>
  <c r="Y16" i="33"/>
  <c r="Y78" i="33" s="1"/>
  <c r="X16" i="33"/>
  <c r="W16" i="33"/>
  <c r="W57" i="33" s="1"/>
  <c r="V16" i="33"/>
  <c r="V78" i="33" s="1"/>
  <c r="U16" i="33"/>
  <c r="U57" i="33" s="1"/>
  <c r="T16" i="33"/>
  <c r="T57" i="33" s="1"/>
  <c r="S16" i="33"/>
  <c r="S57" i="33" s="1"/>
  <c r="R16" i="33"/>
  <c r="R78" i="33" s="1"/>
  <c r="R72" i="33" s="1"/>
  <c r="Q16" i="33"/>
  <c r="Q78" i="33" s="1"/>
  <c r="P16" i="33"/>
  <c r="P78" i="33" s="1"/>
  <c r="O16" i="33"/>
  <c r="O78" i="33" s="1"/>
  <c r="N16" i="33"/>
  <c r="N78" i="33" s="1"/>
  <c r="M16" i="33"/>
  <c r="M57" i="33" s="1"/>
  <c r="L16" i="33"/>
  <c r="L57" i="33" s="1"/>
  <c r="K16" i="33"/>
  <c r="K78" i="33" s="1"/>
  <c r="J16" i="33"/>
  <c r="J78" i="33" s="1"/>
  <c r="I16" i="33"/>
  <c r="I57" i="33" s="1"/>
  <c r="H16" i="33"/>
  <c r="H78" i="33" s="1"/>
  <c r="G16" i="33"/>
  <c r="F16" i="33"/>
  <c r="F57" i="33" s="1"/>
  <c r="E16" i="33"/>
  <c r="E57" i="33" s="1"/>
  <c r="D16" i="33"/>
  <c r="D57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X84" i="31" s="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T84" i="31" s="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V99" i="31"/>
  <c r="S99" i="31"/>
  <c r="Y98" i="31"/>
  <c r="X98" i="31"/>
  <c r="W98" i="31"/>
  <c r="V98" i="31"/>
  <c r="V84" i="31" s="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N84" i="31" s="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V90" i="31"/>
  <c r="S90" i="31"/>
  <c r="O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W84" i="31" s="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S84" i="31" s="1"/>
  <c r="R86" i="31"/>
  <c r="Q86" i="31"/>
  <c r="P86" i="31"/>
  <c r="O86" i="31"/>
  <c r="N86" i="31"/>
  <c r="M86" i="31"/>
  <c r="L86" i="31"/>
  <c r="K86" i="31"/>
  <c r="J86" i="31"/>
  <c r="J84" i="31" s="1"/>
  <c r="I86" i="31"/>
  <c r="I84" i="31" s="1"/>
  <c r="H86" i="31"/>
  <c r="H84" i="31" s="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R84" i="31" s="1"/>
  <c r="Q85" i="31"/>
  <c r="P85" i="31"/>
  <c r="P84" i="31" s="1"/>
  <c r="O85" i="31"/>
  <c r="O84" i="31" s="1"/>
  <c r="N85" i="31"/>
  <c r="M85" i="31"/>
  <c r="L85" i="31"/>
  <c r="K85" i="31"/>
  <c r="J85" i="31"/>
  <c r="I85" i="31"/>
  <c r="H85" i="31"/>
  <c r="G85" i="31"/>
  <c r="G84" i="31" s="1"/>
  <c r="F85" i="31"/>
  <c r="F84" i="31" s="1"/>
  <c r="E85" i="31"/>
  <c r="E84" i="31" s="1"/>
  <c r="D85" i="31"/>
  <c r="D84" i="31" s="1"/>
  <c r="C85" i="31"/>
  <c r="C84" i="31" s="1"/>
  <c r="B85" i="31"/>
  <c r="B84" i="31" s="1"/>
  <c r="Y84" i="31"/>
  <c r="U84" i="31"/>
  <c r="Q84" i="31"/>
  <c r="M84" i="31"/>
  <c r="L84" i="31"/>
  <c r="K84" i="31"/>
  <c r="Y66" i="31"/>
  <c r="Y105" i="31" s="1"/>
  <c r="X66" i="31"/>
  <c r="W66" i="31"/>
  <c r="V66" i="31"/>
  <c r="U66" i="31"/>
  <c r="U105" i="31" s="1"/>
  <c r="T66" i="31"/>
  <c r="S66" i="31"/>
  <c r="R66" i="31"/>
  <c r="Q66" i="31"/>
  <c r="Q105" i="31" s="1"/>
  <c r="P66" i="31"/>
  <c r="O66" i="31"/>
  <c r="N66" i="31"/>
  <c r="M66" i="31"/>
  <c r="M105" i="31" s="1"/>
  <c r="L66" i="31"/>
  <c r="K66" i="31"/>
  <c r="J66" i="31"/>
  <c r="I66" i="31"/>
  <c r="I105" i="31" s="1"/>
  <c r="H66" i="31"/>
  <c r="G66" i="31"/>
  <c r="F66" i="31"/>
  <c r="E66" i="31"/>
  <c r="E105" i="31" s="1"/>
  <c r="D66" i="31"/>
  <c r="C66" i="31"/>
  <c r="B66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N99" i="31" s="1"/>
  <c r="M45" i="31"/>
  <c r="L45" i="31"/>
  <c r="K45" i="31"/>
  <c r="K99" i="31" s="1"/>
  <c r="J45" i="31"/>
  <c r="I45" i="31"/>
  <c r="H45" i="31"/>
  <c r="G45" i="31"/>
  <c r="F45" i="31"/>
  <c r="F99" i="31" s="1"/>
  <c r="E45" i="31"/>
  <c r="D45" i="31"/>
  <c r="C45" i="31"/>
  <c r="C99" i="31" s="1"/>
  <c r="B4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Y16" i="31"/>
  <c r="X16" i="31"/>
  <c r="W16" i="31"/>
  <c r="W90" i="31" s="1"/>
  <c r="V16" i="31"/>
  <c r="U16" i="31"/>
  <c r="T16" i="31"/>
  <c r="S16" i="31"/>
  <c r="R16" i="31"/>
  <c r="Q16" i="31"/>
  <c r="P16" i="31"/>
  <c r="O16" i="31"/>
  <c r="N16" i="31"/>
  <c r="N90" i="31" s="1"/>
  <c r="M16" i="31"/>
  <c r="L16" i="31"/>
  <c r="K16" i="31"/>
  <c r="K90" i="31" s="1"/>
  <c r="J16" i="31"/>
  <c r="I16" i="31"/>
  <c r="H16" i="31"/>
  <c r="G16" i="31"/>
  <c r="G90" i="31" s="1"/>
  <c r="F16" i="31"/>
  <c r="F90" i="31" s="1"/>
  <c r="E16" i="31"/>
  <c r="D16" i="31"/>
  <c r="C16" i="31"/>
  <c r="C90" i="31" s="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W99" i="30"/>
  <c r="T99" i="30"/>
  <c r="R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P84" i="30" s="1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L84" i="30" s="1"/>
  <c r="K95" i="30"/>
  <c r="J95" i="30"/>
  <c r="I95" i="30"/>
  <c r="H95" i="30"/>
  <c r="G95" i="30"/>
  <c r="F95" i="30"/>
  <c r="E95" i="30"/>
  <c r="D95" i="30"/>
  <c r="C95" i="30"/>
  <c r="B95" i="30"/>
  <c r="C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Y89" i="30"/>
  <c r="X89" i="30"/>
  <c r="X84" i="30" s="1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U84" i="30" s="1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Q84" i="30" s="1"/>
  <c r="P87" i="30"/>
  <c r="O87" i="30"/>
  <c r="O84" i="30" s="1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M84" i="30" s="1"/>
  <c r="L86" i="30"/>
  <c r="K86" i="30"/>
  <c r="J86" i="30"/>
  <c r="I86" i="30"/>
  <c r="H86" i="30"/>
  <c r="G86" i="30"/>
  <c r="F86" i="30"/>
  <c r="E86" i="30"/>
  <c r="D86" i="30"/>
  <c r="C86" i="30"/>
  <c r="B86" i="30"/>
  <c r="Y85" i="30"/>
  <c r="Y84" i="30" s="1"/>
  <c r="X85" i="30"/>
  <c r="W85" i="30"/>
  <c r="W84" i="30" s="1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J84" i="30" s="1"/>
  <c r="I85" i="30"/>
  <c r="I84" i="30" s="1"/>
  <c r="H85" i="30"/>
  <c r="H84" i="30" s="1"/>
  <c r="G85" i="30"/>
  <c r="G84" i="30" s="1"/>
  <c r="F85" i="30"/>
  <c r="E85" i="30"/>
  <c r="E84" i="30" s="1"/>
  <c r="D85" i="30"/>
  <c r="C85" i="30"/>
  <c r="B85" i="30"/>
  <c r="B84" i="30" s="1"/>
  <c r="R84" i="30"/>
  <c r="Y66" i="30"/>
  <c r="X66" i="30"/>
  <c r="W66" i="30"/>
  <c r="W105" i="30" s="1"/>
  <c r="V66" i="30"/>
  <c r="V105" i="30" s="1"/>
  <c r="U66" i="30"/>
  <c r="T66" i="30"/>
  <c r="T105" i="30" s="1"/>
  <c r="S66" i="30"/>
  <c r="S105" i="30" s="1"/>
  <c r="R66" i="30"/>
  <c r="R105" i="30" s="1"/>
  <c r="Q66" i="30"/>
  <c r="P66" i="30"/>
  <c r="O66" i="30"/>
  <c r="N66" i="30"/>
  <c r="N105" i="30" s="1"/>
  <c r="M66" i="30"/>
  <c r="L66" i="30"/>
  <c r="K66" i="30"/>
  <c r="J66" i="30"/>
  <c r="J105" i="30" s="1"/>
  <c r="I66" i="30"/>
  <c r="H66" i="30"/>
  <c r="G66" i="30"/>
  <c r="F66" i="30"/>
  <c r="F105" i="30" s="1"/>
  <c r="E66" i="30"/>
  <c r="D66" i="30"/>
  <c r="D105" i="30" s="1"/>
  <c r="C66" i="30"/>
  <c r="C105" i="30" s="1"/>
  <c r="B66" i="30"/>
  <c r="B105" i="30" s="1"/>
  <c r="Y45" i="30"/>
  <c r="X45" i="30"/>
  <c r="W45" i="30"/>
  <c r="V45" i="30"/>
  <c r="U45" i="30"/>
  <c r="T45" i="30"/>
  <c r="S45" i="30"/>
  <c r="R45" i="30"/>
  <c r="Q45" i="30"/>
  <c r="P45" i="30"/>
  <c r="O45" i="30"/>
  <c r="O99" i="30" s="1"/>
  <c r="N45" i="30"/>
  <c r="N99" i="30" s="1"/>
  <c r="M45" i="30"/>
  <c r="L45" i="30"/>
  <c r="L99" i="30" s="1"/>
  <c r="K45" i="30"/>
  <c r="K99" i="30" s="1"/>
  <c r="J45" i="30"/>
  <c r="I45" i="30"/>
  <c r="H45" i="30"/>
  <c r="G45" i="30"/>
  <c r="G99" i="30" s="1"/>
  <c r="F45" i="30"/>
  <c r="F99" i="30" s="1"/>
  <c r="E45" i="30"/>
  <c r="D45" i="30"/>
  <c r="D99" i="30" s="1"/>
  <c r="C45" i="30"/>
  <c r="B45" i="30"/>
  <c r="Y25" i="30"/>
  <c r="X25" i="30"/>
  <c r="W25" i="30"/>
  <c r="V25" i="30"/>
  <c r="V94" i="30" s="1"/>
  <c r="U25" i="30"/>
  <c r="T25" i="30"/>
  <c r="S25" i="30"/>
  <c r="S94" i="30" s="1"/>
  <c r="R25" i="30"/>
  <c r="Q25" i="30"/>
  <c r="P25" i="30"/>
  <c r="O25" i="30"/>
  <c r="O94" i="30" s="1"/>
  <c r="N25" i="30"/>
  <c r="N94" i="30" s="1"/>
  <c r="M25" i="30"/>
  <c r="L25" i="30"/>
  <c r="L94" i="30" s="1"/>
  <c r="K25" i="30"/>
  <c r="K94" i="30" s="1"/>
  <c r="J25" i="30"/>
  <c r="J120" i="30" s="1"/>
  <c r="I25" i="30"/>
  <c r="H25" i="30"/>
  <c r="G25" i="30"/>
  <c r="F25" i="30"/>
  <c r="F94" i="30" s="1"/>
  <c r="E25" i="30"/>
  <c r="D25" i="30"/>
  <c r="C25" i="30"/>
  <c r="B25" i="30"/>
  <c r="Y16" i="30"/>
  <c r="X16" i="30"/>
  <c r="X90" i="30" s="1"/>
  <c r="W16" i="30"/>
  <c r="W90" i="30" s="1"/>
  <c r="V16" i="30"/>
  <c r="U16" i="30"/>
  <c r="T16" i="30"/>
  <c r="T90" i="30" s="1"/>
  <c r="S16" i="30"/>
  <c r="S90" i="30" s="1"/>
  <c r="R16" i="30"/>
  <c r="Q16" i="30"/>
  <c r="P16" i="30"/>
  <c r="P90" i="30" s="1"/>
  <c r="O16" i="30"/>
  <c r="O90" i="30" s="1"/>
  <c r="N16" i="30"/>
  <c r="N90" i="30" s="1"/>
  <c r="M16" i="30"/>
  <c r="L16" i="30"/>
  <c r="L90" i="30" s="1"/>
  <c r="K16" i="30"/>
  <c r="K90" i="30" s="1"/>
  <c r="J16" i="30"/>
  <c r="I16" i="30"/>
  <c r="H16" i="30"/>
  <c r="H90" i="30" s="1"/>
  <c r="G16" i="30"/>
  <c r="G90" i="30" s="1"/>
  <c r="F16" i="30"/>
  <c r="F90" i="30" s="1"/>
  <c r="E16" i="30"/>
  <c r="D16" i="30"/>
  <c r="D90" i="30" s="1"/>
  <c r="C16" i="30"/>
  <c r="C90" i="30" s="1"/>
  <c r="B16" i="30"/>
  <c r="B90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U123" i="29"/>
  <c r="I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O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W105" i="29"/>
  <c r="T105" i="29"/>
  <c r="M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I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T84" i="29" s="1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L84" i="29" s="1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W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V84" i="29" s="1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R84" i="29" s="1"/>
  <c r="Q86" i="29"/>
  <c r="P86" i="29"/>
  <c r="O86" i="29"/>
  <c r="N86" i="29"/>
  <c r="M86" i="29"/>
  <c r="L86" i="29"/>
  <c r="K86" i="29"/>
  <c r="J86" i="29"/>
  <c r="J84" i="29" s="1"/>
  <c r="I86" i="29"/>
  <c r="H86" i="29"/>
  <c r="G86" i="29"/>
  <c r="F86" i="29"/>
  <c r="E86" i="29"/>
  <c r="D86" i="29"/>
  <c r="C86" i="29"/>
  <c r="B86" i="29"/>
  <c r="B84" i="29" s="1"/>
  <c r="Y85" i="29"/>
  <c r="X85" i="29"/>
  <c r="W85" i="29"/>
  <c r="V85" i="29"/>
  <c r="U85" i="29"/>
  <c r="T85" i="29"/>
  <c r="S85" i="29"/>
  <c r="R85" i="29"/>
  <c r="Q85" i="29"/>
  <c r="P85" i="29"/>
  <c r="O85" i="29"/>
  <c r="N85" i="29"/>
  <c r="N84" i="29" s="1"/>
  <c r="M85" i="29"/>
  <c r="L85" i="29"/>
  <c r="K85" i="29"/>
  <c r="K84" i="29" s="1"/>
  <c r="J85" i="29"/>
  <c r="I85" i="29"/>
  <c r="I84" i="29" s="1"/>
  <c r="H85" i="29"/>
  <c r="G85" i="29"/>
  <c r="F85" i="29"/>
  <c r="F84" i="29" s="1"/>
  <c r="E85" i="29"/>
  <c r="D85" i="29"/>
  <c r="D84" i="29" s="1"/>
  <c r="C85" i="29"/>
  <c r="C84" i="29" s="1"/>
  <c r="B85" i="29"/>
  <c r="Y84" i="29"/>
  <c r="S84" i="29"/>
  <c r="Q84" i="29"/>
  <c r="Y66" i="29"/>
  <c r="Y105" i="29" s="1"/>
  <c r="X66" i="29"/>
  <c r="X105" i="29" s="1"/>
  <c r="W66" i="29"/>
  <c r="W123" i="29" s="1"/>
  <c r="V66" i="29"/>
  <c r="U66" i="29"/>
  <c r="U123" i="31" s="1"/>
  <c r="T66" i="29"/>
  <c r="T123" i="29" s="1"/>
  <c r="S66" i="29"/>
  <c r="S105" i="29" s="1"/>
  <c r="R66" i="29"/>
  <c r="Q66" i="29"/>
  <c r="Q105" i="29" s="1"/>
  <c r="P66" i="29"/>
  <c r="P123" i="29" s="1"/>
  <c r="O66" i="29"/>
  <c r="O123" i="29" s="1"/>
  <c r="N66" i="29"/>
  <c r="M66" i="29"/>
  <c r="L66" i="29"/>
  <c r="L123" i="29" s="1"/>
  <c r="K66" i="29"/>
  <c r="K123" i="29" s="1"/>
  <c r="J66" i="29"/>
  <c r="I66" i="29"/>
  <c r="I105" i="29" s="1"/>
  <c r="H66" i="29"/>
  <c r="H123" i="29" s="1"/>
  <c r="G66" i="29"/>
  <c r="G123" i="29" s="1"/>
  <c r="F66" i="29"/>
  <c r="E66" i="29"/>
  <c r="E123" i="31" s="1"/>
  <c r="D66" i="29"/>
  <c r="D123" i="29" s="1"/>
  <c r="C66" i="29"/>
  <c r="C105" i="29" s="1"/>
  <c r="B66" i="29"/>
  <c r="Y45" i="29"/>
  <c r="Y122" i="29" s="1"/>
  <c r="X45" i="29"/>
  <c r="X122" i="29" s="1"/>
  <c r="W45" i="29"/>
  <c r="W122" i="29" s="1"/>
  <c r="V45" i="29"/>
  <c r="U45" i="29"/>
  <c r="U122" i="29" s="1"/>
  <c r="T45" i="29"/>
  <c r="T122" i="30" s="1"/>
  <c r="S45" i="29"/>
  <c r="S122" i="31" s="1"/>
  <c r="R45" i="29"/>
  <c r="Q45" i="29"/>
  <c r="Q122" i="29" s="1"/>
  <c r="P45" i="29"/>
  <c r="P99" i="29" s="1"/>
  <c r="O45" i="29"/>
  <c r="O122" i="29" s="1"/>
  <c r="N45" i="29"/>
  <c r="M45" i="29"/>
  <c r="M122" i="29" s="1"/>
  <c r="L45" i="29"/>
  <c r="L122" i="30" s="1"/>
  <c r="K45" i="29"/>
  <c r="K122" i="31" s="1"/>
  <c r="J45" i="29"/>
  <c r="I45" i="29"/>
  <c r="H45" i="29"/>
  <c r="H122" i="29" s="1"/>
  <c r="G45" i="29"/>
  <c r="G122" i="29" s="1"/>
  <c r="F45" i="29"/>
  <c r="E45" i="29"/>
  <c r="E99" i="29" s="1"/>
  <c r="D45" i="29"/>
  <c r="C45" i="29"/>
  <c r="B45" i="29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94" i="29" s="1"/>
  <c r="S25" i="29"/>
  <c r="S94" i="29" s="1"/>
  <c r="R25" i="29"/>
  <c r="R120" i="29" s="1"/>
  <c r="Q25" i="29"/>
  <c r="Q94" i="29" s="1"/>
  <c r="P25" i="29"/>
  <c r="P120" i="29" s="1"/>
  <c r="O25" i="29"/>
  <c r="O120" i="29" s="1"/>
  <c r="N25" i="29"/>
  <c r="N120" i="29" s="1"/>
  <c r="M25" i="29"/>
  <c r="M120" i="29" s="1"/>
  <c r="L25" i="29"/>
  <c r="L94" i="29" s="1"/>
  <c r="K25" i="29"/>
  <c r="K94" i="29" s="1"/>
  <c r="J25" i="29"/>
  <c r="J120" i="29" s="1"/>
  <c r="I25" i="29"/>
  <c r="I94" i="29" s="1"/>
  <c r="H25" i="29"/>
  <c r="H94" i="29" s="1"/>
  <c r="G25" i="29"/>
  <c r="G94" i="29" s="1"/>
  <c r="F25" i="29"/>
  <c r="F120" i="29" s="1"/>
  <c r="E25" i="29"/>
  <c r="E120" i="29" s="1"/>
  <c r="D25" i="29"/>
  <c r="D94" i="29" s="1"/>
  <c r="C25" i="29"/>
  <c r="C94" i="29" s="1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U119" i="29" s="1"/>
  <c r="T16" i="29"/>
  <c r="T119" i="30" s="1"/>
  <c r="S16" i="29"/>
  <c r="S119" i="31" s="1"/>
  <c r="R16" i="29"/>
  <c r="R119" i="29" s="1"/>
  <c r="Q16" i="29"/>
  <c r="Q119" i="29" s="1"/>
  <c r="P16" i="29"/>
  <c r="P119" i="29" s="1"/>
  <c r="O16" i="29"/>
  <c r="O90" i="29" s="1"/>
  <c r="N16" i="29"/>
  <c r="N119" i="29" s="1"/>
  <c r="M16" i="29"/>
  <c r="M119" i="29" s="1"/>
  <c r="L16" i="29"/>
  <c r="L119" i="30" s="1"/>
  <c r="K16" i="29"/>
  <c r="K119" i="31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D16" i="29"/>
  <c r="D119" i="30" s="1"/>
  <c r="C16" i="29"/>
  <c r="C119" i="31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Y175" i="4" s="1"/>
  <c r="X33" i="28"/>
  <c r="X38" i="28" s="1"/>
  <c r="X175" i="4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O175" i="4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I175" i="4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126" i="27" s="1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I126" i="27" s="1"/>
  <c r="H129" i="27"/>
  <c r="G129" i="27"/>
  <c r="F129" i="27"/>
  <c r="E129" i="27"/>
  <c r="D129" i="27"/>
  <c r="C129" i="27"/>
  <c r="B129" i="27"/>
  <c r="Y128" i="27"/>
  <c r="X128" i="27"/>
  <c r="X126" i="27" s="1"/>
  <c r="W128" i="27"/>
  <c r="W126" i="27" s="1"/>
  <c r="V128" i="27"/>
  <c r="U128" i="27"/>
  <c r="T128" i="27"/>
  <c r="S128" i="27"/>
  <c r="R128" i="27"/>
  <c r="Q128" i="27"/>
  <c r="P128" i="27"/>
  <c r="P126" i="27" s="1"/>
  <c r="O128" i="27"/>
  <c r="N128" i="27"/>
  <c r="M128" i="27"/>
  <c r="L128" i="27"/>
  <c r="K128" i="27"/>
  <c r="J128" i="27"/>
  <c r="I128" i="27"/>
  <c r="H128" i="27"/>
  <c r="G128" i="27"/>
  <c r="G126" i="27" s="1"/>
  <c r="F128" i="27"/>
  <c r="E128" i="27"/>
  <c r="E126" i="27" s="1"/>
  <c r="D128" i="27"/>
  <c r="C128" i="27"/>
  <c r="B128" i="27"/>
  <c r="Y127" i="27"/>
  <c r="X127" i="27"/>
  <c r="W127" i="27"/>
  <c r="V127" i="27"/>
  <c r="V126" i="27" s="1"/>
  <c r="U127" i="27"/>
  <c r="U126" i="27" s="1"/>
  <c r="T127" i="27"/>
  <c r="T126" i="27" s="1"/>
  <c r="S127" i="27"/>
  <c r="S126" i="27" s="1"/>
  <c r="R127" i="27"/>
  <c r="R126" i="27" s="1"/>
  <c r="Q127" i="27"/>
  <c r="Q126" i="27" s="1"/>
  <c r="P127" i="27"/>
  <c r="O127" i="27"/>
  <c r="O126" i="27" s="1"/>
  <c r="N127" i="27"/>
  <c r="N126" i="27" s="1"/>
  <c r="M127" i="27"/>
  <c r="M126" i="27" s="1"/>
  <c r="L127" i="27"/>
  <c r="L126" i="27" s="1"/>
  <c r="K127" i="27"/>
  <c r="J127" i="27"/>
  <c r="I127" i="27"/>
  <c r="H127" i="27"/>
  <c r="G127" i="27"/>
  <c r="F127" i="27"/>
  <c r="E127" i="27"/>
  <c r="D127" i="27"/>
  <c r="D126" i="27" s="1"/>
  <c r="C127" i="27"/>
  <c r="C126" i="27" s="1"/>
  <c r="B127" i="27"/>
  <c r="Y126" i="27"/>
  <c r="K126" i="27"/>
  <c r="J126" i="27"/>
  <c r="H126" i="27"/>
  <c r="F126" i="27"/>
  <c r="Y124" i="27"/>
  <c r="X124" i="27"/>
  <c r="W124" i="27"/>
  <c r="W110" i="27" s="1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K122" i="27"/>
  <c r="C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Q116" i="27"/>
  <c r="Y115" i="27"/>
  <c r="X115" i="27"/>
  <c r="W115" i="27"/>
  <c r="V115" i="27"/>
  <c r="U115" i="27"/>
  <c r="T115" i="27"/>
  <c r="S115" i="27"/>
  <c r="S110" i="27" s="1"/>
  <c r="R115" i="27"/>
  <c r="Q115" i="27"/>
  <c r="Q110" i="27" s="1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O110" i="27" s="1"/>
  <c r="N114" i="27"/>
  <c r="N110" i="27" s="1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K110" i="27" s="1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V110" i="27" s="1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X111" i="27"/>
  <c r="W111" i="27"/>
  <c r="V111" i="27"/>
  <c r="U111" i="27"/>
  <c r="T111" i="27"/>
  <c r="T110" i="27" s="1"/>
  <c r="S111" i="27"/>
  <c r="R111" i="27"/>
  <c r="R110" i="27" s="1"/>
  <c r="Q111" i="27"/>
  <c r="P111" i="27"/>
  <c r="O111" i="27"/>
  <c r="N111" i="27"/>
  <c r="M111" i="27"/>
  <c r="L111" i="27"/>
  <c r="K111" i="27"/>
  <c r="J111" i="27"/>
  <c r="I111" i="27"/>
  <c r="I110" i="27" s="1"/>
  <c r="H111" i="27"/>
  <c r="G111" i="27"/>
  <c r="G110" i="27" s="1"/>
  <c r="F111" i="27"/>
  <c r="F110" i="27" s="1"/>
  <c r="E111" i="27"/>
  <c r="D111" i="27"/>
  <c r="D110" i="27" s="1"/>
  <c r="C111" i="27"/>
  <c r="C110" i="27" s="1"/>
  <c r="B111" i="27"/>
  <c r="B110" i="27" s="1"/>
  <c r="Y110" i="27"/>
  <c r="L110" i="27"/>
  <c r="J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X98" i="27" s="1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H98" i="27" s="1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F98" i="27" s="1"/>
  <c r="E104" i="27"/>
  <c r="D104" i="27"/>
  <c r="D98" i="27" s="1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B98" i="27" s="1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V100" i="27"/>
  <c r="V98" i="27" s="1"/>
  <c r="U100" i="27"/>
  <c r="U98" i="27" s="1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T98" i="27" s="1"/>
  <c r="S99" i="27"/>
  <c r="R99" i="27"/>
  <c r="Q99" i="27"/>
  <c r="Q98" i="27" s="1"/>
  <c r="P99" i="27"/>
  <c r="O99" i="27"/>
  <c r="N99" i="27"/>
  <c r="N98" i="27" s="1"/>
  <c r="M99" i="27"/>
  <c r="M98" i="27" s="1"/>
  <c r="L99" i="27"/>
  <c r="L98" i="27" s="1"/>
  <c r="K99" i="27"/>
  <c r="J99" i="27"/>
  <c r="I99" i="27"/>
  <c r="I98" i="27" s="1"/>
  <c r="H99" i="27"/>
  <c r="G99" i="27"/>
  <c r="F99" i="27"/>
  <c r="E99" i="27"/>
  <c r="E98" i="27" s="1"/>
  <c r="D99" i="27"/>
  <c r="C99" i="27"/>
  <c r="B99" i="27"/>
  <c r="Y98" i="27"/>
  <c r="Y69" i="27"/>
  <c r="X69" i="27"/>
  <c r="W69" i="27"/>
  <c r="V69" i="27"/>
  <c r="U69" i="27"/>
  <c r="T69" i="27"/>
  <c r="S69" i="27"/>
  <c r="S122" i="27" s="1"/>
  <c r="R69" i="27"/>
  <c r="Q69" i="27"/>
  <c r="P69" i="27"/>
  <c r="P122" i="27" s="1"/>
  <c r="O69" i="27"/>
  <c r="O122" i="27" s="1"/>
  <c r="N69" i="27"/>
  <c r="M69" i="27"/>
  <c r="M122" i="27" s="1"/>
  <c r="L69" i="27"/>
  <c r="K69" i="27"/>
  <c r="J69" i="27"/>
  <c r="I69" i="27"/>
  <c r="H69" i="27"/>
  <c r="G69" i="27"/>
  <c r="F69" i="27"/>
  <c r="E69" i="27"/>
  <c r="D69" i="27"/>
  <c r="C69" i="27"/>
  <c r="B69" i="27"/>
  <c r="Y56" i="27"/>
  <c r="X56" i="27"/>
  <c r="W56" i="27"/>
  <c r="V56" i="27"/>
  <c r="U56" i="27"/>
  <c r="U119" i="27" s="1"/>
  <c r="T56" i="27"/>
  <c r="S56" i="27"/>
  <c r="S119" i="27" s="1"/>
  <c r="R56" i="27"/>
  <c r="Q56" i="27"/>
  <c r="P56" i="27"/>
  <c r="O56" i="27"/>
  <c r="O119" i="27" s="1"/>
  <c r="N56" i="27"/>
  <c r="M56" i="27"/>
  <c r="M119" i="27" s="1"/>
  <c r="L56" i="27"/>
  <c r="K56" i="27"/>
  <c r="K119" i="27" s="1"/>
  <c r="J56" i="27"/>
  <c r="I56" i="27"/>
  <c r="H56" i="27"/>
  <c r="G56" i="27"/>
  <c r="F56" i="27"/>
  <c r="E56" i="27"/>
  <c r="E119" i="27" s="1"/>
  <c r="D56" i="27"/>
  <c r="C56" i="27"/>
  <c r="C119" i="27" s="1"/>
  <c r="B56" i="27"/>
  <c r="Y43" i="27"/>
  <c r="Y116" i="27" s="1"/>
  <c r="X43" i="27"/>
  <c r="X116" i="27" s="1"/>
  <c r="W43" i="27"/>
  <c r="W116" i="27" s="1"/>
  <c r="V43" i="27"/>
  <c r="U43" i="27"/>
  <c r="T43" i="27"/>
  <c r="S43" i="27"/>
  <c r="R43" i="27"/>
  <c r="Q43" i="27"/>
  <c r="P43" i="27"/>
  <c r="P116" i="27" s="1"/>
  <c r="O43" i="27"/>
  <c r="N43" i="27"/>
  <c r="M43" i="27"/>
  <c r="L43" i="27"/>
  <c r="K43" i="27"/>
  <c r="J43" i="27"/>
  <c r="I43" i="27"/>
  <c r="I116" i="27" s="1"/>
  <c r="H43" i="27"/>
  <c r="H116" i="27" s="1"/>
  <c r="G43" i="27"/>
  <c r="G116" i="27" s="1"/>
  <c r="F43" i="27"/>
  <c r="E43" i="27"/>
  <c r="E116" i="27" s="1"/>
  <c r="D43" i="27"/>
  <c r="C43" i="27"/>
  <c r="B43" i="27"/>
  <c r="B116" i="27" s="1"/>
  <c r="Y17" i="27"/>
  <c r="X17" i="27"/>
  <c r="W17" i="27"/>
  <c r="V17" i="27"/>
  <c r="U17" i="27"/>
  <c r="U105" i="27" s="1"/>
  <c r="T17" i="27"/>
  <c r="S17" i="27"/>
  <c r="S105" i="27" s="1"/>
  <c r="R17" i="27"/>
  <c r="R105" i="27" s="1"/>
  <c r="Q17" i="27"/>
  <c r="P17" i="27"/>
  <c r="P105" i="27" s="1"/>
  <c r="O17" i="27"/>
  <c r="N17" i="27"/>
  <c r="M17" i="27"/>
  <c r="M105" i="27" s="1"/>
  <c r="L17" i="27"/>
  <c r="K17" i="27"/>
  <c r="K105" i="27" s="1"/>
  <c r="J17" i="27"/>
  <c r="J105" i="27" s="1"/>
  <c r="I17" i="27"/>
  <c r="I105" i="27" s="1"/>
  <c r="H17" i="27"/>
  <c r="H105" i="27" s="1"/>
  <c r="G17" i="27"/>
  <c r="F17" i="27"/>
  <c r="E17" i="27"/>
  <c r="E105" i="27" s="1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C126" i="26" s="1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I126" i="26" s="1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X126" i="26" s="1"/>
  <c r="W128" i="26"/>
  <c r="V128" i="26"/>
  <c r="U128" i="26"/>
  <c r="T128" i="26"/>
  <c r="S128" i="26"/>
  <c r="R128" i="26"/>
  <c r="R126" i="26" s="1"/>
  <c r="Q128" i="26"/>
  <c r="Q126" i="26" s="1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Y126" i="26" s="1"/>
  <c r="X127" i="26"/>
  <c r="W127" i="26"/>
  <c r="W126" i="26" s="1"/>
  <c r="V127" i="26"/>
  <c r="V126" i="26" s="1"/>
  <c r="U127" i="26"/>
  <c r="T127" i="26"/>
  <c r="T126" i="26" s="1"/>
  <c r="S127" i="26"/>
  <c r="S126" i="26" s="1"/>
  <c r="R127" i="26"/>
  <c r="Q127" i="26"/>
  <c r="P127" i="26"/>
  <c r="P126" i="26" s="1"/>
  <c r="O127" i="26"/>
  <c r="O126" i="26" s="1"/>
  <c r="N127" i="26"/>
  <c r="N126" i="26" s="1"/>
  <c r="M127" i="26"/>
  <c r="M126" i="26" s="1"/>
  <c r="L127" i="26"/>
  <c r="L126" i="26" s="1"/>
  <c r="K127" i="26"/>
  <c r="K126" i="26" s="1"/>
  <c r="J127" i="26"/>
  <c r="J126" i="26" s="1"/>
  <c r="I127" i="26"/>
  <c r="H127" i="26"/>
  <c r="G127" i="26"/>
  <c r="F127" i="26"/>
  <c r="E127" i="26"/>
  <c r="E126" i="26" s="1"/>
  <c r="D127" i="26"/>
  <c r="D126" i="26" s="1"/>
  <c r="C127" i="26"/>
  <c r="B127" i="26"/>
  <c r="B126" i="26" s="1"/>
  <c r="U126" i="26"/>
  <c r="H126" i="26"/>
  <c r="G126" i="26"/>
  <c r="F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V122" i="26"/>
  <c r="U122" i="26"/>
  <c r="N122" i="26"/>
  <c r="M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S116" i="26"/>
  <c r="Y115" i="26"/>
  <c r="X115" i="26"/>
  <c r="W115" i="26"/>
  <c r="W110" i="26" s="1"/>
  <c r="V115" i="26"/>
  <c r="U115" i="26"/>
  <c r="T115" i="26"/>
  <c r="S115" i="26"/>
  <c r="R115" i="26"/>
  <c r="R110" i="26" s="1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T110" i="26" s="1"/>
  <c r="S114" i="26"/>
  <c r="S110" i="26" s="1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U110" i="26" s="1"/>
  <c r="T112" i="26"/>
  <c r="S112" i="26"/>
  <c r="R112" i="26"/>
  <c r="Q112" i="26"/>
  <c r="P112" i="26"/>
  <c r="P110" i="26" s="1"/>
  <c r="O112" i="26"/>
  <c r="O110" i="26" s="1"/>
  <c r="N112" i="26"/>
  <c r="M112" i="26"/>
  <c r="L112" i="26"/>
  <c r="K112" i="26"/>
  <c r="J112" i="26"/>
  <c r="J110" i="26" s="1"/>
  <c r="I112" i="26"/>
  <c r="I110" i="26" s="1"/>
  <c r="H112" i="26"/>
  <c r="G112" i="26"/>
  <c r="F112" i="26"/>
  <c r="E112" i="26"/>
  <c r="D112" i="26"/>
  <c r="C112" i="26"/>
  <c r="B112" i="26"/>
  <c r="Y111" i="26"/>
  <c r="Y110" i="26" s="1"/>
  <c r="X111" i="26"/>
  <c r="X110" i="26" s="1"/>
  <c r="W111" i="26"/>
  <c r="V111" i="26"/>
  <c r="V110" i="26" s="1"/>
  <c r="U111" i="26"/>
  <c r="T111" i="26"/>
  <c r="S111" i="26"/>
  <c r="R111" i="26"/>
  <c r="Q111" i="26"/>
  <c r="Q110" i="26" s="1"/>
  <c r="P111" i="26"/>
  <c r="O111" i="26"/>
  <c r="N111" i="26"/>
  <c r="N110" i="26" s="1"/>
  <c r="M111" i="26"/>
  <c r="L111" i="26"/>
  <c r="L110" i="26" s="1"/>
  <c r="K111" i="26"/>
  <c r="K110" i="26" s="1"/>
  <c r="J111" i="26"/>
  <c r="I111" i="26"/>
  <c r="H111" i="26"/>
  <c r="H110" i="26" s="1"/>
  <c r="G111" i="26"/>
  <c r="G110" i="26" s="1"/>
  <c r="F111" i="26"/>
  <c r="F110" i="26" s="1"/>
  <c r="E111" i="26"/>
  <c r="E110" i="26" s="1"/>
  <c r="D111" i="26"/>
  <c r="D110" i="26" s="1"/>
  <c r="C111" i="26"/>
  <c r="C110" i="26" s="1"/>
  <c r="B111" i="26"/>
  <c r="B110" i="26" s="1"/>
  <c r="M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K98" i="26" s="1"/>
  <c r="J103" i="26"/>
  <c r="I103" i="26"/>
  <c r="H103" i="26"/>
  <c r="G103" i="26"/>
  <c r="F103" i="26"/>
  <c r="F98" i="26" s="1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Q98" i="26" s="1"/>
  <c r="P102" i="26"/>
  <c r="O102" i="26"/>
  <c r="N102" i="26"/>
  <c r="M102" i="26"/>
  <c r="L102" i="26"/>
  <c r="K102" i="26"/>
  <c r="J102" i="26"/>
  <c r="I102" i="26"/>
  <c r="H102" i="26"/>
  <c r="H98" i="26" s="1"/>
  <c r="G102" i="26"/>
  <c r="G98" i="26" s="1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Y98" i="26" s="1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I98" i="26" s="1"/>
  <c r="H100" i="26"/>
  <c r="G100" i="26"/>
  <c r="F100" i="26"/>
  <c r="E100" i="26"/>
  <c r="D100" i="26"/>
  <c r="D98" i="26" s="1"/>
  <c r="C100" i="26"/>
  <c r="C98" i="26" s="1"/>
  <c r="B100" i="26"/>
  <c r="Y99" i="26"/>
  <c r="X99" i="26"/>
  <c r="X98" i="26" s="1"/>
  <c r="W99" i="26"/>
  <c r="W98" i="26" s="1"/>
  <c r="V99" i="26"/>
  <c r="V98" i="26" s="1"/>
  <c r="U99" i="26"/>
  <c r="U98" i="26" s="1"/>
  <c r="T99" i="26"/>
  <c r="S99" i="26"/>
  <c r="S98" i="26" s="1"/>
  <c r="R99" i="26"/>
  <c r="R98" i="26" s="1"/>
  <c r="Q99" i="26"/>
  <c r="P99" i="26"/>
  <c r="O99" i="26"/>
  <c r="N99" i="26"/>
  <c r="M99" i="26"/>
  <c r="M98" i="26" s="1"/>
  <c r="L99" i="26"/>
  <c r="L98" i="26" s="1"/>
  <c r="K99" i="26"/>
  <c r="J99" i="26"/>
  <c r="J98" i="26" s="1"/>
  <c r="I99" i="26"/>
  <c r="H99" i="26"/>
  <c r="G99" i="26"/>
  <c r="F99" i="26"/>
  <c r="E99" i="26"/>
  <c r="E98" i="26" s="1"/>
  <c r="D99" i="26"/>
  <c r="C99" i="26"/>
  <c r="B99" i="26"/>
  <c r="B98" i="26" s="1"/>
  <c r="T98" i="26"/>
  <c r="P98" i="26"/>
  <c r="O98" i="26"/>
  <c r="N98" i="26"/>
  <c r="Y69" i="26"/>
  <c r="Y122" i="26" s="1"/>
  <c r="X69" i="26"/>
  <c r="W69" i="26"/>
  <c r="V69" i="26"/>
  <c r="U69" i="26"/>
  <c r="T69" i="26"/>
  <c r="S69" i="26"/>
  <c r="R69" i="26"/>
  <c r="Q69" i="26"/>
  <c r="Q122" i="26" s="1"/>
  <c r="P69" i="26"/>
  <c r="O69" i="26"/>
  <c r="O122" i="26" s="1"/>
  <c r="N69" i="26"/>
  <c r="M69" i="26"/>
  <c r="L69" i="26"/>
  <c r="K69" i="26"/>
  <c r="J69" i="26"/>
  <c r="I69" i="26"/>
  <c r="I122" i="26" s="1"/>
  <c r="H69" i="26"/>
  <c r="G69" i="26"/>
  <c r="G122" i="26" s="1"/>
  <c r="F69" i="26"/>
  <c r="F122" i="26" s="1"/>
  <c r="E69" i="26"/>
  <c r="E122" i="26" s="1"/>
  <c r="D69" i="26"/>
  <c r="C69" i="26"/>
  <c r="B69" i="26"/>
  <c r="B154" i="26" s="1"/>
  <c r="Y56" i="26"/>
  <c r="X56" i="26"/>
  <c r="W56" i="26"/>
  <c r="W119" i="26" s="1"/>
  <c r="V56" i="26"/>
  <c r="V119" i="26" s="1"/>
  <c r="U56" i="26"/>
  <c r="U119" i="26" s="1"/>
  <c r="T56" i="26"/>
  <c r="S56" i="26"/>
  <c r="R56" i="26"/>
  <c r="Q56" i="26"/>
  <c r="P56" i="26"/>
  <c r="P119" i="26" s="1"/>
  <c r="O56" i="26"/>
  <c r="O119" i="26" s="1"/>
  <c r="N56" i="26"/>
  <c r="N119" i="26" s="1"/>
  <c r="M56" i="26"/>
  <c r="M119" i="26" s="1"/>
  <c r="L56" i="26"/>
  <c r="L119" i="26" s="1"/>
  <c r="K56" i="26"/>
  <c r="J56" i="26"/>
  <c r="I56" i="26"/>
  <c r="H56" i="26"/>
  <c r="G56" i="26"/>
  <c r="G119" i="26" s="1"/>
  <c r="F56" i="26"/>
  <c r="F119" i="26" s="1"/>
  <c r="E56" i="26"/>
  <c r="E119" i="26" s="1"/>
  <c r="D56" i="26"/>
  <c r="D119" i="26" s="1"/>
  <c r="C56" i="26"/>
  <c r="C119" i="26" s="1"/>
  <c r="B56" i="26"/>
  <c r="Y43" i="26"/>
  <c r="Y116" i="26" s="1"/>
  <c r="X43" i="26"/>
  <c r="W43" i="26"/>
  <c r="W116" i="26" s="1"/>
  <c r="V43" i="26"/>
  <c r="V116" i="26" s="1"/>
  <c r="U43" i="26"/>
  <c r="U116" i="26" s="1"/>
  <c r="T43" i="26"/>
  <c r="T116" i="26" s="1"/>
  <c r="S43" i="26"/>
  <c r="R43" i="26"/>
  <c r="R116" i="26" s="1"/>
  <c r="Q43" i="26"/>
  <c r="Q116" i="26" s="1"/>
  <c r="P43" i="26"/>
  <c r="O43" i="26"/>
  <c r="O116" i="26" s="1"/>
  <c r="N43" i="26"/>
  <c r="N116" i="26" s="1"/>
  <c r="M43" i="26"/>
  <c r="M116" i="26" s="1"/>
  <c r="L43" i="26"/>
  <c r="L116" i="26" s="1"/>
  <c r="K43" i="26"/>
  <c r="K116" i="26" s="1"/>
  <c r="J43" i="26"/>
  <c r="J116" i="26" s="1"/>
  <c r="I43" i="26"/>
  <c r="I116" i="26" s="1"/>
  <c r="H43" i="26"/>
  <c r="G43" i="26"/>
  <c r="F43" i="26"/>
  <c r="E43" i="26"/>
  <c r="D43" i="26"/>
  <c r="D116" i="26" s="1"/>
  <c r="C43" i="26"/>
  <c r="C116" i="26" s="1"/>
  <c r="B43" i="26"/>
  <c r="Y17" i="26"/>
  <c r="X17" i="26"/>
  <c r="W17" i="26"/>
  <c r="V17" i="26"/>
  <c r="U17" i="26"/>
  <c r="T17" i="26"/>
  <c r="S17" i="26"/>
  <c r="R17" i="26"/>
  <c r="R143" i="26" s="1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V156" i="25" s="1"/>
  <c r="U161" i="25"/>
  <c r="U156" i="25" s="1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T156" i="25" s="1"/>
  <c r="S160" i="25"/>
  <c r="R160" i="25"/>
  <c r="R156" i="25" s="1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H156" i="25" s="1"/>
  <c r="G157" i="25"/>
  <c r="F157" i="25"/>
  <c r="F156" i="25" s="1"/>
  <c r="E157" i="25"/>
  <c r="E156" i="25" s="1"/>
  <c r="D157" i="25"/>
  <c r="D156" i="25" s="1"/>
  <c r="C157" i="25"/>
  <c r="C156" i="25" s="1"/>
  <c r="B157" i="25"/>
  <c r="B156" i="25" s="1"/>
  <c r="Y156" i="25"/>
  <c r="V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Q126" i="25" s="1"/>
  <c r="P131" i="25"/>
  <c r="O131" i="25"/>
  <c r="N131" i="25"/>
  <c r="N126" i="25" s="1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X126" i="25" s="1"/>
  <c r="W130" i="25"/>
  <c r="V130" i="25"/>
  <c r="U130" i="25"/>
  <c r="T130" i="25"/>
  <c r="S130" i="25"/>
  <c r="R130" i="25"/>
  <c r="Q130" i="25"/>
  <c r="P130" i="25"/>
  <c r="O130" i="25"/>
  <c r="N130" i="25"/>
  <c r="M130" i="25"/>
  <c r="M126" i="25" s="1"/>
  <c r="L130" i="25"/>
  <c r="K130" i="25"/>
  <c r="J130" i="25"/>
  <c r="J126" i="25" s="1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T126" i="25" s="1"/>
  <c r="S129" i="25"/>
  <c r="R129" i="25"/>
  <c r="Q129" i="25"/>
  <c r="P129" i="25"/>
  <c r="O129" i="25"/>
  <c r="O126" i="25" s="1"/>
  <c r="N129" i="25"/>
  <c r="M129" i="25"/>
  <c r="L129" i="25"/>
  <c r="K129" i="25"/>
  <c r="J129" i="25"/>
  <c r="I129" i="25"/>
  <c r="I126" i="25" s="1"/>
  <c r="H129" i="25"/>
  <c r="G129" i="25"/>
  <c r="F129" i="25"/>
  <c r="F126" i="25" s="1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P126" i="25" s="1"/>
  <c r="O128" i="25"/>
  <c r="N128" i="25"/>
  <c r="M128" i="25"/>
  <c r="L128" i="25"/>
  <c r="K128" i="25"/>
  <c r="K126" i="25" s="1"/>
  <c r="J128" i="25"/>
  <c r="I128" i="25"/>
  <c r="H128" i="25"/>
  <c r="G128" i="25"/>
  <c r="F128" i="25"/>
  <c r="E128" i="25"/>
  <c r="E126" i="25" s="1"/>
  <c r="D128" i="25"/>
  <c r="D126" i="25" s="1"/>
  <c r="C128" i="25"/>
  <c r="C126" i="25" s="1"/>
  <c r="B128" i="25"/>
  <c r="B126" i="25" s="1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L126" i="25" s="1"/>
  <c r="K127" i="25"/>
  <c r="J127" i="25"/>
  <c r="I127" i="25"/>
  <c r="H127" i="25"/>
  <c r="G127" i="25"/>
  <c r="G126" i="25" s="1"/>
  <c r="F127" i="25"/>
  <c r="E127" i="25"/>
  <c r="D127" i="25"/>
  <c r="C127" i="25"/>
  <c r="B127" i="25"/>
  <c r="Y126" i="25"/>
  <c r="W126" i="25"/>
  <c r="V126" i="25"/>
  <c r="U126" i="25"/>
  <c r="S126" i="25"/>
  <c r="R126" i="25"/>
  <c r="H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X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6" i="25"/>
  <c r="V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I110" i="25" s="1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P110" i="25" s="1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B110" i="25" s="1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L110" i="25" s="1"/>
  <c r="K113" i="25"/>
  <c r="J113" i="25"/>
  <c r="I113" i="25"/>
  <c r="H113" i="25"/>
  <c r="G113" i="25"/>
  <c r="F113" i="25"/>
  <c r="E113" i="25"/>
  <c r="D113" i="25"/>
  <c r="C113" i="25"/>
  <c r="B113" i="25"/>
  <c r="Y112" i="25"/>
  <c r="Y110" i="25" s="1"/>
  <c r="X112" i="25"/>
  <c r="X110" i="25" s="1"/>
  <c r="W112" i="25"/>
  <c r="W110" i="25" s="1"/>
  <c r="V112" i="25"/>
  <c r="V110" i="25" s="1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H110" i="25" s="1"/>
  <c r="G112" i="25"/>
  <c r="F112" i="25"/>
  <c r="E112" i="25"/>
  <c r="D112" i="25"/>
  <c r="C112" i="25"/>
  <c r="B112" i="25"/>
  <c r="Y111" i="25"/>
  <c r="X111" i="25"/>
  <c r="W111" i="25"/>
  <c r="V111" i="25"/>
  <c r="U111" i="25"/>
  <c r="U110" i="25" s="1"/>
  <c r="T111" i="25"/>
  <c r="T110" i="25" s="1"/>
  <c r="S111" i="25"/>
  <c r="S110" i="25" s="1"/>
  <c r="R111" i="25"/>
  <c r="R110" i="25" s="1"/>
  <c r="Q111" i="25"/>
  <c r="P111" i="25"/>
  <c r="O111" i="25"/>
  <c r="N111" i="25"/>
  <c r="M111" i="25"/>
  <c r="L111" i="25"/>
  <c r="K111" i="25"/>
  <c r="J111" i="25"/>
  <c r="I111" i="25"/>
  <c r="H111" i="25"/>
  <c r="G111" i="25"/>
  <c r="G110" i="25" s="1"/>
  <c r="F111" i="25"/>
  <c r="F110" i="25" s="1"/>
  <c r="E111" i="25"/>
  <c r="E110" i="25" s="1"/>
  <c r="D111" i="25"/>
  <c r="D110" i="25" s="1"/>
  <c r="C111" i="25"/>
  <c r="C110" i="25" s="1"/>
  <c r="B111" i="25"/>
  <c r="Q110" i="25"/>
  <c r="O110" i="25"/>
  <c r="N110" i="25"/>
  <c r="M110" i="25"/>
  <c r="K110" i="25"/>
  <c r="J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R98" i="25" s="1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D98" i="25" s="1"/>
  <c r="C102" i="25"/>
  <c r="B102" i="25"/>
  <c r="Y101" i="25"/>
  <c r="X101" i="25"/>
  <c r="W101" i="25"/>
  <c r="V101" i="25"/>
  <c r="U101" i="25"/>
  <c r="T101" i="25"/>
  <c r="S101" i="25"/>
  <c r="R101" i="25"/>
  <c r="Q101" i="25"/>
  <c r="Q98" i="25" s="1"/>
  <c r="P101" i="25"/>
  <c r="O101" i="25"/>
  <c r="O98" i="25" s="1"/>
  <c r="N101" i="25"/>
  <c r="N98" i="25" s="1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Y98" i="25" s="1"/>
  <c r="X100" i="25"/>
  <c r="X98" i="25" s="1"/>
  <c r="W100" i="25"/>
  <c r="V100" i="25"/>
  <c r="U100" i="25"/>
  <c r="T100" i="25"/>
  <c r="S100" i="25"/>
  <c r="R100" i="25"/>
  <c r="Q100" i="25"/>
  <c r="P100" i="25"/>
  <c r="O100" i="25"/>
  <c r="N100" i="25"/>
  <c r="M100" i="25"/>
  <c r="M98" i="25" s="1"/>
  <c r="L100" i="25"/>
  <c r="L98" i="25" s="1"/>
  <c r="K100" i="25"/>
  <c r="K98" i="25" s="1"/>
  <c r="J100" i="25"/>
  <c r="J98" i="25" s="1"/>
  <c r="I100" i="25"/>
  <c r="H100" i="25"/>
  <c r="G100" i="25"/>
  <c r="F100" i="25"/>
  <c r="E100" i="25"/>
  <c r="D100" i="25"/>
  <c r="C100" i="25"/>
  <c r="B100" i="25"/>
  <c r="Y99" i="25"/>
  <c r="X99" i="25"/>
  <c r="W99" i="25"/>
  <c r="W98" i="25" s="1"/>
  <c r="V99" i="25"/>
  <c r="V98" i="25" s="1"/>
  <c r="U99" i="25"/>
  <c r="U98" i="25" s="1"/>
  <c r="T99" i="25"/>
  <c r="T98" i="25" s="1"/>
  <c r="S99" i="25"/>
  <c r="S98" i="25" s="1"/>
  <c r="R99" i="25"/>
  <c r="Q99" i="25"/>
  <c r="P99" i="25"/>
  <c r="O99" i="25"/>
  <c r="N99" i="25"/>
  <c r="M99" i="25"/>
  <c r="L99" i="25"/>
  <c r="K99" i="25"/>
  <c r="J99" i="25"/>
  <c r="I99" i="25"/>
  <c r="I98" i="25" s="1"/>
  <c r="H99" i="25"/>
  <c r="H98" i="25" s="1"/>
  <c r="G99" i="25"/>
  <c r="G98" i="25" s="1"/>
  <c r="F99" i="25"/>
  <c r="F98" i="25" s="1"/>
  <c r="E99" i="25"/>
  <c r="D99" i="25"/>
  <c r="C99" i="25"/>
  <c r="B99" i="25"/>
  <c r="P98" i="25"/>
  <c r="E98" i="25"/>
  <c r="C98" i="25"/>
  <c r="B98" i="25"/>
  <c r="Y69" i="25"/>
  <c r="Y154" i="25" s="1"/>
  <c r="X69" i="25"/>
  <c r="X154" i="25" s="1"/>
  <c r="W69" i="25"/>
  <c r="W154" i="25" s="1"/>
  <c r="V69" i="25"/>
  <c r="U69" i="25"/>
  <c r="U154" i="25" s="1"/>
  <c r="T69" i="25"/>
  <c r="S69" i="25"/>
  <c r="R69" i="25"/>
  <c r="R154" i="25" s="1"/>
  <c r="Q69" i="25"/>
  <c r="Q154" i="25" s="1"/>
  <c r="P69" i="25"/>
  <c r="P122" i="25" s="1"/>
  <c r="O69" i="25"/>
  <c r="O154" i="25" s="1"/>
  <c r="N69" i="25"/>
  <c r="M69" i="25"/>
  <c r="M154" i="26" s="1"/>
  <c r="L69" i="25"/>
  <c r="K69" i="25"/>
  <c r="J69" i="25"/>
  <c r="J154" i="25" s="1"/>
  <c r="I69" i="25"/>
  <c r="I154" i="25" s="1"/>
  <c r="H69" i="25"/>
  <c r="H122" i="25" s="1"/>
  <c r="G69" i="25"/>
  <c r="G154" i="25" s="1"/>
  <c r="F69" i="25"/>
  <c r="E69" i="25"/>
  <c r="E154" i="26" s="1"/>
  <c r="D69" i="25"/>
  <c r="C69" i="25"/>
  <c r="B69" i="25"/>
  <c r="B154" i="25" s="1"/>
  <c r="Y56" i="25"/>
  <c r="X56" i="25"/>
  <c r="X153" i="25" s="1"/>
  <c r="W56" i="25"/>
  <c r="V56" i="25"/>
  <c r="U56" i="25"/>
  <c r="U153" i="25" s="1"/>
  <c r="T56" i="25"/>
  <c r="T153" i="25" s="1"/>
  <c r="S56" i="25"/>
  <c r="S153" i="25" s="1"/>
  <c r="R56" i="25"/>
  <c r="R153" i="25" s="1"/>
  <c r="Q56" i="25"/>
  <c r="P56" i="25"/>
  <c r="P153" i="25" s="1"/>
  <c r="O56" i="25"/>
  <c r="N56" i="25"/>
  <c r="M56" i="25"/>
  <c r="M153" i="25" s="1"/>
  <c r="L56" i="25"/>
  <c r="L153" i="25" s="1"/>
  <c r="K56" i="25"/>
  <c r="K153" i="25" s="1"/>
  <c r="J56" i="25"/>
  <c r="J153" i="25" s="1"/>
  <c r="I56" i="25"/>
  <c r="H56" i="25"/>
  <c r="H153" i="25" s="1"/>
  <c r="G56" i="25"/>
  <c r="F56" i="25"/>
  <c r="E56" i="25"/>
  <c r="E153" i="25" s="1"/>
  <c r="D56" i="25"/>
  <c r="D153" i="25" s="1"/>
  <c r="C56" i="25"/>
  <c r="C153" i="25" s="1"/>
  <c r="B56" i="25"/>
  <c r="B153" i="25" s="1"/>
  <c r="Y43" i="25"/>
  <c r="X43" i="25"/>
  <c r="X152" i="25" s="1"/>
  <c r="W43" i="25"/>
  <c r="W152" i="25" s="1"/>
  <c r="V43" i="25"/>
  <c r="U43" i="25"/>
  <c r="U152" i="25" s="1"/>
  <c r="T43" i="25"/>
  <c r="S43" i="25"/>
  <c r="S152" i="25" s="1"/>
  <c r="R43" i="25"/>
  <c r="Q43" i="25"/>
  <c r="P43" i="25"/>
  <c r="P152" i="25" s="1"/>
  <c r="O43" i="25"/>
  <c r="O152" i="25" s="1"/>
  <c r="N43" i="25"/>
  <c r="N116" i="25" s="1"/>
  <c r="M43" i="25"/>
  <c r="M152" i="25" s="1"/>
  <c r="L43" i="25"/>
  <c r="K43" i="25"/>
  <c r="K152" i="25" s="1"/>
  <c r="J43" i="25"/>
  <c r="I43" i="25"/>
  <c r="H43" i="25"/>
  <c r="H152" i="25" s="1"/>
  <c r="G43" i="25"/>
  <c r="G152" i="25" s="1"/>
  <c r="F43" i="25"/>
  <c r="F152" i="25" s="1"/>
  <c r="E43" i="25"/>
  <c r="E152" i="25" s="1"/>
  <c r="D43" i="25"/>
  <c r="C43" i="25"/>
  <c r="C152" i="25" s="1"/>
  <c r="B43" i="25"/>
  <c r="Y17" i="25"/>
  <c r="X17" i="25"/>
  <c r="X143" i="25" s="1"/>
  <c r="W17" i="25"/>
  <c r="V17" i="25"/>
  <c r="U17" i="25"/>
  <c r="U143" i="25" s="1"/>
  <c r="T17" i="25"/>
  <c r="T143" i="25" s="1"/>
  <c r="S17" i="25"/>
  <c r="S143" i="25" s="1"/>
  <c r="R17" i="25"/>
  <c r="R143" i="25" s="1"/>
  <c r="Q17" i="25"/>
  <c r="P17" i="25"/>
  <c r="P143" i="25" s="1"/>
  <c r="O17" i="25"/>
  <c r="N17" i="25"/>
  <c r="M17" i="25"/>
  <c r="M143" i="25" s="1"/>
  <c r="L17" i="25"/>
  <c r="L143" i="25" s="1"/>
  <c r="K17" i="25"/>
  <c r="K143" i="25" s="1"/>
  <c r="J17" i="25"/>
  <c r="J143" i="25" s="1"/>
  <c r="J136" i="25" s="1"/>
  <c r="I17" i="25"/>
  <c r="H17" i="25"/>
  <c r="H143" i="25" s="1"/>
  <c r="G17" i="25"/>
  <c r="F17" i="25"/>
  <c r="E17" i="25"/>
  <c r="E143" i="25" s="1"/>
  <c r="E136" i="25" s="1"/>
  <c r="D17" i="25"/>
  <c r="D143" i="25" s="1"/>
  <c r="C17" i="25"/>
  <c r="C143" i="25" s="1"/>
  <c r="C136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S57" i="24" s="1"/>
  <c r="S116" i="4" s="1"/>
  <c r="R60" i="24"/>
  <c r="R57" i="24" s="1"/>
  <c r="R116" i="4" s="1"/>
  <c r="Q60" i="24"/>
  <c r="P60" i="24"/>
  <c r="P57" i="24" s="1"/>
  <c r="P116" i="4" s="1"/>
  <c r="O60" i="24"/>
  <c r="O57" i="24" s="1"/>
  <c r="O116" i="4" s="1"/>
  <c r="N60" i="24"/>
  <c r="N119" i="4" s="1"/>
  <c r="M60" i="24"/>
  <c r="M119" i="4" s="1"/>
  <c r="L60" i="24"/>
  <c r="L119" i="4" s="1"/>
  <c r="K60" i="24"/>
  <c r="K119" i="4" s="1"/>
  <c r="J60" i="24"/>
  <c r="J119" i="4" s="1"/>
  <c r="I60" i="24"/>
  <c r="H60" i="24"/>
  <c r="G60" i="24"/>
  <c r="F60" i="24"/>
  <c r="E60" i="24"/>
  <c r="D60" i="24"/>
  <c r="C60" i="24"/>
  <c r="B60" i="24"/>
  <c r="Y59" i="24"/>
  <c r="X59" i="24"/>
  <c r="W59" i="24"/>
  <c r="V59" i="24"/>
  <c r="U59" i="24"/>
  <c r="T59" i="24"/>
  <c r="S59" i="24"/>
  <c r="R59" i="24"/>
  <c r="Q59" i="24"/>
  <c r="P59" i="24"/>
  <c r="O59" i="24"/>
  <c r="N59" i="24"/>
  <c r="M59" i="24"/>
  <c r="L59" i="24"/>
  <c r="K59" i="24"/>
  <c r="K57" i="24" s="1"/>
  <c r="K116" i="4" s="1"/>
  <c r="J59" i="24"/>
  <c r="J118" i="4" s="1"/>
  <c r="I59" i="24"/>
  <c r="I118" i="4" s="1"/>
  <c r="H59" i="24"/>
  <c r="H118" i="4" s="1"/>
  <c r="G59" i="24"/>
  <c r="G118" i="4" s="1"/>
  <c r="F59" i="24"/>
  <c r="E59" i="24"/>
  <c r="D59" i="24"/>
  <c r="C59" i="24"/>
  <c r="B59" i="24"/>
  <c r="Y58" i="24"/>
  <c r="X58" i="24"/>
  <c r="X57" i="24" s="1"/>
  <c r="X116" i="4" s="1"/>
  <c r="W58" i="24"/>
  <c r="V58" i="24"/>
  <c r="V57" i="24" s="1"/>
  <c r="V116" i="4" s="1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G57" i="24" s="1"/>
  <c r="G116" i="4" s="1"/>
  <c r="F58" i="24"/>
  <c r="F117" i="4" s="1"/>
  <c r="E58" i="24"/>
  <c r="E57" i="24" s="1"/>
  <c r="E116" i="4" s="1"/>
  <c r="D58" i="24"/>
  <c r="C58" i="24"/>
  <c r="C57" i="24" s="1"/>
  <c r="C116" i="4" s="1"/>
  <c r="B58" i="24"/>
  <c r="Y57" i="24"/>
  <c r="W57" i="24"/>
  <c r="Y55" i="24"/>
  <c r="Y77" i="24" s="1"/>
  <c r="X55" i="24"/>
  <c r="X77" i="24" s="1"/>
  <c r="W55" i="24"/>
  <c r="W77" i="24" s="1"/>
  <c r="V55" i="24"/>
  <c r="V77" i="24" s="1"/>
  <c r="U55" i="24"/>
  <c r="T55" i="24"/>
  <c r="S55" i="24"/>
  <c r="R55" i="24"/>
  <c r="Q55" i="24"/>
  <c r="Q69" i="24" s="1"/>
  <c r="P55" i="24"/>
  <c r="O55" i="24"/>
  <c r="N55" i="24"/>
  <c r="M55" i="24"/>
  <c r="L55" i="24"/>
  <c r="L69" i="24" s="1"/>
  <c r="K55" i="24"/>
  <c r="J55" i="24"/>
  <c r="I55" i="24"/>
  <c r="I69" i="24" s="1"/>
  <c r="H55" i="24"/>
  <c r="G55" i="24"/>
  <c r="F55" i="24"/>
  <c r="E55" i="24"/>
  <c r="D55" i="24"/>
  <c r="D69" i="24" s="1"/>
  <c r="C55" i="24"/>
  <c r="B55" i="24"/>
  <c r="Y54" i="24"/>
  <c r="Y68" i="24" s="1"/>
  <c r="X54" i="24"/>
  <c r="X76" i="24" s="1"/>
  <c r="W54" i="24"/>
  <c r="W76" i="24" s="1"/>
  <c r="V54" i="24"/>
  <c r="V76" i="24" s="1"/>
  <c r="U54" i="24"/>
  <c r="U76" i="24" s="1"/>
  <c r="T54" i="24"/>
  <c r="T68" i="24" s="1"/>
  <c r="S54" i="24"/>
  <c r="S76" i="24" s="1"/>
  <c r="S173" i="4" s="1"/>
  <c r="R54" i="24"/>
  <c r="R68" i="24" s="1"/>
  <c r="Q54" i="24"/>
  <c r="Q68" i="24" s="1"/>
  <c r="P54" i="24"/>
  <c r="O54" i="24"/>
  <c r="N54" i="24"/>
  <c r="M54" i="24"/>
  <c r="L54" i="24"/>
  <c r="L68" i="24" s="1"/>
  <c r="K54" i="24"/>
  <c r="J54" i="24"/>
  <c r="I54" i="24"/>
  <c r="I68" i="24" s="1"/>
  <c r="H54" i="24"/>
  <c r="G54" i="24"/>
  <c r="F54" i="24"/>
  <c r="F52" i="24" s="1"/>
  <c r="F69" i="4" s="1"/>
  <c r="E54" i="24"/>
  <c r="E68" i="24" s="1"/>
  <c r="D54" i="24"/>
  <c r="D76" i="24" s="1"/>
  <c r="D173" i="4" s="1"/>
  <c r="C54" i="24"/>
  <c r="C52" i="24" s="1"/>
  <c r="C69" i="4" s="1"/>
  <c r="B54" i="24"/>
  <c r="B68" i="24" s="1"/>
  <c r="Y53" i="24"/>
  <c r="Y75" i="24" s="1"/>
  <c r="Y172" i="4" s="1"/>
  <c r="X53" i="24"/>
  <c r="W53" i="24"/>
  <c r="V53" i="24"/>
  <c r="U53" i="24"/>
  <c r="U75" i="24" s="1"/>
  <c r="U172" i="4" s="1"/>
  <c r="T53" i="24"/>
  <c r="T67" i="24" s="1"/>
  <c r="S53" i="24"/>
  <c r="S75" i="24" s="1"/>
  <c r="R53" i="24"/>
  <c r="R75" i="24" s="1"/>
  <c r="Q53" i="24"/>
  <c r="Q75" i="24" s="1"/>
  <c r="Q172" i="4" s="1"/>
  <c r="P53" i="24"/>
  <c r="P75" i="24" s="1"/>
  <c r="O53" i="24"/>
  <c r="O75" i="24" s="1"/>
  <c r="O172" i="4" s="1"/>
  <c r="N53" i="24"/>
  <c r="N75" i="24" s="1"/>
  <c r="M53" i="24"/>
  <c r="L53" i="24"/>
  <c r="K53" i="24"/>
  <c r="J53" i="24"/>
  <c r="I53" i="24"/>
  <c r="I75" i="24" s="1"/>
  <c r="I172" i="4" s="1"/>
  <c r="H53" i="24"/>
  <c r="G53" i="24"/>
  <c r="F53" i="24"/>
  <c r="E53" i="24"/>
  <c r="D53" i="24"/>
  <c r="C53" i="24"/>
  <c r="B53" i="24"/>
  <c r="L52" i="24"/>
  <c r="K52" i="24"/>
  <c r="J52" i="24"/>
  <c r="I52" i="24"/>
  <c r="H52" i="24"/>
  <c r="G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X4" i="24"/>
  <c r="X3" i="24" s="1"/>
  <c r="W4" i="24"/>
  <c r="W3" i="24" s="1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E4" i="24"/>
  <c r="D4" i="24"/>
  <c r="C4" i="24"/>
  <c r="C3" i="24" s="1"/>
  <c r="C17" i="4" s="1"/>
  <c r="B4" i="24"/>
  <c r="B3" i="24" s="1"/>
  <c r="B17" i="4" s="1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I140" i="23"/>
  <c r="C140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W119" i="23"/>
  <c r="V119" i="23"/>
  <c r="U119" i="23"/>
  <c r="T119" i="23"/>
  <c r="T213" i="23" s="1"/>
  <c r="S119" i="23"/>
  <c r="R119" i="23"/>
  <c r="Q119" i="23"/>
  <c r="P119" i="23"/>
  <c r="O119" i="23"/>
  <c r="N119" i="23"/>
  <c r="M119" i="23"/>
  <c r="L119" i="23"/>
  <c r="K119" i="23"/>
  <c r="K213" i="23" s="1"/>
  <c r="J119" i="23"/>
  <c r="I119" i="23"/>
  <c r="H119" i="23"/>
  <c r="G119" i="23"/>
  <c r="F119" i="23"/>
  <c r="E119" i="23"/>
  <c r="D119" i="23"/>
  <c r="D213" i="23" s="1"/>
  <c r="C119" i="23"/>
  <c r="B119" i="23"/>
  <c r="B213" i="23" s="1"/>
  <c r="Y110" i="23"/>
  <c r="Y211" i="23" s="1"/>
  <c r="X110" i="23"/>
  <c r="X211" i="23" s="1"/>
  <c r="W110" i="23"/>
  <c r="W211" i="23" s="1"/>
  <c r="V110" i="23"/>
  <c r="V99" i="23" s="1"/>
  <c r="U110" i="23"/>
  <c r="T110" i="23"/>
  <c r="S110" i="23"/>
  <c r="R110" i="23"/>
  <c r="R211" i="23" s="1"/>
  <c r="Q110" i="23"/>
  <c r="Q211" i="23" s="1"/>
  <c r="P110" i="23"/>
  <c r="P211" i="23" s="1"/>
  <c r="O110" i="23"/>
  <c r="O211" i="23" s="1"/>
  <c r="N110" i="23"/>
  <c r="N99" i="23" s="1"/>
  <c r="M110" i="23"/>
  <c r="M211" i="23" s="1"/>
  <c r="L110" i="23"/>
  <c r="K110" i="23"/>
  <c r="J110" i="23"/>
  <c r="I110" i="23"/>
  <c r="H110" i="23"/>
  <c r="H211" i="23" s="1"/>
  <c r="G110" i="23"/>
  <c r="G211" i="23" s="1"/>
  <c r="F110" i="23"/>
  <c r="F99" i="23" s="1"/>
  <c r="E110" i="23"/>
  <c r="E211" i="23" s="1"/>
  <c r="D110" i="23"/>
  <c r="D211" i="23" s="1"/>
  <c r="C110" i="23"/>
  <c r="B110" i="23"/>
  <c r="B211" i="23" s="1"/>
  <c r="M99" i="23"/>
  <c r="M176" i="23" s="1"/>
  <c r="I99" i="23"/>
  <c r="I170" i="23" s="1"/>
  <c r="G99" i="23"/>
  <c r="G172" i="23" s="1"/>
  <c r="E99" i="23"/>
  <c r="E172" i="23" s="1"/>
  <c r="Y89" i="23"/>
  <c r="Y203" i="23" s="1"/>
  <c r="X89" i="23"/>
  <c r="X203" i="23" s="1"/>
  <c r="W89" i="23"/>
  <c r="V89" i="23"/>
  <c r="U89" i="23"/>
  <c r="T89" i="23"/>
  <c r="S89" i="23"/>
  <c r="S203" i="23" s="1"/>
  <c r="R89" i="23"/>
  <c r="R203" i="23" s="1"/>
  <c r="Q89" i="23"/>
  <c r="Q203" i="23" s="1"/>
  <c r="P89" i="23"/>
  <c r="P203" i="23" s="1"/>
  <c r="O89" i="23"/>
  <c r="O203" i="23" s="1"/>
  <c r="N89" i="23"/>
  <c r="M89" i="23"/>
  <c r="L89" i="23"/>
  <c r="L203" i="23" s="1"/>
  <c r="K89" i="23"/>
  <c r="J89" i="23"/>
  <c r="J203" i="23" s="1"/>
  <c r="I89" i="23"/>
  <c r="I203" i="23" s="1"/>
  <c r="H89" i="23"/>
  <c r="H203" i="23" s="1"/>
  <c r="G89" i="23"/>
  <c r="G203" i="23" s="1"/>
  <c r="F89" i="23"/>
  <c r="E89" i="23"/>
  <c r="E203" i="23" s="1"/>
  <c r="D89" i="23"/>
  <c r="C89" i="23"/>
  <c r="B89" i="23"/>
  <c r="Y79" i="23"/>
  <c r="Y202" i="23" s="1"/>
  <c r="X79" i="23"/>
  <c r="X202" i="23" s="1"/>
  <c r="W79" i="23"/>
  <c r="W202" i="23" s="1"/>
  <c r="V79" i="23"/>
  <c r="U79" i="23"/>
  <c r="U202" i="23" s="1"/>
  <c r="T79" i="23"/>
  <c r="T202" i="23" s="1"/>
  <c r="S79" i="23"/>
  <c r="S202" i="23" s="1"/>
  <c r="R79" i="23"/>
  <c r="R202" i="23" s="1"/>
  <c r="Q79" i="23"/>
  <c r="Q202" i="23" s="1"/>
  <c r="P79" i="23"/>
  <c r="P202" i="23" s="1"/>
  <c r="O79" i="23"/>
  <c r="O202" i="23" s="1"/>
  <c r="N79" i="23"/>
  <c r="M79" i="23"/>
  <c r="M202" i="23" s="1"/>
  <c r="L79" i="23"/>
  <c r="L202" i="23" s="1"/>
  <c r="K79" i="23"/>
  <c r="K202" i="23" s="1"/>
  <c r="J79" i="23"/>
  <c r="J202" i="23" s="1"/>
  <c r="I79" i="23"/>
  <c r="I202" i="23" s="1"/>
  <c r="H79" i="23"/>
  <c r="H202" i="23" s="1"/>
  <c r="G79" i="23"/>
  <c r="G202" i="23" s="1"/>
  <c r="F79" i="23"/>
  <c r="E79" i="23"/>
  <c r="E202" i="23" s="1"/>
  <c r="D79" i="23"/>
  <c r="D202" i="23" s="1"/>
  <c r="C79" i="23"/>
  <c r="C202" i="23" s="1"/>
  <c r="B79" i="23"/>
  <c r="B202" i="23" s="1"/>
  <c r="Y60" i="23"/>
  <c r="Y201" i="23" s="1"/>
  <c r="X60" i="23"/>
  <c r="W60" i="23"/>
  <c r="V60" i="23"/>
  <c r="U60" i="23"/>
  <c r="U201" i="23" s="1"/>
  <c r="T60" i="23"/>
  <c r="T201" i="23" s="1"/>
  <c r="S60" i="23"/>
  <c r="S201" i="23" s="1"/>
  <c r="R60" i="23"/>
  <c r="R201" i="23" s="1"/>
  <c r="Q60" i="23"/>
  <c r="Q201" i="23" s="1"/>
  <c r="Q194" i="23" s="1"/>
  <c r="P60" i="23"/>
  <c r="P48" i="23" s="1"/>
  <c r="P61" i="20" s="1"/>
  <c r="P114" i="4" s="1"/>
  <c r="O60" i="23"/>
  <c r="N60" i="23"/>
  <c r="N48" i="23" s="1"/>
  <c r="N61" i="20" s="1"/>
  <c r="N114" i="4" s="1"/>
  <c r="M60" i="23"/>
  <c r="L60" i="23"/>
  <c r="L201" i="23" s="1"/>
  <c r="K60" i="23"/>
  <c r="K201" i="23" s="1"/>
  <c r="J60" i="23"/>
  <c r="J201" i="23" s="1"/>
  <c r="I60" i="23"/>
  <c r="I201" i="23" s="1"/>
  <c r="H60" i="23"/>
  <c r="G60" i="23"/>
  <c r="G201" i="23" s="1"/>
  <c r="F60" i="23"/>
  <c r="E60" i="23"/>
  <c r="D60" i="23"/>
  <c r="D201" i="23" s="1"/>
  <c r="C60" i="23"/>
  <c r="C201" i="23" s="1"/>
  <c r="B60" i="23"/>
  <c r="B201" i="23" s="1"/>
  <c r="G48" i="23"/>
  <c r="G161" i="23" s="1"/>
  <c r="D48" i="23"/>
  <c r="D151" i="23" s="1"/>
  <c r="B48" i="23"/>
  <c r="B163" i="23" s="1"/>
  <c r="Y33" i="23"/>
  <c r="Y192" i="23" s="1"/>
  <c r="Y183" i="23" s="1"/>
  <c r="X33" i="23"/>
  <c r="X192" i="23" s="1"/>
  <c r="X183" i="23" s="1"/>
  <c r="W33" i="23"/>
  <c r="W192" i="23" s="1"/>
  <c r="W183" i="23" s="1"/>
  <c r="V33" i="23"/>
  <c r="V192" i="23" s="1"/>
  <c r="V183" i="23" s="1"/>
  <c r="U33" i="23"/>
  <c r="U192" i="23" s="1"/>
  <c r="T33" i="23"/>
  <c r="S33" i="23"/>
  <c r="S192" i="23" s="1"/>
  <c r="R33" i="23"/>
  <c r="Q33" i="23"/>
  <c r="Q192" i="23" s="1"/>
  <c r="P33" i="23"/>
  <c r="O33" i="23"/>
  <c r="O192" i="23" s="1"/>
  <c r="N33" i="23"/>
  <c r="N192" i="23" s="1"/>
  <c r="M33" i="23"/>
  <c r="M192" i="23" s="1"/>
  <c r="L33" i="23"/>
  <c r="L5" i="23" s="1"/>
  <c r="K33" i="23"/>
  <c r="K192" i="23" s="1"/>
  <c r="J33" i="23"/>
  <c r="J5" i="23" s="1"/>
  <c r="I33" i="23"/>
  <c r="I192" i="23" s="1"/>
  <c r="H33" i="23"/>
  <c r="G33" i="23"/>
  <c r="F33" i="23"/>
  <c r="F192" i="23" s="1"/>
  <c r="E33" i="23"/>
  <c r="E192" i="23" s="1"/>
  <c r="D33" i="23"/>
  <c r="C33" i="23"/>
  <c r="C192" i="23" s="1"/>
  <c r="B33" i="23"/>
  <c r="X5" i="23"/>
  <c r="X144" i="23" s="1"/>
  <c r="W5" i="23"/>
  <c r="W144" i="23" s="1"/>
  <c r="V5" i="23"/>
  <c r="V144" i="23" s="1"/>
  <c r="U5" i="23"/>
  <c r="U144" i="23" s="1"/>
  <c r="T5" i="23"/>
  <c r="T144" i="23" s="1"/>
  <c r="S5" i="23"/>
  <c r="S143" i="23" s="1"/>
  <c r="R5" i="23"/>
  <c r="R144" i="23" s="1"/>
  <c r="Q5" i="23"/>
  <c r="Q60" i="20" s="1"/>
  <c r="P5" i="23"/>
  <c r="P144" i="23" s="1"/>
  <c r="O5" i="23"/>
  <c r="O144" i="23" s="1"/>
  <c r="N5" i="23"/>
  <c r="N144" i="23" s="1"/>
  <c r="I5" i="23"/>
  <c r="I144" i="23" s="1"/>
  <c r="H5" i="23"/>
  <c r="H144" i="23" s="1"/>
  <c r="G5" i="23"/>
  <c r="G144" i="23" s="1"/>
  <c r="F5" i="23"/>
  <c r="F144" i="23" s="1"/>
  <c r="E5" i="23"/>
  <c r="E144" i="23" s="1"/>
  <c r="D5" i="23"/>
  <c r="D144" i="23" s="1"/>
  <c r="C5" i="23"/>
  <c r="C144" i="23" s="1"/>
  <c r="B5" i="23"/>
  <c r="B144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J165" i="22" s="1"/>
  <c r="I172" i="22"/>
  <c r="H172" i="22"/>
  <c r="G172" i="22"/>
  <c r="F172" i="22"/>
  <c r="E172" i="22"/>
  <c r="E165" i="22" s="1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G165" i="22" s="1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C165" i="22" s="1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B165" i="22" s="1"/>
  <c r="Y167" i="22"/>
  <c r="X167" i="22"/>
  <c r="W167" i="22"/>
  <c r="V167" i="22"/>
  <c r="U167" i="22"/>
  <c r="T167" i="22"/>
  <c r="S167" i="22"/>
  <c r="R167" i="22"/>
  <c r="R165" i="22" s="1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Y166" i="22"/>
  <c r="X166" i="22"/>
  <c r="X165" i="22" s="1"/>
  <c r="W166" i="22"/>
  <c r="W165" i="22" s="1"/>
  <c r="V166" i="22"/>
  <c r="U166" i="22"/>
  <c r="U165" i="22" s="1"/>
  <c r="T166" i="22"/>
  <c r="S166" i="22"/>
  <c r="S165" i="22" s="1"/>
  <c r="R166" i="22"/>
  <c r="Q166" i="22"/>
  <c r="P166" i="22"/>
  <c r="P165" i="22" s="1"/>
  <c r="O166" i="22"/>
  <c r="O165" i="22" s="1"/>
  <c r="N166" i="22"/>
  <c r="M166" i="22"/>
  <c r="L166" i="22"/>
  <c r="K166" i="22"/>
  <c r="K165" i="22" s="1"/>
  <c r="J166" i="22"/>
  <c r="I166" i="22"/>
  <c r="H166" i="22"/>
  <c r="G166" i="22"/>
  <c r="F166" i="22"/>
  <c r="E166" i="22"/>
  <c r="D166" i="22"/>
  <c r="C166" i="22"/>
  <c r="B166" i="22"/>
  <c r="M165" i="22"/>
  <c r="H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E146" i="22" s="1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I146" i="22" s="1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D146" i="22" s="1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B146" i="22" s="1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W146" i="22" s="1"/>
  <c r="V149" i="22"/>
  <c r="V146" i="22" s="1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U146" i="22" s="1"/>
  <c r="T148" i="22"/>
  <c r="T146" i="22" s="1"/>
  <c r="S148" i="22"/>
  <c r="R148" i="22"/>
  <c r="R146" i="22" s="1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Y147" i="22"/>
  <c r="X147" i="22"/>
  <c r="W147" i="22"/>
  <c r="V147" i="22"/>
  <c r="U147" i="22"/>
  <c r="T147" i="22"/>
  <c r="S147" i="22"/>
  <c r="R147" i="22"/>
  <c r="Q147" i="22"/>
  <c r="P147" i="22"/>
  <c r="O147" i="22"/>
  <c r="O146" i="22" s="1"/>
  <c r="N147" i="22"/>
  <c r="N146" i="22" s="1"/>
  <c r="M147" i="22"/>
  <c r="M146" i="22" s="1"/>
  <c r="L147" i="22"/>
  <c r="L146" i="22" s="1"/>
  <c r="K147" i="22"/>
  <c r="J147" i="22"/>
  <c r="J146" i="22" s="1"/>
  <c r="I147" i="22"/>
  <c r="H147" i="22"/>
  <c r="G147" i="22"/>
  <c r="G146" i="22" s="1"/>
  <c r="F147" i="22"/>
  <c r="F146" i="22" s="1"/>
  <c r="E147" i="22"/>
  <c r="D147" i="22"/>
  <c r="C147" i="22"/>
  <c r="B147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Y132" i="22" s="1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Y175" i="22" s="1"/>
  <c r="X119" i="22"/>
  <c r="X175" i="22" s="1"/>
  <c r="W119" i="22"/>
  <c r="V119" i="22"/>
  <c r="U119" i="22"/>
  <c r="T119" i="22"/>
  <c r="S119" i="22"/>
  <c r="R119" i="22"/>
  <c r="Q119" i="22"/>
  <c r="P119" i="22"/>
  <c r="O119" i="22"/>
  <c r="N119" i="22"/>
  <c r="N175" i="22" s="1"/>
  <c r="M119" i="22"/>
  <c r="M175" i="22" s="1"/>
  <c r="L119" i="22"/>
  <c r="K119" i="22"/>
  <c r="J119" i="22"/>
  <c r="I119" i="22"/>
  <c r="H119" i="22"/>
  <c r="G119" i="22"/>
  <c r="F119" i="22"/>
  <c r="F175" i="22" s="1"/>
  <c r="E119" i="22"/>
  <c r="E175" i="22" s="1"/>
  <c r="D119" i="22"/>
  <c r="D175" i="22" s="1"/>
  <c r="C119" i="22"/>
  <c r="C175" i="22" s="1"/>
  <c r="B119" i="22"/>
  <c r="Y110" i="22"/>
  <c r="X110" i="22"/>
  <c r="W110" i="22"/>
  <c r="V110" i="22"/>
  <c r="U110" i="22"/>
  <c r="T110" i="22"/>
  <c r="T171" i="22" s="1"/>
  <c r="S110" i="22"/>
  <c r="S171" i="22" s="1"/>
  <c r="R110" i="22"/>
  <c r="Q110" i="22"/>
  <c r="Q171" i="22" s="1"/>
  <c r="P110" i="22"/>
  <c r="P171" i="22" s="1"/>
  <c r="O110" i="22"/>
  <c r="N110" i="22"/>
  <c r="M110" i="22"/>
  <c r="M171" i="22" s="1"/>
  <c r="L110" i="22"/>
  <c r="L171" i="22" s="1"/>
  <c r="K110" i="22"/>
  <c r="K171" i="22" s="1"/>
  <c r="J110" i="22"/>
  <c r="I110" i="22"/>
  <c r="I171" i="22" s="1"/>
  <c r="H110" i="22"/>
  <c r="H171" i="22" s="1"/>
  <c r="G110" i="22"/>
  <c r="F110" i="22"/>
  <c r="E110" i="22"/>
  <c r="D110" i="22"/>
  <c r="C110" i="22"/>
  <c r="B110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I160" i="22" s="1"/>
  <c r="H89" i="22"/>
  <c r="H160" i="22" s="1"/>
  <c r="G89" i="22"/>
  <c r="F89" i="22"/>
  <c r="E89" i="22"/>
  <c r="E160" i="22" s="1"/>
  <c r="D89" i="22"/>
  <c r="C89" i="22"/>
  <c r="C160" i="22" s="1"/>
  <c r="B89" i="22"/>
  <c r="Y79" i="22"/>
  <c r="Y157" i="22" s="1"/>
  <c r="X79" i="22"/>
  <c r="X157" i="22" s="1"/>
  <c r="W79" i="22"/>
  <c r="V79" i="22"/>
  <c r="V157" i="22" s="1"/>
  <c r="U79" i="22"/>
  <c r="T79" i="22"/>
  <c r="S79" i="22"/>
  <c r="S157" i="22" s="1"/>
  <c r="R79" i="22"/>
  <c r="R157" i="22" s="1"/>
  <c r="Q79" i="22"/>
  <c r="Q157" i="22" s="1"/>
  <c r="P79" i="22"/>
  <c r="P157" i="22" s="1"/>
  <c r="O79" i="22"/>
  <c r="N79" i="22"/>
  <c r="M79" i="22"/>
  <c r="L79" i="22"/>
  <c r="K79" i="22"/>
  <c r="K157" i="22" s="1"/>
  <c r="J79" i="22"/>
  <c r="I79" i="22"/>
  <c r="H79" i="22"/>
  <c r="G79" i="22"/>
  <c r="F79" i="22"/>
  <c r="E79" i="22"/>
  <c r="D79" i="22"/>
  <c r="C79" i="22"/>
  <c r="B79" i="22"/>
  <c r="Y60" i="22"/>
  <c r="X60" i="22"/>
  <c r="W60" i="22"/>
  <c r="V60" i="22"/>
  <c r="U60" i="22"/>
  <c r="T60" i="22"/>
  <c r="S60" i="22"/>
  <c r="R60" i="22"/>
  <c r="R153" i="22" s="1"/>
  <c r="Q60" i="22"/>
  <c r="P60" i="22"/>
  <c r="O60" i="22"/>
  <c r="N60" i="22"/>
  <c r="M60" i="22"/>
  <c r="M153" i="22" s="1"/>
  <c r="L60" i="22"/>
  <c r="K60" i="22"/>
  <c r="K153" i="22" s="1"/>
  <c r="J60" i="22"/>
  <c r="J153" i="22" s="1"/>
  <c r="I60" i="22"/>
  <c r="I153" i="22" s="1"/>
  <c r="H60" i="22"/>
  <c r="G60" i="22"/>
  <c r="F60" i="22"/>
  <c r="E60" i="22"/>
  <c r="D60" i="22"/>
  <c r="D153" i="22" s="1"/>
  <c r="C60" i="22"/>
  <c r="B60" i="22"/>
  <c r="B153" i="22" s="1"/>
  <c r="Y33" i="22"/>
  <c r="Y141" i="22" s="1"/>
  <c r="X33" i="22"/>
  <c r="X141" i="22" s="1"/>
  <c r="W33" i="22"/>
  <c r="V33" i="22"/>
  <c r="V141" i="22" s="1"/>
  <c r="U33" i="22"/>
  <c r="U141" i="22" s="1"/>
  <c r="T33" i="22"/>
  <c r="T141" i="22" s="1"/>
  <c r="S33" i="22"/>
  <c r="S141" i="22" s="1"/>
  <c r="R33" i="22"/>
  <c r="Q33" i="22"/>
  <c r="Q141" i="22" s="1"/>
  <c r="P33" i="22"/>
  <c r="P141" i="22" s="1"/>
  <c r="O33" i="22"/>
  <c r="N33" i="22"/>
  <c r="N141" i="22" s="1"/>
  <c r="M33" i="22"/>
  <c r="L33" i="22"/>
  <c r="L141" i="22" s="1"/>
  <c r="K33" i="22"/>
  <c r="J33" i="22"/>
  <c r="I33" i="22"/>
  <c r="I141" i="22" s="1"/>
  <c r="H33" i="22"/>
  <c r="H141" i="22" s="1"/>
  <c r="G33" i="22"/>
  <c r="F33" i="22"/>
  <c r="F141" i="22" s="1"/>
  <c r="F132" i="22" s="1"/>
  <c r="E33" i="22"/>
  <c r="E141" i="22" s="1"/>
  <c r="E132" i="22" s="1"/>
  <c r="D33" i="22"/>
  <c r="D141" i="22" s="1"/>
  <c r="C33" i="22"/>
  <c r="C141" i="22" s="1"/>
  <c r="C132" i="22" s="1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U165" i="21" s="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Y166" i="21"/>
  <c r="X166" i="21"/>
  <c r="W166" i="21"/>
  <c r="V166" i="21"/>
  <c r="U166" i="21"/>
  <c r="T166" i="21"/>
  <c r="T165" i="21" s="1"/>
  <c r="S166" i="21"/>
  <c r="S165" i="21" s="1"/>
  <c r="R166" i="21"/>
  <c r="R165" i="21" s="1"/>
  <c r="Q166" i="21"/>
  <c r="Q165" i="21" s="1"/>
  <c r="P166" i="21"/>
  <c r="O166" i="21"/>
  <c r="N166" i="21"/>
  <c r="M166" i="21"/>
  <c r="L166" i="21"/>
  <c r="K166" i="21"/>
  <c r="J166" i="21"/>
  <c r="I166" i="21"/>
  <c r="H166" i="21"/>
  <c r="H165" i="21" s="1"/>
  <c r="G166" i="21"/>
  <c r="G165" i="21" s="1"/>
  <c r="F166" i="21"/>
  <c r="F165" i="21" s="1"/>
  <c r="E166" i="21"/>
  <c r="E165" i="21" s="1"/>
  <c r="D166" i="21"/>
  <c r="D165" i="21" s="1"/>
  <c r="C166" i="21"/>
  <c r="C165" i="21" s="1"/>
  <c r="B166" i="21"/>
  <c r="B165" i="21" s="1"/>
  <c r="Y165" i="21"/>
  <c r="X165" i="21"/>
  <c r="W165" i="21"/>
  <c r="V165" i="21"/>
  <c r="P165" i="21"/>
  <c r="O165" i="21"/>
  <c r="N165" i="21"/>
  <c r="M165" i="21"/>
  <c r="L165" i="21"/>
  <c r="K165" i="21"/>
  <c r="J165" i="21"/>
  <c r="I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N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N157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V153" i="21"/>
  <c r="F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Y146" i="21" s="1"/>
  <c r="X150" i="21"/>
  <c r="X146" i="21" s="1"/>
  <c r="W150" i="21"/>
  <c r="W146" i="21" s="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V146" i="21" s="1"/>
  <c r="U149" i="21"/>
  <c r="U146" i="21" s="1"/>
  <c r="T149" i="21"/>
  <c r="T146" i="21" s="1"/>
  <c r="S149" i="21"/>
  <c r="S146" i="21" s="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R146" i="21" s="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E146" i="21" s="1"/>
  <c r="D148" i="21"/>
  <c r="C148" i="21"/>
  <c r="B148" i="21"/>
  <c r="B146" i="21" s="1"/>
  <c r="Y147" i="21"/>
  <c r="X147" i="21"/>
  <c r="W147" i="21"/>
  <c r="V147" i="21"/>
  <c r="U147" i="21"/>
  <c r="T147" i="21"/>
  <c r="S147" i="21"/>
  <c r="R147" i="21"/>
  <c r="Q147" i="21"/>
  <c r="Q146" i="21" s="1"/>
  <c r="P147" i="21"/>
  <c r="P146" i="21" s="1"/>
  <c r="O147" i="21"/>
  <c r="O146" i="21" s="1"/>
  <c r="N147" i="21"/>
  <c r="N146" i="21" s="1"/>
  <c r="M147" i="21"/>
  <c r="M146" i="21" s="1"/>
  <c r="L147" i="21"/>
  <c r="L146" i="21" s="1"/>
  <c r="K147" i="21"/>
  <c r="K146" i="21" s="1"/>
  <c r="J147" i="21"/>
  <c r="I147" i="21"/>
  <c r="H147" i="21"/>
  <c r="G147" i="21"/>
  <c r="F147" i="21"/>
  <c r="E147" i="21"/>
  <c r="D147" i="21"/>
  <c r="C147" i="21"/>
  <c r="B147" i="21"/>
  <c r="J146" i="21"/>
  <c r="I146" i="21"/>
  <c r="H146" i="21"/>
  <c r="G146" i="21"/>
  <c r="F146" i="21"/>
  <c r="D146" i="21"/>
  <c r="C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S141" i="21"/>
  <c r="F141" i="21"/>
  <c r="C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C132" i="21" s="1"/>
  <c r="B133" i="21"/>
  <c r="S132" i="21"/>
  <c r="F132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W211" i="21" s="1"/>
  <c r="V110" i="21"/>
  <c r="V211" i="21" s="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P205" i="21" s="1"/>
  <c r="O110" i="21"/>
  <c r="O211" i="21" s="1"/>
  <c r="O205" i="21" s="1"/>
  <c r="N110" i="21"/>
  <c r="N211" i="21" s="1"/>
  <c r="N205" i="21" s="1"/>
  <c r="M110" i="21"/>
  <c r="M211" i="21" s="1"/>
  <c r="M205" i="21" s="1"/>
  <c r="L110" i="21"/>
  <c r="L211" i="21" s="1"/>
  <c r="K110" i="21"/>
  <c r="K211" i="21" s="1"/>
  <c r="K205" i="21" s="1"/>
  <c r="J110" i="21"/>
  <c r="J211" i="21" s="1"/>
  <c r="I110" i="21"/>
  <c r="I211" i="21" s="1"/>
  <c r="H110" i="21"/>
  <c r="H211" i="21" s="1"/>
  <c r="G110" i="21"/>
  <c r="G211" i="21" s="1"/>
  <c r="F110" i="21"/>
  <c r="F211" i="21" s="1"/>
  <c r="E110" i="21"/>
  <c r="E211" i="21" s="1"/>
  <c r="D110" i="21"/>
  <c r="D211" i="21" s="1"/>
  <c r="C110" i="21"/>
  <c r="C211" i="21" s="1"/>
  <c r="B110" i="21"/>
  <c r="B211" i="21" s="1"/>
  <c r="Y89" i="21"/>
  <c r="Y203" i="21" s="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W201" i="21" s="1"/>
  <c r="V60" i="21"/>
  <c r="V201" i="21" s="1"/>
  <c r="U60" i="21"/>
  <c r="U201" i="21" s="1"/>
  <c r="T60" i="21"/>
  <c r="T201" i="21" s="1"/>
  <c r="S60" i="21"/>
  <c r="S201" i="21" s="1"/>
  <c r="R60" i="21"/>
  <c r="R201" i="21" s="1"/>
  <c r="Q60" i="21"/>
  <c r="Q201" i="21" s="1"/>
  <c r="P60" i="21"/>
  <c r="P201" i="21" s="1"/>
  <c r="O60" i="21"/>
  <c r="O201" i="21" s="1"/>
  <c r="N60" i="21"/>
  <c r="N201" i="21" s="1"/>
  <c r="M60" i="21"/>
  <c r="M201" i="21" s="1"/>
  <c r="L60" i="21"/>
  <c r="L201" i="21" s="1"/>
  <c r="K60" i="21"/>
  <c r="K201" i="21" s="1"/>
  <c r="J60" i="21"/>
  <c r="J201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E194" i="21" s="1"/>
  <c r="D60" i="21"/>
  <c r="D201" i="21" s="1"/>
  <c r="D194" i="21" s="1"/>
  <c r="C60" i="21"/>
  <c r="C201" i="21" s="1"/>
  <c r="C194" i="21" s="1"/>
  <c r="B60" i="21"/>
  <c r="B201" i="21" s="1"/>
  <c r="B194" i="21" s="1"/>
  <c r="Y33" i="21"/>
  <c r="Y192" i="21" s="1"/>
  <c r="Y183" i="21" s="1"/>
  <c r="X33" i="21"/>
  <c r="X192" i="21" s="1"/>
  <c r="X183" i="21" s="1"/>
  <c r="W33" i="21"/>
  <c r="W192" i="21" s="1"/>
  <c r="W183" i="21" s="1"/>
  <c r="V33" i="21"/>
  <c r="V192" i="21" s="1"/>
  <c r="V183" i="21" s="1"/>
  <c r="U33" i="21"/>
  <c r="U192" i="21" s="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V62" i="20"/>
  <c r="N62" i="20"/>
  <c r="M62" i="20"/>
  <c r="G62" i="20"/>
  <c r="F62" i="20"/>
  <c r="E62" i="20"/>
  <c r="G61" i="20"/>
  <c r="D61" i="20"/>
  <c r="B61" i="20"/>
  <c r="P60" i="20"/>
  <c r="O60" i="20"/>
  <c r="N60" i="20"/>
  <c r="I60" i="20"/>
  <c r="H60" i="20"/>
  <c r="G60" i="20"/>
  <c r="F60" i="20"/>
  <c r="E60" i="20"/>
  <c r="D60" i="20"/>
  <c r="C60" i="20"/>
  <c r="B60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Y54" i="20"/>
  <c r="X54" i="20"/>
  <c r="W54" i="20"/>
  <c r="V54" i="20"/>
  <c r="U54" i="20"/>
  <c r="U51" i="20" s="1"/>
  <c r="U65" i="4" s="1"/>
  <c r="U138" i="4" s="1"/>
  <c r="T54" i="20"/>
  <c r="S54" i="20"/>
  <c r="R54" i="20"/>
  <c r="Q54" i="20"/>
  <c r="P54" i="20"/>
  <c r="O54" i="20"/>
  <c r="N54" i="20"/>
  <c r="N79" i="20" s="1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X67" i="4" s="1"/>
  <c r="X140" i="4" s="1"/>
  <c r="W53" i="20"/>
  <c r="W51" i="20" s="1"/>
  <c r="W65" i="4" s="1"/>
  <c r="V53" i="20"/>
  <c r="U53" i="20"/>
  <c r="T53" i="20"/>
  <c r="S53" i="20"/>
  <c r="R53" i="20"/>
  <c r="R51" i="20" s="1"/>
  <c r="R65" i="4" s="1"/>
  <c r="R138" i="4" s="1"/>
  <c r="Q53" i="20"/>
  <c r="Q51" i="20" s="1"/>
  <c r="P53" i="20"/>
  <c r="O53" i="20"/>
  <c r="N53" i="20"/>
  <c r="M53" i="20"/>
  <c r="L53" i="20"/>
  <c r="K53" i="20"/>
  <c r="K67" i="4" s="1"/>
  <c r="K140" i="4" s="1"/>
  <c r="J53" i="20"/>
  <c r="I53" i="20"/>
  <c r="H53" i="20"/>
  <c r="H51" i="20" s="1"/>
  <c r="H65" i="4" s="1"/>
  <c r="G53" i="20"/>
  <c r="F53" i="20"/>
  <c r="E53" i="20"/>
  <c r="D53" i="20"/>
  <c r="C53" i="20"/>
  <c r="B53" i="20"/>
  <c r="Y52" i="20"/>
  <c r="X52" i="20"/>
  <c r="X69" i="20" s="1"/>
  <c r="W52" i="20"/>
  <c r="V52" i="20"/>
  <c r="U52" i="20"/>
  <c r="T52" i="20"/>
  <c r="S52" i="20"/>
  <c r="R52" i="20"/>
  <c r="Q52" i="20"/>
  <c r="P52" i="20"/>
  <c r="P69" i="20" s="1"/>
  <c r="O52" i="20"/>
  <c r="N52" i="20"/>
  <c r="N51" i="20" s="1"/>
  <c r="M52" i="20"/>
  <c r="M51" i="20" s="1"/>
  <c r="M65" i="4" s="1"/>
  <c r="M138" i="4" s="1"/>
  <c r="L52" i="20"/>
  <c r="K52" i="20"/>
  <c r="J52" i="20"/>
  <c r="I52" i="20"/>
  <c r="I51" i="20" s="1"/>
  <c r="I65" i="4" s="1"/>
  <c r="H52" i="20"/>
  <c r="G52" i="20"/>
  <c r="G77" i="20" s="1"/>
  <c r="G168" i="4" s="1"/>
  <c r="F52" i="20"/>
  <c r="F51" i="20" s="1"/>
  <c r="F65" i="4" s="1"/>
  <c r="E52" i="20"/>
  <c r="E51" i="20" s="1"/>
  <c r="E65" i="4" s="1"/>
  <c r="E138" i="4" s="1"/>
  <c r="D52" i="20"/>
  <c r="D51" i="20" s="1"/>
  <c r="D65" i="4" s="1"/>
  <c r="D138" i="4" s="1"/>
  <c r="C52" i="20"/>
  <c r="C51" i="20" s="1"/>
  <c r="C65" i="4" s="1"/>
  <c r="C138" i="4" s="1"/>
  <c r="B52" i="20"/>
  <c r="J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Y197" i="19" s="1"/>
  <c r="X204" i="19"/>
  <c r="W204" i="19"/>
  <c r="V204" i="19"/>
  <c r="U204" i="19"/>
  <c r="T204" i="19"/>
  <c r="S204" i="19"/>
  <c r="R204" i="19"/>
  <c r="Q204" i="19"/>
  <c r="P204" i="19"/>
  <c r="P197" i="19" s="1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V197" i="19" s="1"/>
  <c r="U201" i="19"/>
  <c r="U197" i="19" s="1"/>
  <c r="T201" i="19"/>
  <c r="T197" i="19" s="1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S197" i="19" s="1"/>
  <c r="R200" i="19"/>
  <c r="R197" i="19" s="1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L197" i="19" s="1"/>
  <c r="K199" i="19"/>
  <c r="J199" i="19"/>
  <c r="I199" i="19"/>
  <c r="H199" i="19"/>
  <c r="G199" i="19"/>
  <c r="F199" i="19"/>
  <c r="E199" i="19"/>
  <c r="D199" i="19"/>
  <c r="C199" i="19"/>
  <c r="B199" i="19"/>
  <c r="Y198" i="19"/>
  <c r="X198" i="19"/>
  <c r="W198" i="19"/>
  <c r="V198" i="19"/>
  <c r="U198" i="19"/>
  <c r="T198" i="19"/>
  <c r="S198" i="19"/>
  <c r="R198" i="19"/>
  <c r="Q198" i="19"/>
  <c r="P198" i="19"/>
  <c r="O198" i="19"/>
  <c r="N198" i="19"/>
  <c r="M198" i="19"/>
  <c r="M197" i="19" s="1"/>
  <c r="L198" i="19"/>
  <c r="K198" i="19"/>
  <c r="K197" i="19" s="1"/>
  <c r="J198" i="19"/>
  <c r="J197" i="19" s="1"/>
  <c r="I198" i="19"/>
  <c r="H198" i="19"/>
  <c r="G198" i="19"/>
  <c r="F198" i="19"/>
  <c r="F197" i="19" s="1"/>
  <c r="E198" i="19"/>
  <c r="E197" i="19" s="1"/>
  <c r="D198" i="19"/>
  <c r="D197" i="19" s="1"/>
  <c r="C198" i="19"/>
  <c r="C197" i="19" s="1"/>
  <c r="B198" i="19"/>
  <c r="B197" i="19" s="1"/>
  <c r="N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W209" i="19" s="1"/>
  <c r="V142" i="19"/>
  <c r="U142" i="19"/>
  <c r="T142" i="19"/>
  <c r="S142" i="19"/>
  <c r="S209" i="19" s="1"/>
  <c r="R142" i="19"/>
  <c r="R209" i="19" s="1"/>
  <c r="Q142" i="19"/>
  <c r="P142" i="19"/>
  <c r="O142" i="19"/>
  <c r="N142" i="19"/>
  <c r="M142" i="19"/>
  <c r="L142" i="19"/>
  <c r="K142" i="19"/>
  <c r="J142" i="19"/>
  <c r="J209" i="19" s="1"/>
  <c r="I142" i="19"/>
  <c r="I209" i="19" s="1"/>
  <c r="H142" i="19"/>
  <c r="H209" i="19" s="1"/>
  <c r="G142" i="19"/>
  <c r="F142" i="19"/>
  <c r="E142" i="19"/>
  <c r="D142" i="19"/>
  <c r="C142" i="19"/>
  <c r="B142" i="19"/>
  <c r="Y121" i="19"/>
  <c r="Y203" i="19" s="1"/>
  <c r="X121" i="19"/>
  <c r="X203" i="19" s="1"/>
  <c r="W121" i="19"/>
  <c r="V121" i="19"/>
  <c r="V203" i="19" s="1"/>
  <c r="U121" i="19"/>
  <c r="U203" i="19" s="1"/>
  <c r="T121" i="19"/>
  <c r="S121" i="19"/>
  <c r="R121" i="19"/>
  <c r="Q121" i="19"/>
  <c r="P121" i="19"/>
  <c r="P203" i="19" s="1"/>
  <c r="O121" i="19"/>
  <c r="N121" i="19"/>
  <c r="N203" i="19" s="1"/>
  <c r="M121" i="19"/>
  <c r="M203" i="19" s="1"/>
  <c r="L121" i="19"/>
  <c r="K121" i="19"/>
  <c r="K203" i="19" s="1"/>
  <c r="J121" i="19"/>
  <c r="J203" i="19" s="1"/>
  <c r="I121" i="19"/>
  <c r="H121" i="19"/>
  <c r="G121" i="19"/>
  <c r="F121" i="19"/>
  <c r="F203" i="19" s="1"/>
  <c r="E121" i="19"/>
  <c r="E203" i="19" s="1"/>
  <c r="D121" i="19"/>
  <c r="C121" i="19"/>
  <c r="C203" i="19" s="1"/>
  <c r="B121" i="19"/>
  <c r="B203" i="19" s="1"/>
  <c r="Y93" i="19"/>
  <c r="X93" i="19"/>
  <c r="W93" i="19"/>
  <c r="V93" i="19"/>
  <c r="U93" i="19"/>
  <c r="T93" i="19"/>
  <c r="S93" i="19"/>
  <c r="R93" i="19"/>
  <c r="Q93" i="19"/>
  <c r="Q61" i="19" s="1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72" i="19"/>
  <c r="X72" i="19"/>
  <c r="W72" i="19"/>
  <c r="V72" i="19"/>
  <c r="U72" i="19"/>
  <c r="T72" i="19"/>
  <c r="T61" i="19" s="1"/>
  <c r="S72" i="19"/>
  <c r="R72" i="19"/>
  <c r="Q72" i="19"/>
  <c r="P72" i="19"/>
  <c r="P61" i="19" s="1"/>
  <c r="O72" i="19"/>
  <c r="N72" i="19"/>
  <c r="M72" i="19"/>
  <c r="L72" i="19"/>
  <c r="K72" i="19"/>
  <c r="K61" i="19" s="1"/>
  <c r="J72" i="19"/>
  <c r="J61" i="19" s="1"/>
  <c r="I72" i="19"/>
  <c r="H72" i="19"/>
  <c r="H61" i="19" s="1"/>
  <c r="G72" i="19"/>
  <c r="F72" i="19"/>
  <c r="E72" i="19"/>
  <c r="D72" i="19"/>
  <c r="C72" i="19"/>
  <c r="B72" i="19"/>
  <c r="L61" i="19"/>
  <c r="L229" i="19" s="1"/>
  <c r="G61" i="19"/>
  <c r="G229" i="19" s="1"/>
  <c r="D61" i="19"/>
  <c r="D229" i="19" s="1"/>
  <c r="C61" i="19"/>
  <c r="C229" i="19" s="1"/>
  <c r="Y44" i="19"/>
  <c r="X44" i="19"/>
  <c r="X5" i="19" s="1"/>
  <c r="X80" i="16" s="1"/>
  <c r="X109" i="4" s="1"/>
  <c r="W44" i="19"/>
  <c r="V44" i="19"/>
  <c r="U44" i="19"/>
  <c r="T44" i="19"/>
  <c r="T5" i="19" s="1"/>
  <c r="S44" i="19"/>
  <c r="R44" i="19"/>
  <c r="Q44" i="19"/>
  <c r="P44" i="19"/>
  <c r="P5" i="19" s="1"/>
  <c r="P80" i="16" s="1"/>
  <c r="P109" i="4" s="1"/>
  <c r="O44" i="19"/>
  <c r="N44" i="19"/>
  <c r="M44" i="19"/>
  <c r="L44" i="19"/>
  <c r="L5" i="19" s="1"/>
  <c r="K44" i="19"/>
  <c r="J44" i="19"/>
  <c r="I44" i="19"/>
  <c r="H44" i="19"/>
  <c r="G44" i="19"/>
  <c r="F44" i="19"/>
  <c r="E44" i="19"/>
  <c r="D44" i="19"/>
  <c r="D5" i="19" s="1"/>
  <c r="C44" i="19"/>
  <c r="B44" i="19"/>
  <c r="Y5" i="19"/>
  <c r="Y176" i="19" s="1"/>
  <c r="W5" i="19"/>
  <c r="W80" i="16" s="1"/>
  <c r="W109" i="4" s="1"/>
  <c r="U5" i="19"/>
  <c r="U176" i="19" s="1"/>
  <c r="S5" i="19"/>
  <c r="R5" i="19"/>
  <c r="R80" i="16" s="1"/>
  <c r="Q5" i="19"/>
  <c r="Q80" i="16" s="1"/>
  <c r="Q109" i="4" s="1"/>
  <c r="O5" i="19"/>
  <c r="M5" i="19"/>
  <c r="K5" i="19"/>
  <c r="K80" i="16" s="1"/>
  <c r="J5" i="19"/>
  <c r="I5" i="19"/>
  <c r="I80" i="16" s="1"/>
  <c r="I109" i="4" s="1"/>
  <c r="G5" i="19"/>
  <c r="G80" i="16" s="1"/>
  <c r="E5" i="19"/>
  <c r="C5" i="19"/>
  <c r="C80" i="16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T197" i="18" s="1"/>
  <c r="S204" i="18"/>
  <c r="R204" i="18"/>
  <c r="Q204" i="18"/>
  <c r="P204" i="18"/>
  <c r="O204" i="18"/>
  <c r="N204" i="18"/>
  <c r="N197" i="18" s="1"/>
  <c r="M204" i="18"/>
  <c r="M197" i="18" s="1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K197" i="18" s="1"/>
  <c r="J202" i="18"/>
  <c r="J197" i="18" s="1"/>
  <c r="I202" i="18"/>
  <c r="I197" i="18" s="1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L197" i="18" s="1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H197" i="18" s="1"/>
  <c r="G200" i="18"/>
  <c r="F200" i="18"/>
  <c r="E200" i="18"/>
  <c r="D200" i="18"/>
  <c r="C200" i="18"/>
  <c r="B200" i="18"/>
  <c r="Y199" i="18"/>
  <c r="X199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B197" i="18" s="1"/>
  <c r="Y198" i="18"/>
  <c r="Y197" i="18" s="1"/>
  <c r="X198" i="18"/>
  <c r="W198" i="18"/>
  <c r="W197" i="18" s="1"/>
  <c r="V198" i="18"/>
  <c r="V197" i="18" s="1"/>
  <c r="U198" i="18"/>
  <c r="U197" i="18" s="1"/>
  <c r="T198" i="18"/>
  <c r="S198" i="18"/>
  <c r="S197" i="18" s="1"/>
  <c r="R198" i="18"/>
  <c r="Q198" i="18"/>
  <c r="P198" i="18"/>
  <c r="P197" i="18" s="1"/>
  <c r="O198" i="18"/>
  <c r="N198" i="18"/>
  <c r="M198" i="18"/>
  <c r="L198" i="18"/>
  <c r="K198" i="18"/>
  <c r="J198" i="18"/>
  <c r="I198" i="18"/>
  <c r="H198" i="18"/>
  <c r="G198" i="18"/>
  <c r="G197" i="18" s="1"/>
  <c r="F198" i="18"/>
  <c r="F197" i="18" s="1"/>
  <c r="E198" i="18"/>
  <c r="E197" i="18" s="1"/>
  <c r="D198" i="18"/>
  <c r="D197" i="18" s="1"/>
  <c r="C198" i="18"/>
  <c r="C197" i="18" s="1"/>
  <c r="B198" i="18"/>
  <c r="X197" i="18"/>
  <c r="R197" i="18"/>
  <c r="Q197" i="18"/>
  <c r="O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G178" i="18" s="1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H178" i="18" s="1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D178" i="18" s="1"/>
  <c r="C181" i="18"/>
  <c r="B181" i="18"/>
  <c r="Y180" i="18"/>
  <c r="Y178" i="18" s="1"/>
  <c r="X180" i="18"/>
  <c r="W180" i="18"/>
  <c r="W178" i="18" s="1"/>
  <c r="V180" i="18"/>
  <c r="U180" i="18"/>
  <c r="T180" i="18"/>
  <c r="S180" i="18"/>
  <c r="R180" i="18"/>
  <c r="Q180" i="18"/>
  <c r="P180" i="18"/>
  <c r="P178" i="18" s="1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Y179" i="18"/>
  <c r="X179" i="18"/>
  <c r="X178" i="18" s="1"/>
  <c r="W179" i="18"/>
  <c r="V179" i="18"/>
  <c r="V178" i="18" s="1"/>
  <c r="U179" i="18"/>
  <c r="U178" i="18" s="1"/>
  <c r="T179" i="18"/>
  <c r="S179" i="18"/>
  <c r="S178" i="18" s="1"/>
  <c r="R179" i="18"/>
  <c r="R178" i="18" s="1"/>
  <c r="Q179" i="18"/>
  <c r="Q178" i="18" s="1"/>
  <c r="P179" i="18"/>
  <c r="O179" i="18"/>
  <c r="O178" i="18" s="1"/>
  <c r="N179" i="18"/>
  <c r="N178" i="18" s="1"/>
  <c r="M179" i="18"/>
  <c r="L179" i="18"/>
  <c r="L178" i="18" s="1"/>
  <c r="K179" i="18"/>
  <c r="J179" i="18"/>
  <c r="I179" i="18"/>
  <c r="H179" i="18"/>
  <c r="G179" i="18"/>
  <c r="F179" i="18"/>
  <c r="E179" i="18"/>
  <c r="D179" i="18"/>
  <c r="C179" i="18"/>
  <c r="C178" i="18" s="1"/>
  <c r="B179" i="18"/>
  <c r="B178" i="18" s="1"/>
  <c r="T178" i="18"/>
  <c r="M178" i="18"/>
  <c r="K178" i="18"/>
  <c r="J178" i="18"/>
  <c r="I178" i="18"/>
  <c r="F178" i="18"/>
  <c r="E178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X223" i="18" s="1"/>
  <c r="W16" i="18"/>
  <c r="V16" i="18"/>
  <c r="V223" i="18" s="1"/>
  <c r="U16" i="18"/>
  <c r="T16" i="18"/>
  <c r="T5" i="18" s="1"/>
  <c r="S16" i="18"/>
  <c r="S223" i="18" s="1"/>
  <c r="R16" i="18"/>
  <c r="R223" i="18" s="1"/>
  <c r="Q16" i="18"/>
  <c r="Q5" i="18" s="1"/>
  <c r="Q163" i="18" s="1"/>
  <c r="P16" i="18"/>
  <c r="P223" i="18" s="1"/>
  <c r="O16" i="18"/>
  <c r="O5" i="18" s="1"/>
  <c r="N16" i="18"/>
  <c r="N223" i="18" s="1"/>
  <c r="M16" i="18"/>
  <c r="M5" i="18" s="1"/>
  <c r="M97" i="16" s="1"/>
  <c r="M95" i="16" s="1"/>
  <c r="L16" i="18"/>
  <c r="K16" i="18"/>
  <c r="K223" i="18" s="1"/>
  <c r="J16" i="18"/>
  <c r="J223" i="18" s="1"/>
  <c r="I16" i="18"/>
  <c r="I5" i="18" s="1"/>
  <c r="H16" i="18"/>
  <c r="H223" i="18" s="1"/>
  <c r="G16" i="18"/>
  <c r="G96" i="16" s="1"/>
  <c r="F16" i="18"/>
  <c r="F223" i="18" s="1"/>
  <c r="E16" i="18"/>
  <c r="E5" i="18" s="1"/>
  <c r="E97" i="16" s="1"/>
  <c r="D16" i="18"/>
  <c r="D5" i="18" s="1"/>
  <c r="C16" i="18"/>
  <c r="C223" i="18" s="1"/>
  <c r="B16" i="18"/>
  <c r="B223" i="18" s="1"/>
  <c r="B5" i="18"/>
  <c r="B174" i="18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M197" i="17" s="1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L197" i="17" s="1"/>
  <c r="K200" i="17"/>
  <c r="K197" i="17" s="1"/>
  <c r="J200" i="17"/>
  <c r="J197" i="17" s="1"/>
  <c r="I200" i="17"/>
  <c r="I197" i="17" s="1"/>
  <c r="H200" i="17"/>
  <c r="G200" i="17"/>
  <c r="F200" i="17"/>
  <c r="E200" i="17"/>
  <c r="D200" i="17"/>
  <c r="C200" i="17"/>
  <c r="B200" i="17"/>
  <c r="Y199" i="17"/>
  <c r="X199" i="17"/>
  <c r="W199" i="17"/>
  <c r="V199" i="17"/>
  <c r="U199" i="17"/>
  <c r="T199" i="17"/>
  <c r="T197" i="17" s="1"/>
  <c r="S199" i="17"/>
  <c r="S197" i="17" s="1"/>
  <c r="R199" i="17"/>
  <c r="R197" i="17" s="1"/>
  <c r="Q199" i="17"/>
  <c r="P199" i="17"/>
  <c r="O199" i="17"/>
  <c r="N199" i="17"/>
  <c r="M199" i="17"/>
  <c r="L199" i="17"/>
  <c r="K199" i="17"/>
  <c r="J199" i="17"/>
  <c r="I199" i="17"/>
  <c r="H199" i="17"/>
  <c r="H197" i="17" s="1"/>
  <c r="G199" i="17"/>
  <c r="G197" i="17" s="1"/>
  <c r="F199" i="17"/>
  <c r="F197" i="17" s="1"/>
  <c r="E199" i="17"/>
  <c r="E197" i="17" s="1"/>
  <c r="D199" i="17"/>
  <c r="C199" i="17"/>
  <c r="B199" i="17"/>
  <c r="Y198" i="17"/>
  <c r="X198" i="17"/>
  <c r="W198" i="17"/>
  <c r="V198" i="17"/>
  <c r="U198" i="17"/>
  <c r="T198" i="17"/>
  <c r="S198" i="17"/>
  <c r="R198" i="17"/>
  <c r="Q198" i="17"/>
  <c r="Q197" i="17" s="1"/>
  <c r="P198" i="17"/>
  <c r="P197" i="17" s="1"/>
  <c r="O198" i="17"/>
  <c r="O197" i="17" s="1"/>
  <c r="N198" i="17"/>
  <c r="N197" i="17" s="1"/>
  <c r="M198" i="17"/>
  <c r="L198" i="17"/>
  <c r="K198" i="17"/>
  <c r="J198" i="17"/>
  <c r="I198" i="17"/>
  <c r="H198" i="17"/>
  <c r="G198" i="17"/>
  <c r="F198" i="17"/>
  <c r="E198" i="17"/>
  <c r="D198" i="17"/>
  <c r="D197" i="17" s="1"/>
  <c r="C198" i="17"/>
  <c r="C197" i="17" s="1"/>
  <c r="B198" i="17"/>
  <c r="B197" i="17" s="1"/>
  <c r="Y197" i="17"/>
  <c r="X197" i="17"/>
  <c r="W197" i="17"/>
  <c r="V197" i="17"/>
  <c r="U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X178" i="17" s="1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T178" i="17" s="1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I178" i="17" s="1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H178" i="17" s="1"/>
  <c r="G181" i="17"/>
  <c r="G178" i="17" s="1"/>
  <c r="F181" i="17"/>
  <c r="F178" i="17" s="1"/>
  <c r="E181" i="17"/>
  <c r="E178" i="17" s="1"/>
  <c r="D181" i="17"/>
  <c r="C181" i="17"/>
  <c r="B181" i="17"/>
  <c r="Y180" i="17"/>
  <c r="X180" i="17"/>
  <c r="W180" i="17"/>
  <c r="V180" i="17"/>
  <c r="U180" i="17"/>
  <c r="T180" i="17"/>
  <c r="S180" i="17"/>
  <c r="R180" i="17"/>
  <c r="Q180" i="17"/>
  <c r="P180" i="17"/>
  <c r="P178" i="17" s="1"/>
  <c r="O180" i="17"/>
  <c r="O178" i="17" s="1"/>
  <c r="N180" i="17"/>
  <c r="N178" i="17" s="1"/>
  <c r="M180" i="17"/>
  <c r="L180" i="17"/>
  <c r="K180" i="17"/>
  <c r="J180" i="17"/>
  <c r="I180" i="17"/>
  <c r="H180" i="17"/>
  <c r="G180" i="17"/>
  <c r="F180" i="17"/>
  <c r="E180" i="17"/>
  <c r="D180" i="17"/>
  <c r="D178" i="17" s="1"/>
  <c r="C180" i="17"/>
  <c r="C178" i="17" s="1"/>
  <c r="B180" i="17"/>
  <c r="B178" i="17" s="1"/>
  <c r="Y179" i="17"/>
  <c r="Y178" i="17" s="1"/>
  <c r="X179" i="17"/>
  <c r="W179" i="17"/>
  <c r="V179" i="17"/>
  <c r="U179" i="17"/>
  <c r="T179" i="17"/>
  <c r="S179" i="17"/>
  <c r="R179" i="17"/>
  <c r="Q179" i="17"/>
  <c r="P179" i="17"/>
  <c r="O179" i="17"/>
  <c r="N179" i="17"/>
  <c r="M179" i="17"/>
  <c r="M178" i="17" s="1"/>
  <c r="L179" i="17"/>
  <c r="L178" i="17" s="1"/>
  <c r="K179" i="17"/>
  <c r="K178" i="17" s="1"/>
  <c r="J179" i="17"/>
  <c r="J178" i="17" s="1"/>
  <c r="I179" i="17"/>
  <c r="H179" i="17"/>
  <c r="G179" i="17"/>
  <c r="F179" i="17"/>
  <c r="E179" i="17"/>
  <c r="D179" i="17"/>
  <c r="C179" i="17"/>
  <c r="B179" i="17"/>
  <c r="W178" i="17"/>
  <c r="V178" i="17"/>
  <c r="U178" i="17"/>
  <c r="S178" i="17"/>
  <c r="R178" i="17"/>
  <c r="Q178" i="17"/>
  <c r="H163" i="17"/>
  <c r="X162" i="17"/>
  <c r="H162" i="17"/>
  <c r="X161" i="17"/>
  <c r="H161" i="17"/>
  <c r="Y142" i="17"/>
  <c r="Y248" i="17" s="1"/>
  <c r="X142" i="17"/>
  <c r="X248" i="17" s="1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R248" i="17" s="1"/>
  <c r="Q142" i="17"/>
  <c r="Q248" i="17" s="1"/>
  <c r="P142" i="17"/>
  <c r="P248" i="17" s="1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J248" i="17" s="1"/>
  <c r="I142" i="17"/>
  <c r="I248" i="17" s="1"/>
  <c r="H142" i="17"/>
  <c r="H248" i="17" s="1"/>
  <c r="G142" i="17"/>
  <c r="G248" i="17" s="1"/>
  <c r="F142" i="17"/>
  <c r="F248" i="17" s="1"/>
  <c r="E142" i="17"/>
  <c r="E248" i="17" s="1"/>
  <c r="D142" i="17"/>
  <c r="D248" i="17" s="1"/>
  <c r="C142" i="17"/>
  <c r="C248" i="17" s="1"/>
  <c r="B142" i="17"/>
  <c r="B248" i="17" s="1"/>
  <c r="Y121" i="17"/>
  <c r="Y246" i="17" s="1"/>
  <c r="X121" i="17"/>
  <c r="X246" i="17" s="1"/>
  <c r="X240" i="17" s="1"/>
  <c r="W121" i="17"/>
  <c r="W246" i="17" s="1"/>
  <c r="W240" i="17" s="1"/>
  <c r="V121" i="17"/>
  <c r="V246" i="17" s="1"/>
  <c r="U121" i="17"/>
  <c r="U246" i="17" s="1"/>
  <c r="U240" i="17" s="1"/>
  <c r="T121" i="17"/>
  <c r="T246" i="17" s="1"/>
  <c r="S121" i="17"/>
  <c r="S246" i="17" s="1"/>
  <c r="R121" i="17"/>
  <c r="R246" i="17" s="1"/>
  <c r="Q121" i="17"/>
  <c r="Q246" i="17" s="1"/>
  <c r="P121" i="17"/>
  <c r="P246" i="17" s="1"/>
  <c r="O121" i="17"/>
  <c r="O246" i="17" s="1"/>
  <c r="N121" i="17"/>
  <c r="N246" i="17" s="1"/>
  <c r="M121" i="17"/>
  <c r="M246" i="17" s="1"/>
  <c r="L121" i="17"/>
  <c r="L246" i="17" s="1"/>
  <c r="K121" i="17"/>
  <c r="K246" i="17" s="1"/>
  <c r="J121" i="17"/>
  <c r="J246" i="17" s="1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D246" i="17" s="1"/>
  <c r="C121" i="17"/>
  <c r="C246" i="17" s="1"/>
  <c r="B121" i="17"/>
  <c r="B246" i="17" s="1"/>
  <c r="Y93" i="17"/>
  <c r="Y237" i="17" s="1"/>
  <c r="X93" i="17"/>
  <c r="X237" i="17" s="1"/>
  <c r="W93" i="17"/>
  <c r="W237" i="17" s="1"/>
  <c r="V93" i="17"/>
  <c r="V237" i="17" s="1"/>
  <c r="U93" i="17"/>
  <c r="U237" i="17" s="1"/>
  <c r="T93" i="17"/>
  <c r="T237" i="17" s="1"/>
  <c r="S93" i="17"/>
  <c r="S237" i="17" s="1"/>
  <c r="R93" i="17"/>
  <c r="R237" i="17" s="1"/>
  <c r="Q93" i="17"/>
  <c r="Q237" i="17" s="1"/>
  <c r="P93" i="17"/>
  <c r="P237" i="17" s="1"/>
  <c r="O93" i="17"/>
  <c r="O237" i="17" s="1"/>
  <c r="N93" i="17"/>
  <c r="N237" i="17" s="1"/>
  <c r="M93" i="17"/>
  <c r="M237" i="17" s="1"/>
  <c r="L93" i="17"/>
  <c r="L237" i="17" s="1"/>
  <c r="K93" i="17"/>
  <c r="K237" i="17" s="1"/>
  <c r="J93" i="17"/>
  <c r="J237" i="17" s="1"/>
  <c r="I93" i="17"/>
  <c r="I237" i="17" s="1"/>
  <c r="H93" i="17"/>
  <c r="H237" i="17" s="1"/>
  <c r="G93" i="17"/>
  <c r="G237" i="17" s="1"/>
  <c r="F93" i="17"/>
  <c r="F237" i="17" s="1"/>
  <c r="E93" i="17"/>
  <c r="E237" i="17" s="1"/>
  <c r="D93" i="17"/>
  <c r="D237" i="17" s="1"/>
  <c r="C93" i="17"/>
  <c r="C237" i="17" s="1"/>
  <c r="B93" i="17"/>
  <c r="B237" i="17" s="1"/>
  <c r="Y72" i="17"/>
  <c r="Y235" i="17" s="1"/>
  <c r="X72" i="17"/>
  <c r="X235" i="17" s="1"/>
  <c r="W72" i="17"/>
  <c r="W235" i="17" s="1"/>
  <c r="V72" i="17"/>
  <c r="V235" i="17" s="1"/>
  <c r="U72" i="17"/>
  <c r="U235" i="17" s="1"/>
  <c r="T72" i="17"/>
  <c r="T235" i="17" s="1"/>
  <c r="T229" i="17" s="1"/>
  <c r="S72" i="17"/>
  <c r="S235" i="17" s="1"/>
  <c r="R72" i="17"/>
  <c r="R235" i="17" s="1"/>
  <c r="R229" i="17" s="1"/>
  <c r="Q72" i="17"/>
  <c r="Q235" i="17" s="1"/>
  <c r="P72" i="17"/>
  <c r="P235" i="17" s="1"/>
  <c r="O72" i="17"/>
  <c r="O235" i="17" s="1"/>
  <c r="O229" i="17" s="1"/>
  <c r="N72" i="17"/>
  <c r="N235" i="17" s="1"/>
  <c r="N229" i="17" s="1"/>
  <c r="M72" i="17"/>
  <c r="M235" i="17" s="1"/>
  <c r="L72" i="17"/>
  <c r="L235" i="17" s="1"/>
  <c r="K72" i="17"/>
  <c r="K235" i="17" s="1"/>
  <c r="J72" i="17"/>
  <c r="J235" i="17" s="1"/>
  <c r="I72" i="17"/>
  <c r="I235" i="17" s="1"/>
  <c r="H72" i="17"/>
  <c r="H235" i="17" s="1"/>
  <c r="G72" i="17"/>
  <c r="G235" i="17" s="1"/>
  <c r="F72" i="17"/>
  <c r="F235" i="17" s="1"/>
  <c r="E72" i="17"/>
  <c r="E235" i="17" s="1"/>
  <c r="D72" i="17"/>
  <c r="D235" i="17" s="1"/>
  <c r="C72" i="17"/>
  <c r="C235" i="17" s="1"/>
  <c r="B72" i="17"/>
  <c r="B235" i="17" s="1"/>
  <c r="Y44" i="17"/>
  <c r="Y226" i="17" s="1"/>
  <c r="X44" i="17"/>
  <c r="X226" i="17" s="1"/>
  <c r="W44" i="17"/>
  <c r="W226" i="17" s="1"/>
  <c r="V44" i="17"/>
  <c r="V226" i="17" s="1"/>
  <c r="U44" i="17"/>
  <c r="U5" i="17" s="1"/>
  <c r="T44" i="17"/>
  <c r="T226" i="17" s="1"/>
  <c r="S44" i="17"/>
  <c r="S226" i="17" s="1"/>
  <c r="R44" i="17"/>
  <c r="R226" i="17" s="1"/>
  <c r="Q44" i="17"/>
  <c r="Q226" i="17" s="1"/>
  <c r="P44" i="17"/>
  <c r="P226" i="17" s="1"/>
  <c r="P217" i="17" s="1"/>
  <c r="O44" i="17"/>
  <c r="O226" i="17" s="1"/>
  <c r="O217" i="17" s="1"/>
  <c r="N44" i="17"/>
  <c r="N226" i="17" s="1"/>
  <c r="N217" i="17" s="1"/>
  <c r="M44" i="17"/>
  <c r="M5" i="17" s="1"/>
  <c r="M53" i="16" s="1"/>
  <c r="M62" i="4" s="1"/>
  <c r="L44" i="17"/>
  <c r="L226" i="17" s="1"/>
  <c r="L217" i="17" s="1"/>
  <c r="K44" i="17"/>
  <c r="K226" i="17" s="1"/>
  <c r="K217" i="17" s="1"/>
  <c r="J44" i="17"/>
  <c r="J226" i="17" s="1"/>
  <c r="J217" i="17" s="1"/>
  <c r="I44" i="17"/>
  <c r="I226" i="17" s="1"/>
  <c r="I217" i="17" s="1"/>
  <c r="H44" i="17"/>
  <c r="H226" i="17" s="1"/>
  <c r="G44" i="17"/>
  <c r="G226" i="17" s="1"/>
  <c r="F44" i="17"/>
  <c r="F226" i="17" s="1"/>
  <c r="E44" i="17"/>
  <c r="E5" i="17" s="1"/>
  <c r="D44" i="17"/>
  <c r="D226" i="17" s="1"/>
  <c r="C44" i="17"/>
  <c r="C226" i="17" s="1"/>
  <c r="B44" i="17"/>
  <c r="B226" i="17" s="1"/>
  <c r="X5" i="17"/>
  <c r="X175" i="17" s="1"/>
  <c r="W5" i="17"/>
  <c r="W175" i="17" s="1"/>
  <c r="V5" i="17"/>
  <c r="V175" i="17" s="1"/>
  <c r="T5" i="17"/>
  <c r="T175" i="17" s="1"/>
  <c r="R5" i="17"/>
  <c r="R175" i="17" s="1"/>
  <c r="H5" i="17"/>
  <c r="H175" i="17" s="1"/>
  <c r="G5" i="17"/>
  <c r="G175" i="17" s="1"/>
  <c r="D5" i="17"/>
  <c r="D175" i="17" s="1"/>
  <c r="B5" i="17"/>
  <c r="B175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97" i="16"/>
  <c r="M96" i="16"/>
  <c r="E96" i="16"/>
  <c r="C96" i="16"/>
  <c r="B96" i="16"/>
  <c r="B95" i="16" s="1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V111" i="4" s="1"/>
  <c r="U82" i="16"/>
  <c r="U111" i="4" s="1"/>
  <c r="T82" i="16"/>
  <c r="T111" i="4" s="1"/>
  <c r="S82" i="16"/>
  <c r="S111" i="4" s="1"/>
  <c r="R82" i="16"/>
  <c r="R111" i="4" s="1"/>
  <c r="Q82" i="16"/>
  <c r="Q111" i="4" s="1"/>
  <c r="P82" i="16"/>
  <c r="O82" i="16"/>
  <c r="N82" i="16"/>
  <c r="M82" i="16"/>
  <c r="L82" i="16"/>
  <c r="K82" i="16"/>
  <c r="J82" i="16"/>
  <c r="I82" i="16"/>
  <c r="I111" i="4" s="1"/>
  <c r="H82" i="16"/>
  <c r="G82" i="16"/>
  <c r="F82" i="16"/>
  <c r="E82" i="16"/>
  <c r="D82" i="16"/>
  <c r="C82" i="16"/>
  <c r="B82" i="16"/>
  <c r="Q81" i="16"/>
  <c r="P81" i="16"/>
  <c r="L81" i="16"/>
  <c r="L110" i="4" s="1"/>
  <c r="J81" i="16"/>
  <c r="J110" i="4" s="1"/>
  <c r="H81" i="16"/>
  <c r="H110" i="4" s="1"/>
  <c r="G81" i="16"/>
  <c r="G110" i="4" s="1"/>
  <c r="T80" i="16"/>
  <c r="S80" i="16"/>
  <c r="S109" i="4" s="1"/>
  <c r="O80" i="16"/>
  <c r="M80" i="16"/>
  <c r="L80" i="16"/>
  <c r="J80" i="16"/>
  <c r="E80" i="16"/>
  <c r="D80" i="16"/>
  <c r="Y78" i="16"/>
  <c r="Y41" i="7" s="1"/>
  <c r="X78" i="16"/>
  <c r="X41" i="7" s="1"/>
  <c r="W78" i="16"/>
  <c r="W41" i="7" s="1"/>
  <c r="V78" i="16"/>
  <c r="V41" i="7" s="1"/>
  <c r="U78" i="16"/>
  <c r="T78" i="16"/>
  <c r="S78" i="16"/>
  <c r="R78" i="16"/>
  <c r="Q78" i="16"/>
  <c r="P78" i="16"/>
  <c r="O78" i="16"/>
  <c r="N78" i="16"/>
  <c r="M78" i="16"/>
  <c r="M41" i="7" s="1"/>
  <c r="L78" i="16"/>
  <c r="K78" i="16"/>
  <c r="J78" i="16"/>
  <c r="I78" i="16"/>
  <c r="H78" i="16"/>
  <c r="G78" i="16"/>
  <c r="F78" i="16"/>
  <c r="E78" i="16"/>
  <c r="D78" i="16"/>
  <c r="C78" i="16"/>
  <c r="B78" i="16"/>
  <c r="Q77" i="16"/>
  <c r="Q76" i="16" s="1"/>
  <c r="L77" i="16"/>
  <c r="J77" i="16"/>
  <c r="A74" i="16"/>
  <c r="A73" i="16"/>
  <c r="Y72" i="16"/>
  <c r="X72" i="16"/>
  <c r="X90" i="16" s="1"/>
  <c r="W72" i="16"/>
  <c r="W90" i="16" s="1"/>
  <c r="V72" i="16"/>
  <c r="V90" i="16" s="1"/>
  <c r="U72" i="16"/>
  <c r="U71" i="16" s="1"/>
  <c r="T72" i="16"/>
  <c r="T90" i="16" s="1"/>
  <c r="S72" i="16"/>
  <c r="S90" i="16" s="1"/>
  <c r="R72" i="16"/>
  <c r="R90" i="16" s="1"/>
  <c r="Q72" i="16"/>
  <c r="P72" i="16"/>
  <c r="P90" i="16" s="1"/>
  <c r="O72" i="16"/>
  <c r="O90" i="16" s="1"/>
  <c r="N72" i="16"/>
  <c r="N90" i="16" s="1"/>
  <c r="M72" i="16"/>
  <c r="M71" i="16" s="1"/>
  <c r="L72" i="16"/>
  <c r="L90" i="16" s="1"/>
  <c r="K72" i="16"/>
  <c r="K90" i="16" s="1"/>
  <c r="J72" i="16"/>
  <c r="J90" i="16" s="1"/>
  <c r="I72" i="16"/>
  <c r="H72" i="16"/>
  <c r="H90" i="16" s="1"/>
  <c r="G72" i="16"/>
  <c r="G90" i="16" s="1"/>
  <c r="F72" i="16"/>
  <c r="F90" i="16" s="1"/>
  <c r="E72" i="16"/>
  <c r="E90" i="16" s="1"/>
  <c r="D72" i="16"/>
  <c r="D90" i="16" s="1"/>
  <c r="C72" i="16"/>
  <c r="C90" i="16" s="1"/>
  <c r="B72" i="16"/>
  <c r="B90" i="16" s="1"/>
  <c r="A72" i="16"/>
  <c r="X71" i="16"/>
  <c r="W71" i="16"/>
  <c r="T71" i="16"/>
  <c r="R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J64" i="4" s="1"/>
  <c r="I55" i="16"/>
  <c r="I64" i="4" s="1"/>
  <c r="H55" i="16"/>
  <c r="H64" i="4" s="1"/>
  <c r="G55" i="16"/>
  <c r="G103" i="16" s="1"/>
  <c r="F55" i="16"/>
  <c r="F64" i="4" s="1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M92" i="16" s="1"/>
  <c r="L54" i="16"/>
  <c r="K54" i="16"/>
  <c r="J54" i="16"/>
  <c r="I54" i="16"/>
  <c r="H54" i="16"/>
  <c r="H52" i="16" s="1"/>
  <c r="H61" i="4" s="1"/>
  <c r="H134" i="4" s="1"/>
  <c r="G54" i="16"/>
  <c r="F54" i="16"/>
  <c r="E54" i="16"/>
  <c r="E92" i="16" s="1"/>
  <c r="D54" i="16"/>
  <c r="C54" i="16"/>
  <c r="C63" i="4" s="1"/>
  <c r="B54" i="16"/>
  <c r="B63" i="4" s="1"/>
  <c r="U53" i="16"/>
  <c r="H53" i="16"/>
  <c r="G53" i="16"/>
  <c r="E53" i="16"/>
  <c r="U52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U4" i="16"/>
  <c r="T4" i="16"/>
  <c r="S4" i="16"/>
  <c r="S3" i="16" s="1"/>
  <c r="S9" i="4" s="1"/>
  <c r="R4" i="16"/>
  <c r="R3" i="16" s="1"/>
  <c r="R9" i="4" s="1"/>
  <c r="Q4" i="16"/>
  <c r="P4" i="16"/>
  <c r="P3" i="16" s="1"/>
  <c r="P9" i="4" s="1"/>
  <c r="O4" i="16"/>
  <c r="N4" i="16"/>
  <c r="M4" i="16"/>
  <c r="M3" i="16" s="1"/>
  <c r="L4" i="16"/>
  <c r="K4" i="16"/>
  <c r="J4" i="16"/>
  <c r="I4" i="16"/>
  <c r="H4" i="16"/>
  <c r="G4" i="16"/>
  <c r="F4" i="16"/>
  <c r="E4" i="16"/>
  <c r="D4" i="16"/>
  <c r="D3" i="16" s="1"/>
  <c r="C4" i="16"/>
  <c r="C3" i="16" s="1"/>
  <c r="C9" i="4" s="1"/>
  <c r="B4" i="16"/>
  <c r="B3" i="16" s="1"/>
  <c r="B9" i="4" s="1"/>
  <c r="Y3" i="16"/>
  <c r="X3" i="16"/>
  <c r="W3" i="16"/>
  <c r="V3" i="16"/>
  <c r="U3" i="16"/>
  <c r="T3" i="16"/>
  <c r="Q3" i="16"/>
  <c r="O3" i="16"/>
  <c r="N3" i="16"/>
  <c r="L3" i="16"/>
  <c r="K3" i="16"/>
  <c r="J3" i="16"/>
  <c r="I3" i="16"/>
  <c r="H3" i="16"/>
  <c r="G3" i="16"/>
  <c r="F3" i="16"/>
  <c r="E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W187" i="15" s="1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Q187" i="15" s="1"/>
  <c r="P191" i="15"/>
  <c r="P187" i="15" s="1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O187" i="15" s="1"/>
  <c r="N190" i="15"/>
  <c r="N187" i="15" s="1"/>
  <c r="M190" i="15"/>
  <c r="M187" i="15" s="1"/>
  <c r="L190" i="15"/>
  <c r="L187" i="15" s="1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K187" i="15" s="1"/>
  <c r="J189" i="15"/>
  <c r="I189" i="15"/>
  <c r="H189" i="15"/>
  <c r="H187" i="15" s="1"/>
  <c r="G189" i="15"/>
  <c r="F189" i="15"/>
  <c r="E189" i="15"/>
  <c r="D189" i="15"/>
  <c r="C189" i="15"/>
  <c r="B189" i="15"/>
  <c r="Y188" i="15"/>
  <c r="X188" i="15"/>
  <c r="W188" i="15"/>
  <c r="V188" i="15"/>
  <c r="V187" i="15" s="1"/>
  <c r="U188" i="15"/>
  <c r="U187" i="15" s="1"/>
  <c r="T188" i="15"/>
  <c r="T187" i="15" s="1"/>
  <c r="S188" i="15"/>
  <c r="S187" i="15" s="1"/>
  <c r="R188" i="15"/>
  <c r="R187" i="15" s="1"/>
  <c r="Q188" i="15"/>
  <c r="P188" i="15"/>
  <c r="O188" i="15"/>
  <c r="N188" i="15"/>
  <c r="M188" i="15"/>
  <c r="L188" i="15"/>
  <c r="K188" i="15"/>
  <c r="J188" i="15"/>
  <c r="J187" i="15" s="1"/>
  <c r="I188" i="15"/>
  <c r="I187" i="15" s="1"/>
  <c r="H188" i="15"/>
  <c r="G188" i="15"/>
  <c r="G187" i="15" s="1"/>
  <c r="F188" i="15"/>
  <c r="F187" i="15" s="1"/>
  <c r="E188" i="15"/>
  <c r="E187" i="15" s="1"/>
  <c r="D188" i="15"/>
  <c r="D187" i="15" s="1"/>
  <c r="C188" i="15"/>
  <c r="B188" i="15"/>
  <c r="Y187" i="15"/>
  <c r="X187" i="15"/>
  <c r="C187" i="15"/>
  <c r="B187" i="15"/>
  <c r="Y185" i="15"/>
  <c r="X185" i="15"/>
  <c r="W185" i="15"/>
  <c r="V185" i="15"/>
  <c r="U185" i="15"/>
  <c r="T185" i="15"/>
  <c r="S185" i="15"/>
  <c r="R185" i="15"/>
  <c r="Q185" i="15"/>
  <c r="P185" i="15"/>
  <c r="O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Y182" i="15"/>
  <c r="X182" i="15"/>
  <c r="W182" i="15"/>
  <c r="V182" i="15"/>
  <c r="U182" i="15"/>
  <c r="T182" i="15"/>
  <c r="S182" i="15"/>
  <c r="R182" i="15"/>
  <c r="Q182" i="15"/>
  <c r="P182" i="15"/>
  <c r="O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Y178" i="15"/>
  <c r="X178" i="15"/>
  <c r="W178" i="15"/>
  <c r="V178" i="15"/>
  <c r="U178" i="15"/>
  <c r="T178" i="15"/>
  <c r="S178" i="15"/>
  <c r="R178" i="15"/>
  <c r="Q178" i="15"/>
  <c r="P178" i="15"/>
  <c r="O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P176" i="15"/>
  <c r="O176" i="15"/>
  <c r="Y175" i="15"/>
  <c r="X175" i="15"/>
  <c r="W175" i="15"/>
  <c r="W171" i="15" s="1"/>
  <c r="V175" i="15"/>
  <c r="V171" i="15" s="1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U171" i="15" s="1"/>
  <c r="T174" i="15"/>
  <c r="T171" i="15" s="1"/>
  <c r="S174" i="15"/>
  <c r="S171" i="15" s="1"/>
  <c r="R174" i="15"/>
  <c r="R171" i="15" s="1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Q171" i="15" s="1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Y171" i="15" s="1"/>
  <c r="X172" i="15"/>
  <c r="X171" i="15" s="1"/>
  <c r="W172" i="15"/>
  <c r="V172" i="15"/>
  <c r="U172" i="15"/>
  <c r="T172" i="15"/>
  <c r="S172" i="15"/>
  <c r="R172" i="15"/>
  <c r="Q172" i="15"/>
  <c r="P172" i="15"/>
  <c r="P171" i="15" s="1"/>
  <c r="O172" i="15"/>
  <c r="O171" i="15" s="1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P162" i="15" s="1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L162" i="15" s="1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F162" i="15" s="1"/>
  <c r="E166" i="15"/>
  <c r="E162" i="15" s="1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D162" i="15" s="1"/>
  <c r="C165" i="15"/>
  <c r="C162" i="15" s="1"/>
  <c r="B165" i="15"/>
  <c r="B162" i="15" s="1"/>
  <c r="Y164" i="15"/>
  <c r="Y162" i="15" s="1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Y163" i="15"/>
  <c r="X163" i="15"/>
  <c r="X162" i="15" s="1"/>
  <c r="W163" i="15"/>
  <c r="W162" i="15" s="1"/>
  <c r="V163" i="15"/>
  <c r="V162" i="15" s="1"/>
  <c r="U163" i="15"/>
  <c r="U162" i="15" s="1"/>
  <c r="T163" i="15"/>
  <c r="S163" i="15"/>
  <c r="R163" i="15"/>
  <c r="Q163" i="15"/>
  <c r="P163" i="15"/>
  <c r="O163" i="15"/>
  <c r="N163" i="15"/>
  <c r="M163" i="15"/>
  <c r="L163" i="15"/>
  <c r="K163" i="15"/>
  <c r="K162" i="15" s="1"/>
  <c r="J163" i="15"/>
  <c r="J162" i="15" s="1"/>
  <c r="I163" i="15"/>
  <c r="I162" i="15" s="1"/>
  <c r="H163" i="15"/>
  <c r="H162" i="15" s="1"/>
  <c r="G163" i="15"/>
  <c r="G162" i="15" s="1"/>
  <c r="F163" i="15"/>
  <c r="E163" i="15"/>
  <c r="D163" i="15"/>
  <c r="C163" i="15"/>
  <c r="B163" i="15"/>
  <c r="T162" i="15"/>
  <c r="S162" i="15"/>
  <c r="R162" i="15"/>
  <c r="Q162" i="15"/>
  <c r="O162" i="15"/>
  <c r="N162" i="15"/>
  <c r="M162" i="15"/>
  <c r="Y141" i="15"/>
  <c r="X141" i="15"/>
  <c r="X115" i="15" s="1"/>
  <c r="W141" i="15"/>
  <c r="V141" i="15"/>
  <c r="U141" i="15"/>
  <c r="T141" i="15"/>
  <c r="S141" i="15"/>
  <c r="R141" i="15"/>
  <c r="Q141" i="15"/>
  <c r="P141" i="15"/>
  <c r="P115" i="15" s="1"/>
  <c r="P78" i="12" s="1"/>
  <c r="P107" i="4" s="1"/>
  <c r="O141" i="15"/>
  <c r="O115" i="15" s="1"/>
  <c r="N141" i="15"/>
  <c r="M141" i="15"/>
  <c r="M115" i="15" s="1"/>
  <c r="L141" i="15"/>
  <c r="L115" i="15" s="1"/>
  <c r="K141" i="15"/>
  <c r="J141" i="15"/>
  <c r="J115" i="15" s="1"/>
  <c r="I141" i="15"/>
  <c r="H141" i="15"/>
  <c r="H115" i="15" s="1"/>
  <c r="H78" i="12" s="1"/>
  <c r="H107" i="4" s="1"/>
  <c r="G141" i="15"/>
  <c r="F141" i="15"/>
  <c r="E141" i="15"/>
  <c r="D141" i="15"/>
  <c r="C141" i="15"/>
  <c r="B141" i="15"/>
  <c r="B115" i="15" s="1"/>
  <c r="W115" i="15"/>
  <c r="W253" i="15" s="1"/>
  <c r="U115" i="15"/>
  <c r="U253" i="15" s="1"/>
  <c r="T115" i="15"/>
  <c r="T253" i="15" s="1"/>
  <c r="R115" i="15"/>
  <c r="R253" i="15" s="1"/>
  <c r="G115" i="15"/>
  <c r="G253" i="15" s="1"/>
  <c r="E115" i="15"/>
  <c r="E253" i="15" s="1"/>
  <c r="D115" i="15"/>
  <c r="D253" i="15" s="1"/>
  <c r="Y97" i="15"/>
  <c r="X97" i="15"/>
  <c r="X251" i="15" s="1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53" i="15"/>
  <c r="Y241" i="15" s="1"/>
  <c r="X53" i="15"/>
  <c r="X241" i="15" s="1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M53" i="15"/>
  <c r="M34" i="15" s="1"/>
  <c r="L53" i="15"/>
  <c r="K53" i="15"/>
  <c r="J53" i="15"/>
  <c r="I53" i="15"/>
  <c r="H53" i="15"/>
  <c r="G53" i="15"/>
  <c r="F53" i="15"/>
  <c r="E53" i="15"/>
  <c r="D53" i="15"/>
  <c r="C53" i="15"/>
  <c r="B53" i="15"/>
  <c r="X34" i="15"/>
  <c r="X233" i="15" s="1"/>
  <c r="W34" i="15"/>
  <c r="W233" i="15" s="1"/>
  <c r="U34" i="15"/>
  <c r="U233" i="15" s="1"/>
  <c r="K34" i="15"/>
  <c r="K233" i="15" s="1"/>
  <c r="J34" i="15"/>
  <c r="J233" i="15" s="1"/>
  <c r="H34" i="15"/>
  <c r="H233" i="15" s="1"/>
  <c r="G34" i="15"/>
  <c r="G233" i="15" s="1"/>
  <c r="E34" i="15"/>
  <c r="E233" i="15" s="1"/>
  <c r="C34" i="15"/>
  <c r="C233" i="15" s="1"/>
  <c r="B34" i="15"/>
  <c r="B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K204" i="14" s="1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B204" i="14" s="1"/>
  <c r="Y207" i="14"/>
  <c r="Y204" i="14" s="1"/>
  <c r="X207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T204" i="14" s="1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Y205" i="14"/>
  <c r="X205" i="14"/>
  <c r="X204" i="14" s="1"/>
  <c r="W205" i="14"/>
  <c r="W204" i="14" s="1"/>
  <c r="V205" i="14"/>
  <c r="V204" i="14" s="1"/>
  <c r="U205" i="14"/>
  <c r="U204" i="14" s="1"/>
  <c r="T205" i="14"/>
  <c r="S205" i="14"/>
  <c r="S204" i="14" s="1"/>
  <c r="R205" i="14"/>
  <c r="R204" i="14" s="1"/>
  <c r="Q205" i="14"/>
  <c r="Q204" i="14" s="1"/>
  <c r="P205" i="14"/>
  <c r="P204" i="14" s="1"/>
  <c r="O205" i="14"/>
  <c r="N205" i="14"/>
  <c r="M205" i="14"/>
  <c r="L205" i="14"/>
  <c r="K205" i="14"/>
  <c r="J205" i="14"/>
  <c r="I205" i="14"/>
  <c r="H205" i="14"/>
  <c r="G205" i="14"/>
  <c r="G204" i="14" s="1"/>
  <c r="F205" i="14"/>
  <c r="F204" i="14" s="1"/>
  <c r="E205" i="14"/>
  <c r="E204" i="14" s="1"/>
  <c r="D205" i="14"/>
  <c r="D204" i="14" s="1"/>
  <c r="C205" i="14"/>
  <c r="C204" i="14" s="1"/>
  <c r="B205" i="14"/>
  <c r="O204" i="14"/>
  <c r="N204" i="14"/>
  <c r="M204" i="14"/>
  <c r="L204" i="14"/>
  <c r="J204" i="14"/>
  <c r="I204" i="14"/>
  <c r="H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G187" i="14" s="1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Y187" i="14" s="1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W187" i="14" s="1"/>
  <c r="V190" i="14"/>
  <c r="U190" i="14"/>
  <c r="U187" i="14" s="1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X187" i="14" s="1"/>
  <c r="W189" i="14"/>
  <c r="V189" i="14"/>
  <c r="U189" i="14"/>
  <c r="T189" i="14"/>
  <c r="S189" i="14"/>
  <c r="R189" i="14"/>
  <c r="Q189" i="14"/>
  <c r="P189" i="14"/>
  <c r="P187" i="14" s="1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Y188" i="14"/>
  <c r="X188" i="14"/>
  <c r="W188" i="14"/>
  <c r="V188" i="14"/>
  <c r="V187" i="14" s="1"/>
  <c r="U188" i="14"/>
  <c r="T188" i="14"/>
  <c r="T187" i="14" s="1"/>
  <c r="S188" i="14"/>
  <c r="S187" i="14" s="1"/>
  <c r="R188" i="14"/>
  <c r="R187" i="14" s="1"/>
  <c r="Q188" i="14"/>
  <c r="Q187" i="14" s="1"/>
  <c r="P188" i="14"/>
  <c r="O188" i="14"/>
  <c r="O187" i="14" s="1"/>
  <c r="N188" i="14"/>
  <c r="N187" i="14" s="1"/>
  <c r="M188" i="14"/>
  <c r="M187" i="14" s="1"/>
  <c r="L188" i="14"/>
  <c r="L187" i="14" s="1"/>
  <c r="K188" i="14"/>
  <c r="J188" i="14"/>
  <c r="I188" i="14"/>
  <c r="H188" i="14"/>
  <c r="G188" i="14"/>
  <c r="F188" i="14"/>
  <c r="E188" i="14"/>
  <c r="D188" i="14"/>
  <c r="C188" i="14"/>
  <c r="C187" i="14" s="1"/>
  <c r="B188" i="14"/>
  <c r="B187" i="14" s="1"/>
  <c r="K187" i="14"/>
  <c r="J187" i="14"/>
  <c r="I187" i="14"/>
  <c r="H187" i="14"/>
  <c r="F187" i="14"/>
  <c r="E187" i="14"/>
  <c r="D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X181" i="14"/>
  <c r="P181" i="14"/>
  <c r="K181" i="14"/>
  <c r="H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Q171" i="14" s="1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H171" i="14" s="1"/>
  <c r="G175" i="14"/>
  <c r="G171" i="14" s="1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E171" i="14" s="1"/>
  <c r="D174" i="14"/>
  <c r="C174" i="14"/>
  <c r="C171" i="14" s="1"/>
  <c r="B174" i="14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F171" i="14" s="1"/>
  <c r="E173" i="14"/>
  <c r="D173" i="14"/>
  <c r="C173" i="14"/>
  <c r="B173" i="14"/>
  <c r="Y172" i="14"/>
  <c r="Y171" i="14" s="1"/>
  <c r="X172" i="14"/>
  <c r="X171" i="14" s="1"/>
  <c r="W172" i="14"/>
  <c r="W171" i="14" s="1"/>
  <c r="V172" i="14"/>
  <c r="V171" i="14" s="1"/>
  <c r="U172" i="14"/>
  <c r="T172" i="14"/>
  <c r="S172" i="14"/>
  <c r="R172" i="14"/>
  <c r="Q172" i="14"/>
  <c r="P172" i="14"/>
  <c r="O172" i="14"/>
  <c r="N172" i="14"/>
  <c r="M172" i="14"/>
  <c r="M171" i="14" s="1"/>
  <c r="L172" i="14"/>
  <c r="L171" i="14" s="1"/>
  <c r="K172" i="14"/>
  <c r="K171" i="14" s="1"/>
  <c r="J172" i="14"/>
  <c r="J171" i="14" s="1"/>
  <c r="I172" i="14"/>
  <c r="I171" i="14" s="1"/>
  <c r="H172" i="14"/>
  <c r="G172" i="14"/>
  <c r="F172" i="14"/>
  <c r="E172" i="14"/>
  <c r="D172" i="14"/>
  <c r="D171" i="14" s="1"/>
  <c r="C172" i="14"/>
  <c r="B172" i="14"/>
  <c r="B171" i="14" s="1"/>
  <c r="U171" i="14"/>
  <c r="T171" i="14"/>
  <c r="S171" i="14"/>
  <c r="R171" i="14"/>
  <c r="P171" i="14"/>
  <c r="O171" i="14"/>
  <c r="N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M162" i="14" s="1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D162" i="14" s="1"/>
  <c r="C166" i="14"/>
  <c r="C162" i="14" s="1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Y162" i="14" s="1"/>
  <c r="X164" i="14"/>
  <c r="X162" i="14" s="1"/>
  <c r="W164" i="14"/>
  <c r="V164" i="14"/>
  <c r="V162" i="14" s="1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B162" i="14" s="1"/>
  <c r="Y163" i="14"/>
  <c r="X163" i="14"/>
  <c r="W163" i="14"/>
  <c r="W162" i="14" s="1"/>
  <c r="V163" i="14"/>
  <c r="U163" i="14"/>
  <c r="U162" i="14" s="1"/>
  <c r="T163" i="14"/>
  <c r="T162" i="14" s="1"/>
  <c r="S163" i="14"/>
  <c r="S162" i="14" s="1"/>
  <c r="R163" i="14"/>
  <c r="R162" i="14" s="1"/>
  <c r="Q163" i="14"/>
  <c r="P163" i="14"/>
  <c r="P162" i="14" s="1"/>
  <c r="O163" i="14"/>
  <c r="N163" i="14"/>
  <c r="M163" i="14"/>
  <c r="L163" i="14"/>
  <c r="K163" i="14"/>
  <c r="J163" i="14"/>
  <c r="I163" i="14"/>
  <c r="I162" i="14" s="1"/>
  <c r="H163" i="14"/>
  <c r="H162" i="14" s="1"/>
  <c r="G163" i="14"/>
  <c r="G162" i="14" s="1"/>
  <c r="F163" i="14"/>
  <c r="F162" i="14" s="1"/>
  <c r="E163" i="14"/>
  <c r="E162" i="14" s="1"/>
  <c r="D163" i="14"/>
  <c r="C163" i="14"/>
  <c r="B163" i="14"/>
  <c r="Q162" i="14"/>
  <c r="O162" i="14"/>
  <c r="N162" i="14"/>
  <c r="L162" i="14"/>
  <c r="K162" i="14"/>
  <c r="J162" i="14"/>
  <c r="Y141" i="14"/>
  <c r="X141" i="14"/>
  <c r="W141" i="14"/>
  <c r="V141" i="14"/>
  <c r="U141" i="14"/>
  <c r="T141" i="14"/>
  <c r="S141" i="14"/>
  <c r="R141" i="14"/>
  <c r="Q141" i="14"/>
  <c r="Q261" i="14" s="1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97" i="14"/>
  <c r="X97" i="14"/>
  <c r="X251" i="14" s="1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53" i="14"/>
  <c r="Y241" i="14" s="1"/>
  <c r="X53" i="14"/>
  <c r="X241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M53" i="14"/>
  <c r="L53" i="14"/>
  <c r="K53" i="14"/>
  <c r="J53" i="14"/>
  <c r="I53" i="14"/>
  <c r="I241" i="14" s="1"/>
  <c r="H53" i="14"/>
  <c r="G53" i="14"/>
  <c r="F53" i="14"/>
  <c r="E53" i="14"/>
  <c r="D53" i="14"/>
  <c r="C53" i="14"/>
  <c r="C181" i="14" s="1"/>
  <c r="B53" i="14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F224" i="13" s="1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Q224" i="13" s="1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D224" i="13" s="1"/>
  <c r="C228" i="13"/>
  <c r="B228" i="13"/>
  <c r="B224" i="13" s="1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M224" i="13" s="1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X224" i="13" s="1"/>
  <c r="W226" i="13"/>
  <c r="W224" i="13" s="1"/>
  <c r="V226" i="13"/>
  <c r="U226" i="13"/>
  <c r="T226" i="13"/>
  <c r="S226" i="13"/>
  <c r="R226" i="13"/>
  <c r="Q226" i="13"/>
  <c r="P226" i="13"/>
  <c r="O226" i="13"/>
  <c r="N226" i="13"/>
  <c r="M226" i="13"/>
  <c r="L226" i="13"/>
  <c r="L224" i="13" s="1"/>
  <c r="K226" i="13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T224" i="13" s="1"/>
  <c r="S225" i="13"/>
  <c r="S224" i="13" s="1"/>
  <c r="R225" i="13"/>
  <c r="R224" i="13" s="1"/>
  <c r="Q225" i="13"/>
  <c r="P225" i="13"/>
  <c r="P224" i="13" s="1"/>
  <c r="O225" i="13"/>
  <c r="N225" i="13"/>
  <c r="N224" i="13" s="1"/>
  <c r="M225" i="13"/>
  <c r="L225" i="13"/>
  <c r="K225" i="13"/>
  <c r="J225" i="13"/>
  <c r="J224" i="13" s="1"/>
  <c r="I225" i="13"/>
  <c r="H225" i="13"/>
  <c r="G225" i="13"/>
  <c r="F225" i="13"/>
  <c r="E225" i="13"/>
  <c r="E224" i="13" s="1"/>
  <c r="D225" i="13"/>
  <c r="C225" i="13"/>
  <c r="C224" i="13" s="1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Y204" i="13" s="1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Q216" i="13"/>
  <c r="I216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N204" i="13" s="1"/>
  <c r="M208" i="13"/>
  <c r="M204" i="13" s="1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W204" i="13" s="1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J204" i="13" s="1"/>
  <c r="I207" i="13"/>
  <c r="I204" i="13" s="1"/>
  <c r="H207" i="13"/>
  <c r="H204" i="13" s="1"/>
  <c r="G207" i="13"/>
  <c r="G204" i="13" s="1"/>
  <c r="F207" i="13"/>
  <c r="E207" i="13"/>
  <c r="D207" i="13"/>
  <c r="C207" i="13"/>
  <c r="B207" i="13"/>
  <c r="Y206" i="13"/>
  <c r="X206" i="13"/>
  <c r="W206" i="13"/>
  <c r="V206" i="13"/>
  <c r="U206" i="13"/>
  <c r="T206" i="13"/>
  <c r="S206" i="13"/>
  <c r="S204" i="13" s="1"/>
  <c r="R206" i="13"/>
  <c r="Q206" i="13"/>
  <c r="P206" i="13"/>
  <c r="P204" i="13" s="1"/>
  <c r="O206" i="13"/>
  <c r="N206" i="13"/>
  <c r="M206" i="13"/>
  <c r="L206" i="13"/>
  <c r="K206" i="13"/>
  <c r="J206" i="13"/>
  <c r="I206" i="13"/>
  <c r="H206" i="13"/>
  <c r="G206" i="13"/>
  <c r="F206" i="13"/>
  <c r="F204" i="13" s="1"/>
  <c r="E206" i="13"/>
  <c r="E204" i="13" s="1"/>
  <c r="D206" i="13"/>
  <c r="D204" i="13" s="1"/>
  <c r="C206" i="13"/>
  <c r="B206" i="13"/>
  <c r="Y205" i="13"/>
  <c r="X205" i="13"/>
  <c r="W205" i="13"/>
  <c r="V205" i="13"/>
  <c r="U205" i="13"/>
  <c r="T205" i="13"/>
  <c r="S205" i="13"/>
  <c r="R205" i="13"/>
  <c r="R204" i="13" s="1"/>
  <c r="Q205" i="13"/>
  <c r="Q204" i="13" s="1"/>
  <c r="P205" i="13"/>
  <c r="O205" i="13"/>
  <c r="O204" i="13" s="1"/>
  <c r="N205" i="13"/>
  <c r="M205" i="13"/>
  <c r="L205" i="13"/>
  <c r="L204" i="13" s="1"/>
  <c r="K205" i="13"/>
  <c r="J205" i="13"/>
  <c r="I205" i="13"/>
  <c r="H205" i="13"/>
  <c r="G205" i="13"/>
  <c r="F205" i="13"/>
  <c r="E205" i="13"/>
  <c r="D205" i="13"/>
  <c r="C205" i="13"/>
  <c r="C204" i="13" s="1"/>
  <c r="B205" i="13"/>
  <c r="B204" i="13" s="1"/>
  <c r="X204" i="13"/>
  <c r="V204" i="13"/>
  <c r="U204" i="13"/>
  <c r="T204" i="13"/>
  <c r="K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R187" i="13" s="1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N187" i="13" s="1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I187" i="13" s="1"/>
  <c r="H191" i="13"/>
  <c r="H187" i="13" s="1"/>
  <c r="G191" i="13"/>
  <c r="G187" i="13" s="1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S187" i="13" s="1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C187" i="13" s="1"/>
  <c r="B190" i="13"/>
  <c r="Y189" i="13"/>
  <c r="X189" i="13"/>
  <c r="W189" i="13"/>
  <c r="V189" i="13"/>
  <c r="U189" i="13"/>
  <c r="T189" i="13"/>
  <c r="S189" i="13"/>
  <c r="R189" i="13"/>
  <c r="Q189" i="13"/>
  <c r="P189" i="13"/>
  <c r="O189" i="13"/>
  <c r="O187" i="13" s="1"/>
  <c r="N189" i="13"/>
  <c r="M189" i="13"/>
  <c r="L189" i="13"/>
  <c r="L187" i="13" s="1"/>
  <c r="K189" i="13"/>
  <c r="J189" i="13"/>
  <c r="I189" i="13"/>
  <c r="H189" i="13"/>
  <c r="G189" i="13"/>
  <c r="F189" i="13"/>
  <c r="E189" i="13"/>
  <c r="D189" i="13"/>
  <c r="C189" i="13"/>
  <c r="B189" i="13"/>
  <c r="B187" i="13" s="1"/>
  <c r="Y188" i="13"/>
  <c r="Y187" i="13" s="1"/>
  <c r="X188" i="13"/>
  <c r="X187" i="13" s="1"/>
  <c r="W188" i="13"/>
  <c r="W187" i="13" s="1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K187" i="13" s="1"/>
  <c r="J188" i="13"/>
  <c r="J187" i="13" s="1"/>
  <c r="I188" i="13"/>
  <c r="H188" i="13"/>
  <c r="G188" i="13"/>
  <c r="F188" i="13"/>
  <c r="F187" i="13" s="1"/>
  <c r="E188" i="13"/>
  <c r="D188" i="13"/>
  <c r="C188" i="13"/>
  <c r="B188" i="13"/>
  <c r="V187" i="13"/>
  <c r="T187" i="13"/>
  <c r="Q187" i="13"/>
  <c r="P187" i="13"/>
  <c r="D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G171" i="13" s="1"/>
  <c r="F182" i="13"/>
  <c r="E182" i="13"/>
  <c r="D182" i="13"/>
  <c r="C182" i="13"/>
  <c r="B182" i="13"/>
  <c r="Y181" i="13"/>
  <c r="V181" i="13"/>
  <c r="I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Q171" i="13" s="1"/>
  <c r="P175" i="13"/>
  <c r="P171" i="13" s="1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N171" i="13" s="1"/>
  <c r="M174" i="13"/>
  <c r="L174" i="13"/>
  <c r="L171" i="13" s="1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X171" i="13" s="1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I171" i="13" s="1"/>
  <c r="H173" i="13"/>
  <c r="H171" i="13" s="1"/>
  <c r="G173" i="13"/>
  <c r="F173" i="13"/>
  <c r="E173" i="13"/>
  <c r="D173" i="13"/>
  <c r="C173" i="13"/>
  <c r="B173" i="13"/>
  <c r="Y172" i="13"/>
  <c r="X172" i="13"/>
  <c r="W172" i="13"/>
  <c r="V172" i="13"/>
  <c r="V171" i="13" s="1"/>
  <c r="U172" i="13"/>
  <c r="T172" i="13"/>
  <c r="T171" i="13" s="1"/>
  <c r="S172" i="13"/>
  <c r="S171" i="13" s="1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F171" i="13" s="1"/>
  <c r="E172" i="13"/>
  <c r="D172" i="13"/>
  <c r="D171" i="13" s="1"/>
  <c r="C172" i="13"/>
  <c r="C171" i="13" s="1"/>
  <c r="B172" i="13"/>
  <c r="Y171" i="13"/>
  <c r="K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F162" i="13" s="1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B162" i="13" s="1"/>
  <c r="Y164" i="13"/>
  <c r="Y162" i="13" s="1"/>
  <c r="X164" i="13"/>
  <c r="X162" i="13" s="1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K162" i="13" s="1"/>
  <c r="J164" i="13"/>
  <c r="I164" i="13"/>
  <c r="H164" i="13"/>
  <c r="H162" i="13" s="1"/>
  <c r="G164" i="13"/>
  <c r="F164" i="13"/>
  <c r="E164" i="13"/>
  <c r="D164" i="13"/>
  <c r="C164" i="13"/>
  <c r="B164" i="13"/>
  <c r="Y163" i="13"/>
  <c r="X163" i="13"/>
  <c r="W163" i="13"/>
  <c r="W162" i="13" s="1"/>
  <c r="V163" i="13"/>
  <c r="V162" i="13" s="1"/>
  <c r="U163" i="13"/>
  <c r="U162" i="13" s="1"/>
  <c r="T163" i="13"/>
  <c r="T162" i="13" s="1"/>
  <c r="S163" i="13"/>
  <c r="S162" i="13" s="1"/>
  <c r="R163" i="13"/>
  <c r="Q163" i="13"/>
  <c r="P163" i="13"/>
  <c r="O163" i="13"/>
  <c r="O162" i="13" s="1"/>
  <c r="N163" i="13"/>
  <c r="M163" i="13"/>
  <c r="L163" i="13"/>
  <c r="K163" i="13"/>
  <c r="J163" i="13"/>
  <c r="J162" i="13" s="1"/>
  <c r="I163" i="13"/>
  <c r="I162" i="13" s="1"/>
  <c r="H163" i="13"/>
  <c r="G163" i="13"/>
  <c r="G162" i="13" s="1"/>
  <c r="F163" i="13"/>
  <c r="E163" i="13"/>
  <c r="E162" i="13" s="1"/>
  <c r="D163" i="13"/>
  <c r="D162" i="13" s="1"/>
  <c r="C163" i="13"/>
  <c r="B163" i="13"/>
  <c r="R162" i="13"/>
  <c r="Q162" i="13"/>
  <c r="P162" i="13"/>
  <c r="N162" i="13"/>
  <c r="M162" i="13"/>
  <c r="L162" i="13"/>
  <c r="C162" i="13"/>
  <c r="Y141" i="13"/>
  <c r="Y261" i="13" s="1"/>
  <c r="X141" i="13"/>
  <c r="W141" i="13"/>
  <c r="V141" i="13"/>
  <c r="V261" i="13" s="1"/>
  <c r="U141" i="13"/>
  <c r="T141" i="13"/>
  <c r="S141" i="13"/>
  <c r="R141" i="13"/>
  <c r="Q141" i="13"/>
  <c r="Q261" i="13" s="1"/>
  <c r="P141" i="13"/>
  <c r="O141" i="13"/>
  <c r="N141" i="13"/>
  <c r="N261" i="13" s="1"/>
  <c r="M141" i="13"/>
  <c r="L141" i="13"/>
  <c r="K141" i="13"/>
  <c r="J141" i="13"/>
  <c r="I141" i="13"/>
  <c r="I261" i="13" s="1"/>
  <c r="H141" i="13"/>
  <c r="G141" i="13"/>
  <c r="F141" i="13"/>
  <c r="F261" i="13" s="1"/>
  <c r="E141" i="13"/>
  <c r="D141" i="13"/>
  <c r="C141" i="13"/>
  <c r="B141" i="13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W53" i="13"/>
  <c r="W241" i="13" s="1"/>
  <c r="V53" i="13"/>
  <c r="V241" i="13" s="1"/>
  <c r="V233" i="13" s="1"/>
  <c r="U53" i="13"/>
  <c r="U241" i="13" s="1"/>
  <c r="T53" i="13"/>
  <c r="T241" i="13" s="1"/>
  <c r="S53" i="13"/>
  <c r="R53" i="13"/>
  <c r="R241" i="13" s="1"/>
  <c r="Q53" i="13"/>
  <c r="Q241" i="13" s="1"/>
  <c r="P53" i="13"/>
  <c r="O53" i="13"/>
  <c r="O241" i="13" s="1"/>
  <c r="N53" i="13"/>
  <c r="N241" i="13" s="1"/>
  <c r="M53" i="13"/>
  <c r="M241" i="13" s="1"/>
  <c r="L53" i="13"/>
  <c r="L241" i="13" s="1"/>
  <c r="K53" i="13"/>
  <c r="J53" i="13"/>
  <c r="J241" i="13" s="1"/>
  <c r="I53" i="13"/>
  <c r="I241" i="13" s="1"/>
  <c r="H53" i="13"/>
  <c r="G53" i="13"/>
  <c r="G241" i="13" s="1"/>
  <c r="F53" i="13"/>
  <c r="F241" i="13" s="1"/>
  <c r="E53" i="13"/>
  <c r="E241" i="13" s="1"/>
  <c r="D53" i="13"/>
  <c r="D241" i="13" s="1"/>
  <c r="C53" i="13"/>
  <c r="B53" i="13"/>
  <c r="B241" i="13" s="1"/>
  <c r="X99" i="12"/>
  <c r="X160" i="4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J87" i="12"/>
  <c r="E87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X78" i="12"/>
  <c r="W78" i="12"/>
  <c r="W107" i="4" s="1"/>
  <c r="U78" i="12"/>
  <c r="T78" i="12"/>
  <c r="T107" i="4" s="1"/>
  <c r="G78" i="12"/>
  <c r="G107" i="4" s="1"/>
  <c r="E78" i="12"/>
  <c r="E107" i="4" s="1"/>
  <c r="D78" i="12"/>
  <c r="D107" i="4" s="1"/>
  <c r="Y77" i="12"/>
  <c r="Y106" i="4" s="1"/>
  <c r="X77" i="12"/>
  <c r="X106" i="4" s="1"/>
  <c r="W77" i="12"/>
  <c r="W106" i="4" s="1"/>
  <c r="V77" i="12"/>
  <c r="V106" i="4" s="1"/>
  <c r="U77" i="12"/>
  <c r="U75" i="12" s="1"/>
  <c r="U104" i="4" s="1"/>
  <c r="T77" i="12"/>
  <c r="S77" i="12"/>
  <c r="R77" i="12"/>
  <c r="Q77" i="12"/>
  <c r="Q106" i="4" s="1"/>
  <c r="P77" i="12"/>
  <c r="P106" i="4" s="1"/>
  <c r="O77" i="12"/>
  <c r="N77" i="12"/>
  <c r="M77" i="12"/>
  <c r="L77" i="12"/>
  <c r="K77" i="12"/>
  <c r="J77" i="12"/>
  <c r="J106" i="4" s="1"/>
  <c r="I77" i="12"/>
  <c r="I106" i="4" s="1"/>
  <c r="H77" i="12"/>
  <c r="G77" i="12"/>
  <c r="G106" i="4" s="1"/>
  <c r="F77" i="12"/>
  <c r="E77" i="12"/>
  <c r="D77" i="12"/>
  <c r="C77" i="12"/>
  <c r="B77" i="12"/>
  <c r="X76" i="12"/>
  <c r="X105" i="4" s="1"/>
  <c r="W76" i="12"/>
  <c r="W105" i="4" s="1"/>
  <c r="U76" i="12"/>
  <c r="U105" i="4" s="1"/>
  <c r="K76" i="12"/>
  <c r="K75" i="12" s="1"/>
  <c r="K104" i="4" s="1"/>
  <c r="Y74" i="12"/>
  <c r="X74" i="12"/>
  <c r="W74" i="12"/>
  <c r="V74" i="12"/>
  <c r="U74" i="12"/>
  <c r="U103" i="4" s="1"/>
  <c r="T74" i="12"/>
  <c r="S74" i="12"/>
  <c r="R74" i="12"/>
  <c r="Q74" i="12"/>
  <c r="P74" i="12"/>
  <c r="O74" i="12"/>
  <c r="O103" i="4" s="1"/>
  <c r="N74" i="12"/>
  <c r="N103" i="4" s="1"/>
  <c r="M74" i="12"/>
  <c r="M103" i="4" s="1"/>
  <c r="L74" i="12"/>
  <c r="L103" i="4" s="1"/>
  <c r="K74" i="12"/>
  <c r="K103" i="4" s="1"/>
  <c r="J74" i="12"/>
  <c r="J103" i="4" s="1"/>
  <c r="I74" i="12"/>
  <c r="I103" i="4" s="1"/>
  <c r="H74" i="12"/>
  <c r="H103" i="4" s="1"/>
  <c r="G74" i="12"/>
  <c r="G103" i="4" s="1"/>
  <c r="F74" i="12"/>
  <c r="E74" i="12"/>
  <c r="D74" i="12"/>
  <c r="C74" i="12"/>
  <c r="B74" i="12"/>
  <c r="Y72" i="12"/>
  <c r="Y40" i="7" s="1"/>
  <c r="X72" i="12"/>
  <c r="X40" i="7" s="1"/>
  <c r="W72" i="12"/>
  <c r="W40" i="7" s="1"/>
  <c r="V72" i="12"/>
  <c r="V40" i="7" s="1"/>
  <c r="U72" i="12"/>
  <c r="U40" i="7" s="1"/>
  <c r="T72" i="12"/>
  <c r="T40" i="7" s="1"/>
  <c r="S72" i="12"/>
  <c r="R72" i="12"/>
  <c r="Q72" i="12"/>
  <c r="P72" i="12"/>
  <c r="O72" i="12"/>
  <c r="N72" i="12"/>
  <c r="M72" i="12"/>
  <c r="M40" i="7" s="1"/>
  <c r="L72" i="12"/>
  <c r="K72" i="12"/>
  <c r="J72" i="12"/>
  <c r="I72" i="12"/>
  <c r="I40" i="7" s="1"/>
  <c r="H72" i="12"/>
  <c r="H40" i="7" s="1"/>
  <c r="G72" i="12"/>
  <c r="G40" i="7" s="1"/>
  <c r="F72" i="12"/>
  <c r="F40" i="7" s="1"/>
  <c r="E72" i="12"/>
  <c r="E40" i="7" s="1"/>
  <c r="D72" i="12"/>
  <c r="D40" i="7" s="1"/>
  <c r="C72" i="12"/>
  <c r="C40" i="7" s="1"/>
  <c r="B72" i="12"/>
  <c r="Y68" i="12"/>
  <c r="Y60" i="4" s="1"/>
  <c r="X68" i="12"/>
  <c r="X89" i="12" s="1"/>
  <c r="W68" i="12"/>
  <c r="W60" i="4" s="1"/>
  <c r="V68" i="12"/>
  <c r="V89" i="12" s="1"/>
  <c r="U68" i="12"/>
  <c r="U101" i="12" s="1"/>
  <c r="U162" i="4" s="1"/>
  <c r="T68" i="12"/>
  <c r="T60" i="4" s="1"/>
  <c r="T133" i="4" s="1"/>
  <c r="S68" i="12"/>
  <c r="S60" i="4" s="1"/>
  <c r="S133" i="4" s="1"/>
  <c r="R68" i="12"/>
  <c r="Q68" i="12"/>
  <c r="P68" i="12"/>
  <c r="O68" i="12"/>
  <c r="O89" i="12" s="1"/>
  <c r="N68" i="12"/>
  <c r="N89" i="12" s="1"/>
  <c r="M68" i="12"/>
  <c r="M89" i="12" s="1"/>
  <c r="L68" i="12"/>
  <c r="K68" i="12"/>
  <c r="K89" i="12" s="1"/>
  <c r="J68" i="12"/>
  <c r="I68" i="12"/>
  <c r="I60" i="4" s="1"/>
  <c r="H68" i="12"/>
  <c r="G68" i="12"/>
  <c r="F68" i="12"/>
  <c r="F89" i="12" s="1"/>
  <c r="E68" i="12"/>
  <c r="D68" i="12"/>
  <c r="C68" i="12"/>
  <c r="C89" i="12" s="1"/>
  <c r="B68" i="12"/>
  <c r="B89" i="12" s="1"/>
  <c r="Y67" i="12"/>
  <c r="X67" i="12"/>
  <c r="X88" i="12" s="1"/>
  <c r="W67" i="12"/>
  <c r="W88" i="12" s="1"/>
  <c r="V67" i="12"/>
  <c r="U67" i="12"/>
  <c r="T67" i="12"/>
  <c r="S67" i="12"/>
  <c r="S88" i="12" s="1"/>
  <c r="R67" i="12"/>
  <c r="R88" i="12" s="1"/>
  <c r="Q67" i="12"/>
  <c r="P67" i="12"/>
  <c r="P88" i="12" s="1"/>
  <c r="O67" i="12"/>
  <c r="O100" i="12" s="1"/>
  <c r="O161" i="4" s="1"/>
  <c r="N67" i="12"/>
  <c r="N88" i="12" s="1"/>
  <c r="M67" i="12"/>
  <c r="M100" i="12" s="1"/>
  <c r="M161" i="4" s="1"/>
  <c r="L67" i="12"/>
  <c r="K67" i="12"/>
  <c r="J67" i="12"/>
  <c r="I67" i="12"/>
  <c r="H67" i="12"/>
  <c r="H100" i="12" s="1"/>
  <c r="G67" i="12"/>
  <c r="G88" i="12" s="1"/>
  <c r="F67" i="12"/>
  <c r="F88" i="12" s="1"/>
  <c r="E67" i="12"/>
  <c r="E100" i="12" s="1"/>
  <c r="E161" i="4" s="1"/>
  <c r="D67" i="12"/>
  <c r="C67" i="12"/>
  <c r="C88" i="12" s="1"/>
  <c r="B67" i="12"/>
  <c r="B88" i="12" s="1"/>
  <c r="Y66" i="12"/>
  <c r="X66" i="12"/>
  <c r="X87" i="12" s="1"/>
  <c r="W66" i="12"/>
  <c r="W99" i="12" s="1"/>
  <c r="W160" i="4" s="1"/>
  <c r="V66" i="12"/>
  <c r="V87" i="12" s="1"/>
  <c r="U66" i="12"/>
  <c r="U87" i="12" s="1"/>
  <c r="T66" i="12"/>
  <c r="T65" i="12" s="1"/>
  <c r="T57" i="4" s="1"/>
  <c r="S66" i="12"/>
  <c r="S87" i="12" s="1"/>
  <c r="R66" i="12"/>
  <c r="R65" i="12" s="1"/>
  <c r="R57" i="4" s="1"/>
  <c r="Q66" i="12"/>
  <c r="P66" i="12"/>
  <c r="P87" i="12" s="1"/>
  <c r="O66" i="12"/>
  <c r="O87" i="12" s="1"/>
  <c r="N66" i="12"/>
  <c r="N65" i="12" s="1"/>
  <c r="M66" i="12"/>
  <c r="L66" i="12"/>
  <c r="K66" i="12"/>
  <c r="K87" i="12" s="1"/>
  <c r="J66" i="12"/>
  <c r="I66" i="12"/>
  <c r="I65" i="12" s="1"/>
  <c r="I86" i="12" s="1"/>
  <c r="H66" i="12"/>
  <c r="H87" i="12" s="1"/>
  <c r="G66" i="12"/>
  <c r="F66" i="12"/>
  <c r="F87" i="12" s="1"/>
  <c r="E66" i="12"/>
  <c r="D66" i="12"/>
  <c r="C66" i="12"/>
  <c r="B66" i="12"/>
  <c r="G65" i="12"/>
  <c r="G86" i="12" s="1"/>
  <c r="E65" i="12"/>
  <c r="D65" i="12"/>
  <c r="B65" i="12"/>
  <c r="B86" i="12" s="1"/>
  <c r="Y64" i="12"/>
  <c r="Y97" i="12" s="1"/>
  <c r="Y158" i="4" s="1"/>
  <c r="X64" i="12"/>
  <c r="X97" i="12" s="1"/>
  <c r="X158" i="4" s="1"/>
  <c r="W64" i="12"/>
  <c r="W97" i="12" s="1"/>
  <c r="W158" i="4" s="1"/>
  <c r="V64" i="12"/>
  <c r="V97" i="12" s="1"/>
  <c r="V158" i="4" s="1"/>
  <c r="U64" i="12"/>
  <c r="U97" i="12" s="1"/>
  <c r="T64" i="12"/>
  <c r="T97" i="12" s="1"/>
  <c r="S64" i="12"/>
  <c r="S97" i="12" s="1"/>
  <c r="S158" i="4" s="1"/>
  <c r="R64" i="12"/>
  <c r="R97" i="12" s="1"/>
  <c r="Q64" i="12"/>
  <c r="Q97" i="12" s="1"/>
  <c r="Q158" i="4" s="1"/>
  <c r="P64" i="12"/>
  <c r="P97" i="12" s="1"/>
  <c r="P158" i="4" s="1"/>
  <c r="O64" i="12"/>
  <c r="O97" i="12" s="1"/>
  <c r="O158" i="4" s="1"/>
  <c r="N64" i="12"/>
  <c r="N97" i="12" s="1"/>
  <c r="N158" i="4" s="1"/>
  <c r="M64" i="12"/>
  <c r="M97" i="12" s="1"/>
  <c r="M158" i="4" s="1"/>
  <c r="L64" i="12"/>
  <c r="L97" i="12" s="1"/>
  <c r="K64" i="12"/>
  <c r="K85" i="12" s="1"/>
  <c r="J64" i="12"/>
  <c r="J85" i="12" s="1"/>
  <c r="I64" i="12"/>
  <c r="H64" i="12"/>
  <c r="H85" i="12" s="1"/>
  <c r="G64" i="12"/>
  <c r="F64" i="12"/>
  <c r="F97" i="12" s="1"/>
  <c r="E64" i="12"/>
  <c r="E85" i="12" s="1"/>
  <c r="D64" i="12"/>
  <c r="D97" i="12" s="1"/>
  <c r="C64" i="12"/>
  <c r="C85" i="12" s="1"/>
  <c r="B64" i="12"/>
  <c r="B85" i="12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W37" i="12" s="1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I37" i="12" s="1"/>
  <c r="H39" i="12"/>
  <c r="H37" i="12" s="1"/>
  <c r="G39" i="12"/>
  <c r="G37" i="12" s="1"/>
  <c r="F39" i="12"/>
  <c r="E39" i="12"/>
  <c r="D39" i="12"/>
  <c r="C39" i="12"/>
  <c r="B39" i="12"/>
  <c r="Y38" i="12"/>
  <c r="X38" i="12"/>
  <c r="W38" i="12"/>
  <c r="V38" i="12"/>
  <c r="U38" i="12"/>
  <c r="U37" i="12" s="1"/>
  <c r="T38" i="12"/>
  <c r="T37" i="12" s="1"/>
  <c r="S38" i="12"/>
  <c r="S37" i="12" s="1"/>
  <c r="R38" i="12"/>
  <c r="Q38" i="12"/>
  <c r="Q37" i="12" s="1"/>
  <c r="P38" i="12"/>
  <c r="O38" i="12"/>
  <c r="N38" i="12"/>
  <c r="N37" i="12" s="1"/>
  <c r="M38" i="12"/>
  <c r="L38" i="12"/>
  <c r="K38" i="12"/>
  <c r="J38" i="12"/>
  <c r="I38" i="12"/>
  <c r="H38" i="12"/>
  <c r="G38" i="12"/>
  <c r="F38" i="12"/>
  <c r="F37" i="12" s="1"/>
  <c r="E38" i="12"/>
  <c r="E37" i="12" s="1"/>
  <c r="D38" i="12"/>
  <c r="D37" i="12" s="1"/>
  <c r="C38" i="12"/>
  <c r="C37" i="12" s="1"/>
  <c r="B38" i="12"/>
  <c r="B37" i="12" s="1"/>
  <c r="Y37" i="12"/>
  <c r="X37" i="12"/>
  <c r="V37" i="12"/>
  <c r="R37" i="12"/>
  <c r="P37" i="12"/>
  <c r="O37" i="12"/>
  <c r="M37" i="12"/>
  <c r="L37" i="12"/>
  <c r="K37" i="12"/>
  <c r="J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T33" i="12"/>
  <c r="S33" i="12"/>
  <c r="R33" i="12"/>
  <c r="Q33" i="12"/>
  <c r="P33" i="12"/>
  <c r="O33" i="12"/>
  <c r="O31" i="12" s="1"/>
  <c r="N33" i="12"/>
  <c r="N31" i="12" s="1"/>
  <c r="M33" i="12"/>
  <c r="L33" i="12"/>
  <c r="K33" i="12"/>
  <c r="J33" i="12"/>
  <c r="I33" i="12"/>
  <c r="H33" i="12"/>
  <c r="G33" i="12"/>
  <c r="F33" i="12"/>
  <c r="E33" i="12"/>
  <c r="D33" i="12"/>
  <c r="C33" i="12"/>
  <c r="C31" i="12" s="1"/>
  <c r="Y32" i="12"/>
  <c r="Y31" i="12" s="1"/>
  <c r="X32" i="12"/>
  <c r="W32" i="12"/>
  <c r="W31" i="12" s="1"/>
  <c r="V32" i="12"/>
  <c r="U32" i="12"/>
  <c r="U31" i="12" s="1"/>
  <c r="T32" i="12"/>
  <c r="T31" i="12" s="1"/>
  <c r="S32" i="12"/>
  <c r="R32" i="12"/>
  <c r="R31" i="12" s="1"/>
  <c r="Q32" i="12"/>
  <c r="P32" i="12"/>
  <c r="O32" i="12"/>
  <c r="N32" i="12"/>
  <c r="M32" i="12"/>
  <c r="L32" i="12"/>
  <c r="K32" i="12"/>
  <c r="J32" i="12"/>
  <c r="J31" i="12" s="1"/>
  <c r="I32" i="12"/>
  <c r="I31" i="12" s="1"/>
  <c r="H32" i="12"/>
  <c r="H31" i="12" s="1"/>
  <c r="G32" i="12"/>
  <c r="F32" i="12"/>
  <c r="E32" i="12"/>
  <c r="E31" i="12" s="1"/>
  <c r="D32" i="12"/>
  <c r="D31" i="12" s="1"/>
  <c r="C32" i="12"/>
  <c r="Q31" i="12"/>
  <c r="G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D12" i="12"/>
  <c r="D92" i="12" s="1"/>
  <c r="C12" i="12"/>
  <c r="C92" i="12" s="1"/>
  <c r="B12" i="12"/>
  <c r="B92" i="12" s="1"/>
  <c r="Y5" i="12"/>
  <c r="X5" i="12"/>
  <c r="W5" i="12"/>
  <c r="W3" i="12" s="1"/>
  <c r="V5" i="12"/>
  <c r="V82" i="12" s="1"/>
  <c r="U5" i="12"/>
  <c r="U3" i="12" s="1"/>
  <c r="U5" i="4" s="1"/>
  <c r="T5" i="12"/>
  <c r="T82" i="12" s="1"/>
  <c r="S5" i="12"/>
  <c r="S82" i="12" s="1"/>
  <c r="R5" i="12"/>
  <c r="R82" i="12" s="1"/>
  <c r="Q5" i="12"/>
  <c r="Q3" i="12" s="1"/>
  <c r="P5" i="12"/>
  <c r="P82" i="12" s="1"/>
  <c r="O5" i="12"/>
  <c r="O3" i="12" s="1"/>
  <c r="N5" i="12"/>
  <c r="M5" i="12"/>
  <c r="M3" i="12" s="1"/>
  <c r="L5" i="12"/>
  <c r="K5" i="12"/>
  <c r="K82" i="12" s="1"/>
  <c r="J5" i="12"/>
  <c r="I5" i="12"/>
  <c r="H5" i="12"/>
  <c r="H82" i="12" s="1"/>
  <c r="G5" i="12"/>
  <c r="G3" i="12" s="1"/>
  <c r="F5" i="12"/>
  <c r="F82" i="12" s="1"/>
  <c r="E5" i="12"/>
  <c r="E3" i="12" s="1"/>
  <c r="D5" i="12"/>
  <c r="D82" i="12" s="1"/>
  <c r="C5" i="12"/>
  <c r="C82" i="12" s="1"/>
  <c r="B5" i="12"/>
  <c r="B82" i="12" s="1"/>
  <c r="Y3" i="12"/>
  <c r="X3" i="12"/>
  <c r="L3" i="12"/>
  <c r="L3" i="4" s="1"/>
  <c r="I3" i="12"/>
  <c r="D3" i="12"/>
  <c r="D5" i="4" s="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5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3" i="11"/>
  <c r="Y122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U108" i="11"/>
  <c r="O108" i="11"/>
  <c r="J108" i="11"/>
  <c r="G108" i="11"/>
  <c r="O107" i="11"/>
  <c r="J107" i="11"/>
  <c r="G107" i="11"/>
  <c r="M105" i="11"/>
  <c r="J105" i="11"/>
  <c r="G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Y79" i="11"/>
  <c r="X79" i="11"/>
  <c r="W79" i="11"/>
  <c r="V79" i="11"/>
  <c r="U79" i="11"/>
  <c r="T79" i="11"/>
  <c r="S79" i="11"/>
  <c r="S156" i="11" s="1"/>
  <c r="R79" i="11"/>
  <c r="R156" i="11" s="1"/>
  <c r="Q79" i="11"/>
  <c r="Q156" i="11" s="1"/>
  <c r="P79" i="11"/>
  <c r="P156" i="11" s="1"/>
  <c r="O79" i="11"/>
  <c r="O156" i="11" s="1"/>
  <c r="N79" i="11"/>
  <c r="N54" i="11" s="1"/>
  <c r="M79" i="11"/>
  <c r="L79" i="11"/>
  <c r="L54" i="11" s="1"/>
  <c r="K79" i="11"/>
  <c r="K54" i="11" s="1"/>
  <c r="J79" i="11"/>
  <c r="J54" i="11" s="1"/>
  <c r="I79" i="11"/>
  <c r="H79" i="11"/>
  <c r="H54" i="11" s="1"/>
  <c r="G79" i="11"/>
  <c r="F79" i="11"/>
  <c r="E79" i="11"/>
  <c r="D79" i="11"/>
  <c r="C79" i="11"/>
  <c r="B79" i="11"/>
  <c r="Y54" i="11"/>
  <c r="Y147" i="11" s="1"/>
  <c r="X54" i="11"/>
  <c r="X147" i="11" s="1"/>
  <c r="V54" i="11"/>
  <c r="V147" i="11" s="1"/>
  <c r="T54" i="11"/>
  <c r="T147" i="11" s="1"/>
  <c r="I54" i="11"/>
  <c r="I147" i="11" s="1"/>
  <c r="F54" i="11"/>
  <c r="F147" i="11" s="1"/>
  <c r="D54" i="11"/>
  <c r="D147" i="11" s="1"/>
  <c r="C54" i="11"/>
  <c r="C147" i="11" s="1"/>
  <c r="B54" i="11"/>
  <c r="B147" i="11" s="1"/>
  <c r="Y35" i="11"/>
  <c r="X35" i="11"/>
  <c r="W35" i="11"/>
  <c r="W111" i="11" s="1"/>
  <c r="V35" i="11"/>
  <c r="U35" i="11"/>
  <c r="T35" i="11"/>
  <c r="S35" i="11"/>
  <c r="R35" i="11"/>
  <c r="Q35" i="11"/>
  <c r="P35" i="11"/>
  <c r="O35" i="11"/>
  <c r="O145" i="11" s="1"/>
  <c r="N35" i="11"/>
  <c r="N145" i="11" s="1"/>
  <c r="M35" i="11"/>
  <c r="M145" i="11" s="1"/>
  <c r="L35" i="11"/>
  <c r="L145" i="11" s="1"/>
  <c r="K35" i="11"/>
  <c r="K145" i="11" s="1"/>
  <c r="J35" i="11"/>
  <c r="J145" i="11" s="1"/>
  <c r="I35" i="11"/>
  <c r="I145" i="11" s="1"/>
  <c r="H35" i="11"/>
  <c r="H145" i="11" s="1"/>
  <c r="G35" i="11"/>
  <c r="G145" i="11" s="1"/>
  <c r="F35" i="11"/>
  <c r="F145" i="11" s="1"/>
  <c r="E35" i="11"/>
  <c r="E145" i="11" s="1"/>
  <c r="D35" i="11"/>
  <c r="D145" i="11" s="1"/>
  <c r="C35" i="11"/>
  <c r="C145" i="11" s="1"/>
  <c r="B35" i="11"/>
  <c r="B5" i="11" s="1"/>
  <c r="Y5" i="11"/>
  <c r="Y136" i="11" s="1"/>
  <c r="X5" i="11"/>
  <c r="X136" i="11" s="1"/>
  <c r="W5" i="11"/>
  <c r="W136" i="11" s="1"/>
  <c r="V5" i="11"/>
  <c r="V136" i="11" s="1"/>
  <c r="U5" i="11"/>
  <c r="U136" i="11" s="1"/>
  <c r="T5" i="11"/>
  <c r="T136" i="11" s="1"/>
  <c r="S5" i="11"/>
  <c r="S136" i="11" s="1"/>
  <c r="R5" i="11"/>
  <c r="R136" i="11" s="1"/>
  <c r="Q5" i="11"/>
  <c r="Q136" i="11" s="1"/>
  <c r="P5" i="11"/>
  <c r="P136" i="11" s="1"/>
  <c r="O5" i="11"/>
  <c r="O136" i="11" s="1"/>
  <c r="M5" i="11"/>
  <c r="M136" i="11" s="1"/>
  <c r="K5" i="11"/>
  <c r="K136" i="11" s="1"/>
  <c r="J5" i="11"/>
  <c r="J136" i="11" s="1"/>
  <c r="I5" i="11"/>
  <c r="I136" i="11" s="1"/>
  <c r="H5" i="11"/>
  <c r="H136" i="11" s="1"/>
  <c r="G5" i="11"/>
  <c r="G136" i="11" s="1"/>
  <c r="F5" i="11"/>
  <c r="F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N117" i="10" s="1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J117" i="10" s="1"/>
  <c r="I121" i="10"/>
  <c r="H121" i="10"/>
  <c r="G121" i="10"/>
  <c r="F121" i="10"/>
  <c r="E121" i="10"/>
  <c r="D121" i="10"/>
  <c r="C121" i="10"/>
  <c r="B121" i="10"/>
  <c r="Y120" i="10"/>
  <c r="Y117" i="10" s="1"/>
  <c r="X120" i="10"/>
  <c r="X117" i="10" s="1"/>
  <c r="W120" i="10"/>
  <c r="W117" i="10" s="1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V119" i="10"/>
  <c r="U119" i="10"/>
  <c r="U117" i="10" s="1"/>
  <c r="T119" i="10"/>
  <c r="T117" i="10" s="1"/>
  <c r="S119" i="10"/>
  <c r="S117" i="10" s="1"/>
  <c r="R119" i="10"/>
  <c r="Q119" i="10"/>
  <c r="P119" i="10"/>
  <c r="O119" i="10"/>
  <c r="N119" i="10"/>
  <c r="M119" i="10"/>
  <c r="L119" i="10"/>
  <c r="K119" i="10"/>
  <c r="J119" i="10"/>
  <c r="I119" i="10"/>
  <c r="H119" i="10"/>
  <c r="H117" i="10" s="1"/>
  <c r="G119" i="10"/>
  <c r="F119" i="10"/>
  <c r="E119" i="10"/>
  <c r="D119" i="10"/>
  <c r="C119" i="10"/>
  <c r="C117" i="10" s="1"/>
  <c r="B119" i="10"/>
  <c r="Y118" i="10"/>
  <c r="X118" i="10"/>
  <c r="W118" i="10"/>
  <c r="V118" i="10"/>
  <c r="V117" i="10" s="1"/>
  <c r="U118" i="10"/>
  <c r="T118" i="10"/>
  <c r="S118" i="10"/>
  <c r="R118" i="10"/>
  <c r="Q118" i="10"/>
  <c r="Q117" i="10" s="1"/>
  <c r="P118" i="10"/>
  <c r="P117" i="10" s="1"/>
  <c r="O118" i="10"/>
  <c r="O117" i="10" s="1"/>
  <c r="N118" i="10"/>
  <c r="M118" i="10"/>
  <c r="M117" i="10" s="1"/>
  <c r="L118" i="10"/>
  <c r="K118" i="10"/>
  <c r="J118" i="10"/>
  <c r="I118" i="10"/>
  <c r="H118" i="10"/>
  <c r="G118" i="10"/>
  <c r="G117" i="10" s="1"/>
  <c r="F118" i="10"/>
  <c r="F117" i="10" s="1"/>
  <c r="E118" i="10"/>
  <c r="E117" i="10" s="1"/>
  <c r="D118" i="10"/>
  <c r="D117" i="10" s="1"/>
  <c r="C118" i="10"/>
  <c r="B118" i="10"/>
  <c r="B117" i="10" s="1"/>
  <c r="R117" i="10"/>
  <c r="L117" i="10"/>
  <c r="K117" i="10"/>
  <c r="I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O100" i="10" s="1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G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Q100" i="10" s="1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M100" i="10" s="1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X100" i="10" s="1"/>
  <c r="W102" i="10"/>
  <c r="W100" i="10" s="1"/>
  <c r="V102" i="10"/>
  <c r="V100" i="10" s="1"/>
  <c r="U102" i="10"/>
  <c r="T102" i="10"/>
  <c r="S102" i="10"/>
  <c r="R102" i="10"/>
  <c r="Q102" i="10"/>
  <c r="P102" i="10"/>
  <c r="O102" i="10"/>
  <c r="N102" i="10"/>
  <c r="M102" i="10"/>
  <c r="L102" i="10"/>
  <c r="K102" i="10"/>
  <c r="K100" i="10" s="1"/>
  <c r="J102" i="10"/>
  <c r="I102" i="10"/>
  <c r="H102" i="10"/>
  <c r="G102" i="10"/>
  <c r="F102" i="10"/>
  <c r="E102" i="10"/>
  <c r="D102" i="10"/>
  <c r="C102" i="10"/>
  <c r="B102" i="10"/>
  <c r="Y101" i="10"/>
  <c r="Y100" i="10" s="1"/>
  <c r="X101" i="10"/>
  <c r="W101" i="10"/>
  <c r="V101" i="10"/>
  <c r="U101" i="10"/>
  <c r="T101" i="10"/>
  <c r="T100" i="10" s="1"/>
  <c r="S101" i="10"/>
  <c r="S100" i="10" s="1"/>
  <c r="R101" i="10"/>
  <c r="R100" i="10" s="1"/>
  <c r="Q101" i="10"/>
  <c r="P101" i="10"/>
  <c r="P100" i="10" s="1"/>
  <c r="O101" i="10"/>
  <c r="N101" i="10"/>
  <c r="M101" i="10"/>
  <c r="L101" i="10"/>
  <c r="K101" i="10"/>
  <c r="J101" i="10"/>
  <c r="J100" i="10" s="1"/>
  <c r="I101" i="10"/>
  <c r="I100" i="10" s="1"/>
  <c r="H101" i="10"/>
  <c r="H100" i="10" s="1"/>
  <c r="G101" i="10"/>
  <c r="G100" i="10" s="1"/>
  <c r="F101" i="10"/>
  <c r="F100" i="10" s="1"/>
  <c r="E101" i="10"/>
  <c r="E100" i="10" s="1"/>
  <c r="D101" i="10"/>
  <c r="D100" i="10" s="1"/>
  <c r="C101" i="10"/>
  <c r="C100" i="10" s="1"/>
  <c r="B101" i="10"/>
  <c r="B100" i="10" s="1"/>
  <c r="U100" i="10"/>
  <c r="N100" i="10"/>
  <c r="L100" i="10"/>
  <c r="Y79" i="10"/>
  <c r="X79" i="10"/>
  <c r="W79" i="10"/>
  <c r="V79" i="10"/>
  <c r="U79" i="10"/>
  <c r="T79" i="10"/>
  <c r="S79" i="10"/>
  <c r="S156" i="10" s="1"/>
  <c r="R79" i="10"/>
  <c r="R156" i="10" s="1"/>
  <c r="Q79" i="10"/>
  <c r="Q156" i="10" s="1"/>
  <c r="P79" i="10"/>
  <c r="P156" i="10" s="1"/>
  <c r="O79" i="10"/>
  <c r="O156" i="10" s="1"/>
  <c r="N79" i="10"/>
  <c r="N156" i="10" s="1"/>
  <c r="M79" i="10"/>
  <c r="M156" i="10" s="1"/>
  <c r="L79" i="10"/>
  <c r="L156" i="10" s="1"/>
  <c r="K79" i="10"/>
  <c r="K156" i="10" s="1"/>
  <c r="J79" i="10"/>
  <c r="J156" i="10" s="1"/>
  <c r="I79" i="10"/>
  <c r="I156" i="10" s="1"/>
  <c r="H79" i="10"/>
  <c r="H156" i="10" s="1"/>
  <c r="G79" i="10"/>
  <c r="F79" i="10"/>
  <c r="E79" i="10"/>
  <c r="D79" i="10"/>
  <c r="C79" i="10"/>
  <c r="B79" i="10"/>
  <c r="Y35" i="10"/>
  <c r="X35" i="10"/>
  <c r="W35" i="10"/>
  <c r="V35" i="10"/>
  <c r="U35" i="10"/>
  <c r="T35" i="10"/>
  <c r="S35" i="10"/>
  <c r="R35" i="10"/>
  <c r="Q35" i="10"/>
  <c r="P35" i="10"/>
  <c r="O35" i="10"/>
  <c r="O145" i="10" s="1"/>
  <c r="N35" i="10"/>
  <c r="N145" i="10" s="1"/>
  <c r="M35" i="10"/>
  <c r="M145" i="10" s="1"/>
  <c r="L35" i="10"/>
  <c r="L145" i="10" s="1"/>
  <c r="K35" i="10"/>
  <c r="K145" i="10" s="1"/>
  <c r="J35" i="10"/>
  <c r="J145" i="10" s="1"/>
  <c r="I35" i="10"/>
  <c r="I145" i="10" s="1"/>
  <c r="H35" i="10"/>
  <c r="H145" i="10" s="1"/>
  <c r="G35" i="10"/>
  <c r="G145" i="10" s="1"/>
  <c r="F35" i="10"/>
  <c r="F145" i="10" s="1"/>
  <c r="E35" i="10"/>
  <c r="E145" i="10" s="1"/>
  <c r="D35" i="10"/>
  <c r="D145" i="10" s="1"/>
  <c r="C35" i="10"/>
  <c r="B35" i="10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X117" i="9" s="1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Y117" i="9" s="1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W117" i="9" s="1"/>
  <c r="V119" i="9"/>
  <c r="V117" i="9" s="1"/>
  <c r="U119" i="9"/>
  <c r="U117" i="9" s="1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D117" i="9" s="1"/>
  <c r="C119" i="9"/>
  <c r="B119" i="9"/>
  <c r="Y118" i="9"/>
  <c r="X118" i="9"/>
  <c r="W118" i="9"/>
  <c r="V118" i="9"/>
  <c r="U118" i="9"/>
  <c r="T118" i="9"/>
  <c r="T117" i="9" s="1"/>
  <c r="S118" i="9"/>
  <c r="S117" i="9" s="1"/>
  <c r="R118" i="9"/>
  <c r="R117" i="9" s="1"/>
  <c r="Q118" i="9"/>
  <c r="Q117" i="9" s="1"/>
  <c r="P118" i="9"/>
  <c r="P117" i="9" s="1"/>
  <c r="O118" i="9"/>
  <c r="O117" i="9" s="1"/>
  <c r="N118" i="9"/>
  <c r="N117" i="9" s="1"/>
  <c r="M118" i="9"/>
  <c r="M117" i="9" s="1"/>
  <c r="L118" i="9"/>
  <c r="L117" i="9" s="1"/>
  <c r="K118" i="9"/>
  <c r="K117" i="9" s="1"/>
  <c r="J118" i="9"/>
  <c r="J117" i="9" s="1"/>
  <c r="I118" i="9"/>
  <c r="I117" i="9" s="1"/>
  <c r="H118" i="9"/>
  <c r="H117" i="9" s="1"/>
  <c r="G118" i="9"/>
  <c r="G117" i="9" s="1"/>
  <c r="F118" i="9"/>
  <c r="F117" i="9" s="1"/>
  <c r="E118" i="9"/>
  <c r="E117" i="9" s="1"/>
  <c r="D118" i="9"/>
  <c r="C118" i="9"/>
  <c r="B118" i="9"/>
  <c r="C117" i="9"/>
  <c r="B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Y104" i="9"/>
  <c r="Y100" i="9" s="1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W100" i="9" s="1"/>
  <c r="V102" i="9"/>
  <c r="V100" i="9" s="1"/>
  <c r="U102" i="9"/>
  <c r="U100" i="9" s="1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D100" i="9" s="1"/>
  <c r="C102" i="9"/>
  <c r="B102" i="9"/>
  <c r="Y101" i="9"/>
  <c r="X101" i="9"/>
  <c r="W101" i="9"/>
  <c r="V101" i="9"/>
  <c r="U101" i="9"/>
  <c r="T101" i="9"/>
  <c r="T100" i="9" s="1"/>
  <c r="S101" i="9"/>
  <c r="S100" i="9" s="1"/>
  <c r="R101" i="9"/>
  <c r="R100" i="9" s="1"/>
  <c r="Q101" i="9"/>
  <c r="Q100" i="9" s="1"/>
  <c r="P101" i="9"/>
  <c r="P100" i="9" s="1"/>
  <c r="O101" i="9"/>
  <c r="O100" i="9" s="1"/>
  <c r="N101" i="9"/>
  <c r="N100" i="9" s="1"/>
  <c r="M101" i="9"/>
  <c r="M100" i="9" s="1"/>
  <c r="L101" i="9"/>
  <c r="L100" i="9" s="1"/>
  <c r="K101" i="9"/>
  <c r="K100" i="9" s="1"/>
  <c r="J101" i="9"/>
  <c r="J100" i="9" s="1"/>
  <c r="I101" i="9"/>
  <c r="I100" i="9" s="1"/>
  <c r="H101" i="9"/>
  <c r="H100" i="9" s="1"/>
  <c r="G101" i="9"/>
  <c r="G100" i="9" s="1"/>
  <c r="F101" i="9"/>
  <c r="F100" i="9" s="1"/>
  <c r="E101" i="9"/>
  <c r="E100" i="9" s="1"/>
  <c r="D101" i="9"/>
  <c r="C101" i="9"/>
  <c r="B101" i="9"/>
  <c r="X100" i="9"/>
  <c r="C100" i="9"/>
  <c r="B100" i="9"/>
  <c r="Y79" i="9"/>
  <c r="Y156" i="9" s="1"/>
  <c r="X79" i="9"/>
  <c r="X156" i="9" s="1"/>
  <c r="W79" i="9"/>
  <c r="W156" i="9" s="1"/>
  <c r="V79" i="9"/>
  <c r="V156" i="9" s="1"/>
  <c r="U79" i="9"/>
  <c r="U156" i="9" s="1"/>
  <c r="T79" i="9"/>
  <c r="T156" i="9" s="1"/>
  <c r="T147" i="9" s="1"/>
  <c r="S79" i="9"/>
  <c r="S156" i="9" s="1"/>
  <c r="R79" i="9"/>
  <c r="R156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L156" i="9" s="1"/>
  <c r="K79" i="9"/>
  <c r="K156" i="9" s="1"/>
  <c r="J79" i="9"/>
  <c r="J156" i="9" s="1"/>
  <c r="I79" i="9"/>
  <c r="I156" i="9" s="1"/>
  <c r="H79" i="9"/>
  <c r="H156" i="9" s="1"/>
  <c r="G79" i="9"/>
  <c r="G156" i="9" s="1"/>
  <c r="F79" i="9"/>
  <c r="F156" i="9" s="1"/>
  <c r="E79" i="9"/>
  <c r="E156" i="9" s="1"/>
  <c r="D79" i="9"/>
  <c r="D156" i="9" s="1"/>
  <c r="C79" i="9"/>
  <c r="C156" i="9" s="1"/>
  <c r="B79" i="9"/>
  <c r="B156" i="9" s="1"/>
  <c r="Y35" i="9"/>
  <c r="Y145" i="9" s="1"/>
  <c r="X35" i="9"/>
  <c r="X145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Q145" i="9" s="1"/>
  <c r="P35" i="9"/>
  <c r="P145" i="9" s="1"/>
  <c r="P136" i="9" s="1"/>
  <c r="O35" i="9"/>
  <c r="O145" i="9" s="1"/>
  <c r="N35" i="9"/>
  <c r="N145" i="9" s="1"/>
  <c r="M35" i="9"/>
  <c r="M145" i="9" s="1"/>
  <c r="L35" i="9"/>
  <c r="L145" i="9" s="1"/>
  <c r="K35" i="9"/>
  <c r="K145" i="9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Y56" i="8"/>
  <c r="Y101" i="4" s="1"/>
  <c r="X56" i="8"/>
  <c r="V56" i="8"/>
  <c r="T56" i="8"/>
  <c r="W55" i="8"/>
  <c r="W100" i="4" s="1"/>
  <c r="U55" i="8"/>
  <c r="U100" i="4" s="1"/>
  <c r="T55" i="8"/>
  <c r="T100" i="4" s="1"/>
  <c r="S55" i="8"/>
  <c r="S100" i="4" s="1"/>
  <c r="R55" i="8"/>
  <c r="R100" i="4" s="1"/>
  <c r="Q55" i="8"/>
  <c r="Q100" i="4" s="1"/>
  <c r="P55" i="8"/>
  <c r="P100" i="4" s="1"/>
  <c r="O55" i="8"/>
  <c r="O100" i="4" s="1"/>
  <c r="M55" i="8"/>
  <c r="M100" i="4" s="1"/>
  <c r="K55" i="8"/>
  <c r="K100" i="4" s="1"/>
  <c r="I55" i="8"/>
  <c r="I100" i="4" s="1"/>
  <c r="H55" i="8"/>
  <c r="G55" i="8"/>
  <c r="F55" i="8"/>
  <c r="Y53" i="8"/>
  <c r="Y39" i="7" s="1"/>
  <c r="X53" i="8"/>
  <c r="X39" i="7" s="1"/>
  <c r="W53" i="8"/>
  <c r="V53" i="8"/>
  <c r="V39" i="7" s="1"/>
  <c r="U53" i="8"/>
  <c r="U39" i="7" s="1"/>
  <c r="T53" i="8"/>
  <c r="T39" i="7" s="1"/>
  <c r="S53" i="8"/>
  <c r="S39" i="7" s="1"/>
  <c r="R53" i="8"/>
  <c r="R39" i="7" s="1"/>
  <c r="Q53" i="8"/>
  <c r="P53" i="8"/>
  <c r="O53" i="8"/>
  <c r="N53" i="8"/>
  <c r="M53" i="8"/>
  <c r="L53" i="8"/>
  <c r="L39" i="7" s="1"/>
  <c r="K53" i="8"/>
  <c r="K39" i="7" s="1"/>
  <c r="J53" i="8"/>
  <c r="J39" i="7" s="1"/>
  <c r="I53" i="8"/>
  <c r="I39" i="7" s="1"/>
  <c r="H53" i="8"/>
  <c r="G53" i="8"/>
  <c r="G39" i="7" s="1"/>
  <c r="F53" i="8"/>
  <c r="F39" i="7" s="1"/>
  <c r="E53" i="8"/>
  <c r="E39" i="7" s="1"/>
  <c r="D53" i="8"/>
  <c r="D39" i="7" s="1"/>
  <c r="C53" i="8"/>
  <c r="C39" i="7" s="1"/>
  <c r="B53" i="8"/>
  <c r="X52" i="8"/>
  <c r="X51" i="8" s="1"/>
  <c r="T52" i="8"/>
  <c r="T51" i="8" s="1"/>
  <c r="Y49" i="8"/>
  <c r="X49" i="8"/>
  <c r="X54" i="4" s="1"/>
  <c r="W49" i="8"/>
  <c r="W54" i="4" s="1"/>
  <c r="V49" i="8"/>
  <c r="V67" i="8" s="1"/>
  <c r="V156" i="4" s="1"/>
  <c r="U49" i="8"/>
  <c r="U54" i="4" s="1"/>
  <c r="T49" i="8"/>
  <c r="T67" i="8" s="1"/>
  <c r="T156" i="4" s="1"/>
  <c r="S49" i="8"/>
  <c r="R49" i="8"/>
  <c r="R54" i="4" s="1"/>
  <c r="Q49" i="8"/>
  <c r="Q54" i="4" s="1"/>
  <c r="P49" i="8"/>
  <c r="O49" i="8"/>
  <c r="O54" i="4" s="1"/>
  <c r="N49" i="8"/>
  <c r="M49" i="8"/>
  <c r="L49" i="8"/>
  <c r="K49" i="8"/>
  <c r="J49" i="8"/>
  <c r="J54" i="4" s="1"/>
  <c r="I49" i="8"/>
  <c r="I54" i="4" s="1"/>
  <c r="H49" i="8"/>
  <c r="G49" i="8"/>
  <c r="G54" i="4" s="1"/>
  <c r="F49" i="8"/>
  <c r="E49" i="8"/>
  <c r="E54" i="4" s="1"/>
  <c r="D49" i="8"/>
  <c r="C49" i="8"/>
  <c r="B49" i="8"/>
  <c r="B54" i="4" s="1"/>
  <c r="Y48" i="8"/>
  <c r="Y53" i="4" s="1"/>
  <c r="X48" i="8"/>
  <c r="X53" i="4" s="1"/>
  <c r="W48" i="8"/>
  <c r="V48" i="8"/>
  <c r="U48" i="8"/>
  <c r="U47" i="8" s="1"/>
  <c r="U52" i="4" s="1"/>
  <c r="T48" i="8"/>
  <c r="S48" i="8"/>
  <c r="S53" i="4" s="1"/>
  <c r="R48" i="8"/>
  <c r="R47" i="8" s="1"/>
  <c r="R52" i="4" s="1"/>
  <c r="Q48" i="8"/>
  <c r="Q53" i="4" s="1"/>
  <c r="P48" i="8"/>
  <c r="P66" i="8" s="1"/>
  <c r="P155" i="4" s="1"/>
  <c r="O48" i="8"/>
  <c r="N48" i="8"/>
  <c r="M48" i="8"/>
  <c r="M53" i="4" s="1"/>
  <c r="L48" i="8"/>
  <c r="K48" i="8"/>
  <c r="K66" i="8" s="1"/>
  <c r="K155" i="4" s="1"/>
  <c r="J48" i="8"/>
  <c r="I48" i="8"/>
  <c r="H48" i="8"/>
  <c r="H66" i="8" s="1"/>
  <c r="H155" i="4" s="1"/>
  <c r="G48" i="8"/>
  <c r="G53" i="4" s="1"/>
  <c r="F48" i="8"/>
  <c r="F66" i="8" s="1"/>
  <c r="F155" i="4" s="1"/>
  <c r="E48" i="8"/>
  <c r="E53" i="4" s="1"/>
  <c r="D48" i="8"/>
  <c r="C48" i="8"/>
  <c r="B48" i="8"/>
  <c r="B53" i="4" s="1"/>
  <c r="C47" i="8"/>
  <c r="B47" i="8"/>
  <c r="B52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Y20" i="8" s="1"/>
  <c r="X22" i="8"/>
  <c r="W22" i="8"/>
  <c r="V22" i="8"/>
  <c r="U22" i="8"/>
  <c r="T22" i="8"/>
  <c r="S22" i="8"/>
  <c r="R22" i="8"/>
  <c r="Q22" i="8"/>
  <c r="Q20" i="8" s="1"/>
  <c r="P22" i="8"/>
  <c r="P20" i="8" s="1"/>
  <c r="O22" i="8"/>
  <c r="O20" i="8" s="1"/>
  <c r="N22" i="8"/>
  <c r="N20" i="8" s="1"/>
  <c r="M22" i="8"/>
  <c r="L22" i="8"/>
  <c r="K22" i="8"/>
  <c r="J22" i="8"/>
  <c r="I22" i="8"/>
  <c r="I20" i="8" s="1"/>
  <c r="H22" i="8"/>
  <c r="H20" i="8" s="1"/>
  <c r="G22" i="8"/>
  <c r="F22" i="8"/>
  <c r="E22" i="8"/>
  <c r="D22" i="8"/>
  <c r="C22" i="8"/>
  <c r="B22" i="8"/>
  <c r="Y21" i="8"/>
  <c r="X21" i="8"/>
  <c r="W21" i="8"/>
  <c r="V21" i="8"/>
  <c r="V20" i="8" s="1"/>
  <c r="U21" i="8"/>
  <c r="U20" i="8" s="1"/>
  <c r="T21" i="8"/>
  <c r="T20" i="8" s="1"/>
  <c r="S21" i="8"/>
  <c r="S20" i="8" s="1"/>
  <c r="R21" i="8"/>
  <c r="R20" i="8" s="1"/>
  <c r="Q21" i="8"/>
  <c r="P21" i="8"/>
  <c r="O21" i="8"/>
  <c r="N21" i="8"/>
  <c r="M21" i="8"/>
  <c r="M20" i="8" s="1"/>
  <c r="L21" i="8"/>
  <c r="L20" i="8" s="1"/>
  <c r="K21" i="8"/>
  <c r="K20" i="8" s="1"/>
  <c r="J21" i="8"/>
  <c r="J20" i="8" s="1"/>
  <c r="I21" i="8"/>
  <c r="H21" i="8"/>
  <c r="G21" i="8"/>
  <c r="G20" i="8" s="1"/>
  <c r="F21" i="8"/>
  <c r="F20" i="8" s="1"/>
  <c r="E21" i="8"/>
  <c r="E20" i="8" s="1"/>
  <c r="D21" i="8"/>
  <c r="D20" i="8" s="1"/>
  <c r="C21" i="8"/>
  <c r="B21" i="8"/>
  <c r="X20" i="8"/>
  <c r="W20" i="8"/>
  <c r="C20" i="8"/>
  <c r="B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Y18" i="8"/>
  <c r="X18" i="8"/>
  <c r="W18" i="8"/>
  <c r="W17" i="8" s="1"/>
  <c r="V18" i="8"/>
  <c r="V17" i="8" s="1"/>
  <c r="U18" i="8"/>
  <c r="U17" i="8" s="1"/>
  <c r="T18" i="8"/>
  <c r="T17" i="8" s="1"/>
  <c r="S18" i="8"/>
  <c r="S17" i="8" s="1"/>
  <c r="R18" i="8"/>
  <c r="R17" i="8" s="1"/>
  <c r="Q18" i="8"/>
  <c r="Q17" i="8" s="1"/>
  <c r="P18" i="8"/>
  <c r="P17" i="8" s="1"/>
  <c r="O18" i="8"/>
  <c r="O17" i="8" s="1"/>
  <c r="N18" i="8"/>
  <c r="N17" i="8" s="1"/>
  <c r="M18" i="8"/>
  <c r="L18" i="8"/>
  <c r="K18" i="8"/>
  <c r="J18" i="8"/>
  <c r="I18" i="8"/>
  <c r="I17" i="8" s="1"/>
  <c r="H18" i="8"/>
  <c r="H17" i="8" s="1"/>
  <c r="G18" i="8"/>
  <c r="F18" i="8"/>
  <c r="E18" i="8"/>
  <c r="D18" i="8"/>
  <c r="C18" i="8"/>
  <c r="L17" i="8"/>
  <c r="J17" i="8"/>
  <c r="G17" i="8"/>
  <c r="F17" i="8"/>
  <c r="D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I62" i="8" s="1"/>
  <c r="H7" i="8"/>
  <c r="G7" i="8"/>
  <c r="F7" i="8"/>
  <c r="E7" i="8"/>
  <c r="D7" i="8"/>
  <c r="C7" i="8"/>
  <c r="B7" i="8"/>
  <c r="Y3" i="8"/>
  <c r="X3" i="8"/>
  <c r="W3" i="8"/>
  <c r="V3" i="8"/>
  <c r="U3" i="8"/>
  <c r="T3" i="8"/>
  <c r="S3" i="8"/>
  <c r="R3" i="8"/>
  <c r="Q3" i="8"/>
  <c r="P3" i="8"/>
  <c r="O3" i="8"/>
  <c r="O4" i="4" s="1"/>
  <c r="N3" i="8"/>
  <c r="M3" i="8"/>
  <c r="M4" i="4" s="1"/>
  <c r="L3" i="8"/>
  <c r="K3" i="8"/>
  <c r="J3" i="8"/>
  <c r="J4" i="4" s="1"/>
  <c r="I3" i="8"/>
  <c r="H3" i="8"/>
  <c r="H4" i="4" s="1"/>
  <c r="G3" i="8"/>
  <c r="G4" i="4" s="1"/>
  <c r="F3" i="8"/>
  <c r="E3" i="8"/>
  <c r="D3" i="8"/>
  <c r="C3" i="8"/>
  <c r="B3" i="8"/>
  <c r="A54" i="7"/>
  <c r="A53" i="7"/>
  <c r="A47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U41" i="7"/>
  <c r="T41" i="7"/>
  <c r="S41" i="7"/>
  <c r="R41" i="7"/>
  <c r="Q41" i="7"/>
  <c r="P41" i="7"/>
  <c r="O41" i="7"/>
  <c r="N41" i="7"/>
  <c r="L41" i="7"/>
  <c r="K41" i="7"/>
  <c r="J41" i="7"/>
  <c r="I41" i="7"/>
  <c r="H41" i="7"/>
  <c r="G41" i="7"/>
  <c r="F41" i="7"/>
  <c r="E41" i="7"/>
  <c r="D41" i="7"/>
  <c r="C41" i="7"/>
  <c r="B41" i="7"/>
  <c r="S40" i="7"/>
  <c r="R40" i="7"/>
  <c r="Q40" i="7"/>
  <c r="P40" i="7"/>
  <c r="O40" i="7"/>
  <c r="N40" i="7"/>
  <c r="L40" i="7"/>
  <c r="K40" i="7"/>
  <c r="J40" i="7"/>
  <c r="B40" i="7"/>
  <c r="W39" i="7"/>
  <c r="Q39" i="7"/>
  <c r="P39" i="7"/>
  <c r="O39" i="7"/>
  <c r="N39" i="7"/>
  <c r="M39" i="7"/>
  <c r="H39" i="7"/>
  <c r="B39" i="7"/>
  <c r="K27" i="7"/>
  <c r="G27" i="7"/>
  <c r="T27" i="7"/>
  <c r="S27" i="7"/>
  <c r="R27" i="7"/>
  <c r="F27" i="7"/>
  <c r="D27" i="7"/>
  <c r="C27" i="7"/>
  <c r="Y27" i="7"/>
  <c r="X27" i="7"/>
  <c r="W27" i="7"/>
  <c r="V27" i="7"/>
  <c r="U27" i="7"/>
  <c r="Q27" i="7"/>
  <c r="P27" i="7"/>
  <c r="O27" i="7"/>
  <c r="N27" i="7"/>
  <c r="B27" i="7"/>
  <c r="M27" i="7"/>
  <c r="L27" i="7"/>
  <c r="J27" i="7"/>
  <c r="I27" i="7"/>
  <c r="H27" i="7"/>
  <c r="E27" i="7"/>
  <c r="W16" i="7"/>
  <c r="S16" i="7"/>
  <c r="J16" i="7"/>
  <c r="F16" i="7"/>
  <c r="R16" i="7"/>
  <c r="P16" i="7"/>
  <c r="O16" i="7"/>
  <c r="I16" i="7"/>
  <c r="D16" i="7"/>
  <c r="C16" i="7"/>
  <c r="B16" i="7"/>
  <c r="Y16" i="7"/>
  <c r="X16" i="7"/>
  <c r="N16" i="7"/>
  <c r="M16" i="7"/>
  <c r="L16" i="7"/>
  <c r="K16" i="7"/>
  <c r="H16" i="7"/>
  <c r="G16" i="7"/>
  <c r="E16" i="7"/>
  <c r="V16" i="7"/>
  <c r="U16" i="7"/>
  <c r="T16" i="7"/>
  <c r="Q16" i="7"/>
  <c r="N10" i="7"/>
  <c r="J10" i="7"/>
  <c r="V10" i="7"/>
  <c r="T10" i="7"/>
  <c r="M10" i="7"/>
  <c r="H10" i="7"/>
  <c r="G10" i="7"/>
  <c r="F10" i="7"/>
  <c r="S10" i="7"/>
  <c r="R10" i="7"/>
  <c r="Q10" i="7"/>
  <c r="P10" i="7"/>
  <c r="O10" i="7"/>
  <c r="L10" i="7"/>
  <c r="K10" i="7"/>
  <c r="I10" i="7"/>
  <c r="E10" i="7"/>
  <c r="D10" i="7"/>
  <c r="C10" i="7"/>
  <c r="B10" i="7"/>
  <c r="Y10" i="7"/>
  <c r="X10" i="7"/>
  <c r="W10" i="7"/>
  <c r="U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V27" i="6"/>
  <c r="R27" i="6"/>
  <c r="P27" i="6"/>
  <c r="C27" i="6"/>
  <c r="B27" i="6"/>
  <c r="Y27" i="6"/>
  <c r="X27" i="6"/>
  <c r="W27" i="6"/>
  <c r="Q27" i="6"/>
  <c r="O27" i="6"/>
  <c r="N27" i="6"/>
  <c r="M27" i="6"/>
  <c r="L27" i="6"/>
  <c r="K27" i="6"/>
  <c r="J27" i="6"/>
  <c r="I27" i="6"/>
  <c r="H27" i="6"/>
  <c r="G27" i="6"/>
  <c r="F27" i="6"/>
  <c r="E27" i="6"/>
  <c r="D27" i="6"/>
  <c r="U27" i="6"/>
  <c r="T27" i="6"/>
  <c r="S27" i="6"/>
  <c r="F16" i="6"/>
  <c r="B16" i="6"/>
  <c r="O16" i="6"/>
  <c r="N16" i="6"/>
  <c r="M16" i="6"/>
  <c r="L16" i="6"/>
  <c r="Y16" i="6"/>
  <c r="X16" i="6"/>
  <c r="W16" i="6"/>
  <c r="V16" i="6"/>
  <c r="U16" i="6"/>
  <c r="T16" i="6"/>
  <c r="S16" i="6"/>
  <c r="R16" i="6"/>
  <c r="Q16" i="6"/>
  <c r="P16" i="6"/>
  <c r="K16" i="6"/>
  <c r="J16" i="6"/>
  <c r="I16" i="6"/>
  <c r="H16" i="6"/>
  <c r="G16" i="6"/>
  <c r="E16" i="6"/>
  <c r="D16" i="6"/>
  <c r="C16" i="6"/>
  <c r="S10" i="6"/>
  <c r="R10" i="6"/>
  <c r="Q10" i="6"/>
  <c r="P10" i="6"/>
  <c r="E10" i="6"/>
  <c r="D10" i="6"/>
  <c r="C10" i="6"/>
  <c r="B10" i="6"/>
  <c r="Y10" i="6"/>
  <c r="X10" i="6"/>
  <c r="W10" i="6"/>
  <c r="V10" i="6"/>
  <c r="U10" i="6"/>
  <c r="T10" i="6"/>
  <c r="O10" i="6"/>
  <c r="N10" i="6"/>
  <c r="M10" i="6"/>
  <c r="L10" i="6"/>
  <c r="K10" i="6"/>
  <c r="J10" i="6"/>
  <c r="I10" i="6"/>
  <c r="H10" i="6"/>
  <c r="G10" i="6"/>
  <c r="F10" i="6"/>
  <c r="K5" i="6"/>
  <c r="H5" i="6"/>
  <c r="G5" i="6"/>
  <c r="E5" i="6"/>
  <c r="A48" i="5"/>
  <c r="A47" i="5"/>
  <c r="A41" i="5"/>
  <c r="P16" i="5"/>
  <c r="M16" i="5"/>
  <c r="L16" i="5"/>
  <c r="Y16" i="5"/>
  <c r="X16" i="5"/>
  <c r="W16" i="5"/>
  <c r="V16" i="5"/>
  <c r="U16" i="5"/>
  <c r="T16" i="5"/>
  <c r="S16" i="5"/>
  <c r="R16" i="5"/>
  <c r="Q16" i="5"/>
  <c r="O16" i="5"/>
  <c r="I16" i="5"/>
  <c r="H16" i="5"/>
  <c r="G16" i="5"/>
  <c r="F16" i="5"/>
  <c r="N16" i="5"/>
  <c r="K16" i="5"/>
  <c r="J16" i="5"/>
  <c r="E16" i="5"/>
  <c r="D16" i="5"/>
  <c r="C16" i="5"/>
  <c r="B16" i="5"/>
  <c r="T10" i="5"/>
  <c r="C10" i="5"/>
  <c r="Q10" i="5"/>
  <c r="P10" i="5"/>
  <c r="D10" i="5"/>
  <c r="B10" i="5"/>
  <c r="Y10" i="5"/>
  <c r="X10" i="5"/>
  <c r="W10" i="5"/>
  <c r="V10" i="5"/>
  <c r="U10" i="5"/>
  <c r="S10" i="5"/>
  <c r="R10" i="5"/>
  <c r="M10" i="5"/>
  <c r="L10" i="5"/>
  <c r="K10" i="5"/>
  <c r="J10" i="5"/>
  <c r="O10" i="5"/>
  <c r="N10" i="5"/>
  <c r="I10" i="5"/>
  <c r="H10" i="5"/>
  <c r="G10" i="5"/>
  <c r="F10" i="5"/>
  <c r="E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E180" i="4"/>
  <c r="D180" i="4"/>
  <c r="C180" i="4"/>
  <c r="B180" i="4"/>
  <c r="X179" i="4"/>
  <c r="W179" i="4"/>
  <c r="V179" i="4"/>
  <c r="U179" i="4"/>
  <c r="T179" i="4"/>
  <c r="S179" i="4"/>
  <c r="R179" i="4"/>
  <c r="Q179" i="4"/>
  <c r="P179" i="4"/>
  <c r="N179" i="4"/>
  <c r="L179" i="4"/>
  <c r="K179" i="4"/>
  <c r="I179" i="4"/>
  <c r="H179" i="4"/>
  <c r="G179" i="4"/>
  <c r="E179" i="4"/>
  <c r="D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W175" i="4"/>
  <c r="V175" i="4"/>
  <c r="U175" i="4"/>
  <c r="T175" i="4"/>
  <c r="S175" i="4"/>
  <c r="R175" i="4"/>
  <c r="Q175" i="4"/>
  <c r="P175" i="4"/>
  <c r="N175" i="4"/>
  <c r="M175" i="4"/>
  <c r="L175" i="4"/>
  <c r="K175" i="4"/>
  <c r="J175" i="4"/>
  <c r="H175" i="4"/>
  <c r="G175" i="4"/>
  <c r="F175" i="4"/>
  <c r="E175" i="4"/>
  <c r="D175" i="4"/>
  <c r="C175" i="4"/>
  <c r="B175" i="4"/>
  <c r="Y174" i="4"/>
  <c r="X174" i="4"/>
  <c r="W174" i="4"/>
  <c r="V174" i="4"/>
  <c r="X173" i="4"/>
  <c r="W173" i="4"/>
  <c r="V173" i="4"/>
  <c r="U173" i="4"/>
  <c r="S172" i="4"/>
  <c r="R172" i="4"/>
  <c r="P172" i="4"/>
  <c r="N172" i="4"/>
  <c r="N170" i="4"/>
  <c r="G166" i="4"/>
  <c r="H161" i="4"/>
  <c r="U158" i="4"/>
  <c r="T158" i="4"/>
  <c r="R158" i="4"/>
  <c r="L158" i="4"/>
  <c r="F158" i="4"/>
  <c r="D158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E125" i="4"/>
  <c r="D125" i="4"/>
  <c r="C125" i="4"/>
  <c r="B125" i="4"/>
  <c r="X124" i="4"/>
  <c r="W124" i="4"/>
  <c r="V124" i="4"/>
  <c r="U124" i="4"/>
  <c r="T124" i="4"/>
  <c r="S124" i="4"/>
  <c r="R124" i="4"/>
  <c r="Q124" i="4"/>
  <c r="P124" i="4"/>
  <c r="O124" i="4"/>
  <c r="N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X120" i="4"/>
  <c r="Q120" i="4"/>
  <c r="P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R119" i="4"/>
  <c r="Q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E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Y116" i="4"/>
  <c r="W116" i="4"/>
  <c r="V115" i="4"/>
  <c r="N115" i="4"/>
  <c r="M115" i="4"/>
  <c r="G115" i="4"/>
  <c r="F115" i="4"/>
  <c r="E115" i="4"/>
  <c r="G114" i="4"/>
  <c r="D114" i="4"/>
  <c r="B114" i="4"/>
  <c r="P113" i="4"/>
  <c r="O113" i="4"/>
  <c r="N113" i="4"/>
  <c r="I113" i="4"/>
  <c r="H113" i="4"/>
  <c r="G113" i="4"/>
  <c r="F113" i="4"/>
  <c r="E113" i="4"/>
  <c r="D113" i="4"/>
  <c r="C113" i="4"/>
  <c r="B113" i="4"/>
  <c r="Y111" i="4"/>
  <c r="X111" i="4"/>
  <c r="W111" i="4"/>
  <c r="P111" i="4"/>
  <c r="O111" i="4"/>
  <c r="N111" i="4"/>
  <c r="M111" i="4"/>
  <c r="L111" i="4"/>
  <c r="K111" i="4"/>
  <c r="J111" i="4"/>
  <c r="H111" i="4"/>
  <c r="G111" i="4"/>
  <c r="F111" i="4"/>
  <c r="E111" i="4"/>
  <c r="D111" i="4"/>
  <c r="C111" i="4"/>
  <c r="B111" i="4"/>
  <c r="Q110" i="4"/>
  <c r="P110" i="4"/>
  <c r="T109" i="4"/>
  <c r="O109" i="4"/>
  <c r="M109" i="4"/>
  <c r="L109" i="4"/>
  <c r="J109" i="4"/>
  <c r="E109" i="4"/>
  <c r="D109" i="4"/>
  <c r="U107" i="4"/>
  <c r="U106" i="4"/>
  <c r="T106" i="4"/>
  <c r="S106" i="4"/>
  <c r="R106" i="4"/>
  <c r="O106" i="4"/>
  <c r="N106" i="4"/>
  <c r="M106" i="4"/>
  <c r="L106" i="4"/>
  <c r="K106" i="4"/>
  <c r="H106" i="4"/>
  <c r="F106" i="4"/>
  <c r="E106" i="4"/>
  <c r="D106" i="4"/>
  <c r="C106" i="4"/>
  <c r="B106" i="4"/>
  <c r="Y103" i="4"/>
  <c r="X103" i="4"/>
  <c r="W103" i="4"/>
  <c r="V103" i="4"/>
  <c r="T103" i="4"/>
  <c r="S103" i="4"/>
  <c r="R103" i="4"/>
  <c r="Q103" i="4"/>
  <c r="P103" i="4"/>
  <c r="F103" i="4"/>
  <c r="D103" i="4"/>
  <c r="C103" i="4"/>
  <c r="B103" i="4"/>
  <c r="V101" i="4"/>
  <c r="T101" i="4"/>
  <c r="H100" i="4"/>
  <c r="G100" i="4"/>
  <c r="Y95" i="4"/>
  <c r="X95" i="4"/>
  <c r="W95" i="4"/>
  <c r="W94" i="4" s="1"/>
  <c r="V95" i="4"/>
  <c r="V94" i="4" s="1"/>
  <c r="U95" i="4"/>
  <c r="U94" i="4" s="1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P88" i="4"/>
  <c r="K88" i="4"/>
  <c r="J88" i="4"/>
  <c r="I88" i="4"/>
  <c r="Y94" i="4"/>
  <c r="X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V150" i="4" s="1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H148" i="4" s="1"/>
  <c r="G75" i="4"/>
  <c r="F75" i="4"/>
  <c r="E75" i="4"/>
  <c r="D75" i="4"/>
  <c r="C75" i="4"/>
  <c r="B75" i="4"/>
  <c r="Y74" i="4"/>
  <c r="X74" i="4"/>
  <c r="X147" i="4" s="1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V73" i="4"/>
  <c r="U73" i="4"/>
  <c r="T73" i="4"/>
  <c r="S73" i="4"/>
  <c r="R73" i="4"/>
  <c r="Q73" i="4"/>
  <c r="Q146" i="4" s="1"/>
  <c r="P73" i="4"/>
  <c r="O73" i="4"/>
  <c r="N73" i="4"/>
  <c r="M73" i="4"/>
  <c r="M146" i="4" s="1"/>
  <c r="L73" i="4"/>
  <c r="K73" i="4"/>
  <c r="J73" i="4"/>
  <c r="I73" i="4"/>
  <c r="H73" i="4"/>
  <c r="G73" i="4"/>
  <c r="F73" i="4"/>
  <c r="E73" i="4"/>
  <c r="D73" i="4"/>
  <c r="C73" i="4"/>
  <c r="B73" i="4"/>
  <c r="Y72" i="4"/>
  <c r="Y145" i="4" s="1"/>
  <c r="X72" i="4"/>
  <c r="X145" i="4" s="1"/>
  <c r="W72" i="4"/>
  <c r="W145" i="4" s="1"/>
  <c r="V72" i="4"/>
  <c r="V145" i="4" s="1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F145" i="4" s="1"/>
  <c r="E72" i="4"/>
  <c r="D72" i="4"/>
  <c r="C72" i="4"/>
  <c r="B72" i="4"/>
  <c r="X71" i="4"/>
  <c r="X144" i="4" s="1"/>
  <c r="W71" i="4"/>
  <c r="W144" i="4" s="1"/>
  <c r="V71" i="4"/>
  <c r="V144" i="4" s="1"/>
  <c r="U71" i="4"/>
  <c r="U144" i="4" s="1"/>
  <c r="T71" i="4"/>
  <c r="T144" i="4" s="1"/>
  <c r="S71" i="4"/>
  <c r="S144" i="4" s="1"/>
  <c r="R71" i="4"/>
  <c r="R144" i="4" s="1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B144" i="4" s="1"/>
  <c r="Y70" i="4"/>
  <c r="X70" i="4"/>
  <c r="W70" i="4"/>
  <c r="V70" i="4"/>
  <c r="T70" i="4"/>
  <c r="T143" i="4" s="1"/>
  <c r="S70" i="4"/>
  <c r="S143" i="4" s="1"/>
  <c r="R70" i="4"/>
  <c r="R143" i="4" s="1"/>
  <c r="Q70" i="4"/>
  <c r="Q143" i="4" s="1"/>
  <c r="P70" i="4"/>
  <c r="P143" i="4" s="1"/>
  <c r="O70" i="4"/>
  <c r="O143" i="4" s="1"/>
  <c r="N70" i="4"/>
  <c r="N143" i="4" s="1"/>
  <c r="M70" i="4"/>
  <c r="L70" i="4"/>
  <c r="K70" i="4"/>
  <c r="J70" i="4"/>
  <c r="I70" i="4"/>
  <c r="H70" i="4"/>
  <c r="G70" i="4"/>
  <c r="F70" i="4"/>
  <c r="E70" i="4"/>
  <c r="D70" i="4"/>
  <c r="C70" i="4"/>
  <c r="B70" i="4"/>
  <c r="L69" i="4"/>
  <c r="L142" i="4" s="1"/>
  <c r="K69" i="4"/>
  <c r="K142" i="4" s="1"/>
  <c r="J69" i="4"/>
  <c r="J142" i="4" s="1"/>
  <c r="I69" i="4"/>
  <c r="H69" i="4"/>
  <c r="G69" i="4"/>
  <c r="Y68" i="4"/>
  <c r="X68" i="4"/>
  <c r="W68" i="4"/>
  <c r="V68" i="4"/>
  <c r="U68" i="4"/>
  <c r="T68" i="4"/>
  <c r="S68" i="4"/>
  <c r="R68" i="4"/>
  <c r="Q68" i="4"/>
  <c r="Q141" i="4" s="1"/>
  <c r="P68" i="4"/>
  <c r="P141" i="4" s="1"/>
  <c r="N68" i="4"/>
  <c r="N141" i="4" s="1"/>
  <c r="M68" i="4"/>
  <c r="M141" i="4" s="1"/>
  <c r="L68" i="4"/>
  <c r="L141" i="4" s="1"/>
  <c r="K68" i="4"/>
  <c r="K141" i="4" s="1"/>
  <c r="J68" i="4"/>
  <c r="J141" i="4" s="1"/>
  <c r="I68" i="4"/>
  <c r="H68" i="4"/>
  <c r="G68" i="4"/>
  <c r="F68" i="4"/>
  <c r="E68" i="4"/>
  <c r="D68" i="4"/>
  <c r="C68" i="4"/>
  <c r="C141" i="4" s="1"/>
  <c r="B68" i="4"/>
  <c r="B141" i="4" s="1"/>
  <c r="Y67" i="4"/>
  <c r="Y140" i="4" s="1"/>
  <c r="W67" i="4"/>
  <c r="W140" i="4" s="1"/>
  <c r="V67" i="4"/>
  <c r="V140" i="4" s="1"/>
  <c r="U67" i="4"/>
  <c r="U140" i="4" s="1"/>
  <c r="T67" i="4"/>
  <c r="S67" i="4"/>
  <c r="R67" i="4"/>
  <c r="Q67" i="4"/>
  <c r="P67" i="4"/>
  <c r="O67" i="4"/>
  <c r="N67" i="4"/>
  <c r="M67" i="4"/>
  <c r="M140" i="4" s="1"/>
  <c r="L67" i="4"/>
  <c r="L140" i="4" s="1"/>
  <c r="J67" i="4"/>
  <c r="J140" i="4" s="1"/>
  <c r="I67" i="4"/>
  <c r="I140" i="4" s="1"/>
  <c r="H67" i="4"/>
  <c r="H140" i="4" s="1"/>
  <c r="G67" i="4"/>
  <c r="G140" i="4" s="1"/>
  <c r="F67" i="4"/>
  <c r="F140" i="4" s="1"/>
  <c r="E67" i="4"/>
  <c r="D67" i="4"/>
  <c r="C67" i="4"/>
  <c r="B67" i="4"/>
  <c r="Y66" i="4"/>
  <c r="X66" i="4"/>
  <c r="W66" i="4"/>
  <c r="W139" i="4" s="1"/>
  <c r="V66" i="4"/>
  <c r="V139" i="4" s="1"/>
  <c r="U66" i="4"/>
  <c r="U139" i="4" s="1"/>
  <c r="S66" i="4"/>
  <c r="S139" i="4" s="1"/>
  <c r="R66" i="4"/>
  <c r="R139" i="4" s="1"/>
  <c r="Q66" i="4"/>
  <c r="Q139" i="4" s="1"/>
  <c r="P66" i="4"/>
  <c r="O66" i="4"/>
  <c r="N66" i="4"/>
  <c r="M66" i="4"/>
  <c r="L66" i="4"/>
  <c r="K66" i="4"/>
  <c r="J66" i="4"/>
  <c r="I66" i="4"/>
  <c r="I139" i="4" s="1"/>
  <c r="H66" i="4"/>
  <c r="H139" i="4" s="1"/>
  <c r="F66" i="4"/>
  <c r="F139" i="4" s="1"/>
  <c r="E66" i="4"/>
  <c r="E139" i="4" s="1"/>
  <c r="D66" i="4"/>
  <c r="D139" i="4" s="1"/>
  <c r="C66" i="4"/>
  <c r="C139" i="4" s="1"/>
  <c r="B66" i="4"/>
  <c r="B139" i="4" s="1"/>
  <c r="J65" i="4"/>
  <c r="Y64" i="4"/>
  <c r="Y137" i="4" s="1"/>
  <c r="X64" i="4"/>
  <c r="W64" i="4"/>
  <c r="V64" i="4"/>
  <c r="U64" i="4"/>
  <c r="T64" i="4"/>
  <c r="S64" i="4"/>
  <c r="S137" i="4" s="1"/>
  <c r="R64" i="4"/>
  <c r="R137" i="4" s="1"/>
  <c r="Q64" i="4"/>
  <c r="Q137" i="4" s="1"/>
  <c r="P64" i="4"/>
  <c r="P137" i="4" s="1"/>
  <c r="O64" i="4"/>
  <c r="O137" i="4" s="1"/>
  <c r="N64" i="4"/>
  <c r="N137" i="4" s="1"/>
  <c r="M64" i="4"/>
  <c r="M137" i="4" s="1"/>
  <c r="L64" i="4"/>
  <c r="L137" i="4" s="1"/>
  <c r="K64" i="4"/>
  <c r="E64" i="4"/>
  <c r="D64" i="4"/>
  <c r="C64" i="4"/>
  <c r="B64" i="4"/>
  <c r="Y63" i="4"/>
  <c r="X63" i="4"/>
  <c r="W63" i="4"/>
  <c r="V63" i="4"/>
  <c r="U63" i="4"/>
  <c r="U136" i="4" s="1"/>
  <c r="T63" i="4"/>
  <c r="S63" i="4"/>
  <c r="R63" i="4"/>
  <c r="Q63" i="4"/>
  <c r="P63" i="4"/>
  <c r="O63" i="4"/>
  <c r="O136" i="4" s="1"/>
  <c r="N63" i="4"/>
  <c r="N136" i="4" s="1"/>
  <c r="M63" i="4"/>
  <c r="M136" i="4" s="1"/>
  <c r="L63" i="4"/>
  <c r="L136" i="4" s="1"/>
  <c r="K63" i="4"/>
  <c r="K136" i="4" s="1"/>
  <c r="J63" i="4"/>
  <c r="J136" i="4" s="1"/>
  <c r="I63" i="4"/>
  <c r="I136" i="4" s="1"/>
  <c r="H63" i="4"/>
  <c r="H136" i="4" s="1"/>
  <c r="G63" i="4"/>
  <c r="U62" i="4"/>
  <c r="H62" i="4"/>
  <c r="G62" i="4"/>
  <c r="E62" i="4"/>
  <c r="E135" i="4" s="1"/>
  <c r="U61" i="4"/>
  <c r="U134" i="4" s="1"/>
  <c r="R60" i="4"/>
  <c r="Q60" i="4"/>
  <c r="Q133" i="4" s="1"/>
  <c r="P60" i="4"/>
  <c r="O60" i="4"/>
  <c r="O133" i="4" s="1"/>
  <c r="M60" i="4"/>
  <c r="M133" i="4" s="1"/>
  <c r="L60" i="4"/>
  <c r="L133" i="4" s="1"/>
  <c r="K60" i="4"/>
  <c r="K133" i="4" s="1"/>
  <c r="F60" i="4"/>
  <c r="D60" i="4"/>
  <c r="D133" i="4" s="1"/>
  <c r="C60" i="4"/>
  <c r="B60" i="4"/>
  <c r="B133" i="4" s="1"/>
  <c r="Y59" i="4"/>
  <c r="X59" i="4"/>
  <c r="W59" i="4"/>
  <c r="V59" i="4"/>
  <c r="U59" i="4"/>
  <c r="T59" i="4"/>
  <c r="N59" i="4"/>
  <c r="M59" i="4"/>
  <c r="L59" i="4"/>
  <c r="K59" i="4"/>
  <c r="I59" i="4"/>
  <c r="H59" i="4"/>
  <c r="G59" i="4"/>
  <c r="F59" i="4"/>
  <c r="E59" i="4"/>
  <c r="D59" i="4"/>
  <c r="B59" i="4"/>
  <c r="X58" i="4"/>
  <c r="W58" i="4"/>
  <c r="V58" i="4"/>
  <c r="R58" i="4"/>
  <c r="Q58" i="4"/>
  <c r="P58" i="4"/>
  <c r="O58" i="4"/>
  <c r="N58" i="4"/>
  <c r="J58" i="4"/>
  <c r="I58" i="4"/>
  <c r="H58" i="4"/>
  <c r="G58" i="4"/>
  <c r="E58" i="4"/>
  <c r="D58" i="4"/>
  <c r="C58" i="4"/>
  <c r="B58" i="4"/>
  <c r="E57" i="4"/>
  <c r="E132" i="4" s="1"/>
  <c r="D57" i="4"/>
  <c r="D132" i="4" s="1"/>
  <c r="B57" i="4"/>
  <c r="B132" i="4" s="1"/>
  <c r="Y56" i="4"/>
  <c r="Y131" i="4" s="1"/>
  <c r="X56" i="4"/>
  <c r="X131" i="4" s="1"/>
  <c r="U56" i="4"/>
  <c r="U131" i="4" s="1"/>
  <c r="T56" i="4"/>
  <c r="T131" i="4" s="1"/>
  <c r="R56" i="4"/>
  <c r="R131" i="4" s="1"/>
  <c r="P56" i="4"/>
  <c r="P131" i="4" s="1"/>
  <c r="O56" i="4"/>
  <c r="O131" i="4" s="1"/>
  <c r="M56" i="4"/>
  <c r="M131" i="4" s="1"/>
  <c r="L56" i="4"/>
  <c r="L131" i="4" s="1"/>
  <c r="K56" i="4"/>
  <c r="K131" i="4" s="1"/>
  <c r="J56" i="4"/>
  <c r="I56" i="4"/>
  <c r="I131" i="4" s="1"/>
  <c r="H56" i="4"/>
  <c r="G56" i="4"/>
  <c r="F56" i="4"/>
  <c r="B56" i="4"/>
  <c r="V54" i="4"/>
  <c r="T54" i="4"/>
  <c r="S54" i="4"/>
  <c r="M54" i="4"/>
  <c r="L54" i="4"/>
  <c r="W53" i="4"/>
  <c r="V53" i="4"/>
  <c r="U53" i="4"/>
  <c r="T53" i="4"/>
  <c r="R53" i="4"/>
  <c r="P53" i="4"/>
  <c r="O53" i="4"/>
  <c r="J53" i="4"/>
  <c r="I53" i="4"/>
  <c r="H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W9" i="4"/>
  <c r="V9" i="4"/>
  <c r="U9" i="4"/>
  <c r="T9" i="4"/>
  <c r="Q9" i="4"/>
  <c r="O9" i="4"/>
  <c r="N9" i="4"/>
  <c r="L9" i="4"/>
  <c r="K9" i="4"/>
  <c r="J9" i="4"/>
  <c r="I9" i="4"/>
  <c r="H9" i="4"/>
  <c r="G9" i="4"/>
  <c r="F9" i="4"/>
  <c r="E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N7" i="4"/>
  <c r="M7" i="4"/>
  <c r="L7" i="4"/>
  <c r="K7" i="4"/>
  <c r="J7" i="4"/>
  <c r="I7" i="4"/>
  <c r="G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O5" i="4"/>
  <c r="M5" i="4"/>
  <c r="L5" i="4"/>
  <c r="I5" i="4"/>
  <c r="G5" i="4"/>
  <c r="E5" i="4"/>
  <c r="Y4" i="4"/>
  <c r="X4" i="4"/>
  <c r="W4" i="4"/>
  <c r="V4" i="4"/>
  <c r="U4" i="4"/>
  <c r="T4" i="4"/>
  <c r="S4" i="4"/>
  <c r="R4" i="4"/>
  <c r="Q4" i="4"/>
  <c r="P4" i="4"/>
  <c r="N4" i="4"/>
  <c r="L4" i="4"/>
  <c r="K4" i="4"/>
  <c r="I4" i="4"/>
  <c r="F4" i="4"/>
  <c r="E4" i="4"/>
  <c r="D4" i="4"/>
  <c r="C4" i="4"/>
  <c r="B4" i="4"/>
  <c r="I3" i="4"/>
  <c r="G3" i="4"/>
  <c r="E3" i="4"/>
  <c r="B29" i="2"/>
  <c r="B60" i="2"/>
  <c r="B31" i="2"/>
  <c r="B50" i="2"/>
  <c r="B61" i="2"/>
  <c r="B48" i="2"/>
  <c r="B43" i="2"/>
  <c r="B8" i="2"/>
  <c r="B25" i="2"/>
  <c r="B6" i="2"/>
  <c r="B15" i="2"/>
  <c r="B33" i="2"/>
  <c r="B51" i="2"/>
  <c r="B13" i="2"/>
  <c r="B41" i="2"/>
  <c r="B10" i="2"/>
  <c r="B16" i="2"/>
  <c r="B34" i="2"/>
  <c r="B53" i="2"/>
  <c r="B40" i="2"/>
  <c r="B59" i="2"/>
  <c r="B23" i="2"/>
  <c r="B39" i="2"/>
  <c r="B24" i="2"/>
  <c r="B38" i="2"/>
  <c r="B46" i="2"/>
  <c r="B49" i="2"/>
  <c r="B26" i="2"/>
  <c r="B58" i="2"/>
  <c r="B56" i="2"/>
  <c r="B14" i="2"/>
  <c r="B45" i="2"/>
  <c r="B5" i="2"/>
  <c r="B36" i="2"/>
  <c r="B4" i="2"/>
  <c r="B21" i="2"/>
  <c r="B44" i="2"/>
  <c r="B35" i="2"/>
  <c r="B55" i="2"/>
  <c r="B30" i="2"/>
  <c r="B11" i="2"/>
  <c r="B18" i="2"/>
  <c r="B20" i="2"/>
  <c r="B19" i="2"/>
  <c r="B9" i="2"/>
  <c r="B54" i="2"/>
  <c r="B28" i="2"/>
  <c r="B105" i="50" l="1"/>
  <c r="W103" i="50"/>
  <c r="C105" i="50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K103" i="50"/>
  <c r="O104" i="50"/>
  <c r="S105" i="50"/>
  <c r="O103" i="51"/>
  <c r="S104" i="51"/>
  <c r="W105" i="51"/>
  <c r="L103" i="50"/>
  <c r="P104" i="50"/>
  <c r="T105" i="50"/>
  <c r="M103" i="50"/>
  <c r="Q104" i="50"/>
  <c r="U105" i="50"/>
  <c r="N103" i="50"/>
  <c r="R104" i="50"/>
  <c r="V105" i="50"/>
  <c r="R103" i="51"/>
  <c r="V104" i="51"/>
  <c r="V103" i="50"/>
  <c r="O103" i="50"/>
  <c r="S104" i="50"/>
  <c r="W105" i="50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F125" i="4"/>
  <c r="N151" i="4"/>
  <c r="B96" i="49"/>
  <c r="C96" i="49"/>
  <c r="D96" i="49"/>
  <c r="E96" i="49"/>
  <c r="V151" i="4"/>
  <c r="F96" i="49"/>
  <c r="G96" i="49"/>
  <c r="H96" i="49"/>
  <c r="I96" i="49"/>
  <c r="J96" i="49"/>
  <c r="K96" i="49"/>
  <c r="L96" i="49"/>
  <c r="M96" i="49"/>
  <c r="N96" i="49"/>
  <c r="O96" i="49"/>
  <c r="P96" i="49"/>
  <c r="Q96" i="49"/>
  <c r="F151" i="4"/>
  <c r="R96" i="49"/>
  <c r="S96" i="49"/>
  <c r="T96" i="49"/>
  <c r="U96" i="49"/>
  <c r="Y124" i="4"/>
  <c r="D77" i="46"/>
  <c r="G77" i="46"/>
  <c r="O77" i="47"/>
  <c r="R77" i="47"/>
  <c r="L77" i="46"/>
  <c r="T77" i="47"/>
  <c r="V77" i="47"/>
  <c r="O77" i="46"/>
  <c r="W77" i="47"/>
  <c r="R77" i="46"/>
  <c r="T77" i="46"/>
  <c r="V77" i="46"/>
  <c r="W77" i="46"/>
  <c r="O60" i="45"/>
  <c r="X150" i="4"/>
  <c r="D69" i="45"/>
  <c r="G69" i="45"/>
  <c r="F150" i="4"/>
  <c r="L69" i="45"/>
  <c r="O69" i="45"/>
  <c r="H150" i="4"/>
  <c r="N150" i="4"/>
  <c r="P150" i="4"/>
  <c r="R69" i="45"/>
  <c r="T69" i="45"/>
  <c r="V69" i="45"/>
  <c r="M124" i="4"/>
  <c r="W69" i="45"/>
  <c r="L72" i="43"/>
  <c r="T90" i="42"/>
  <c r="B90" i="43"/>
  <c r="O81" i="41"/>
  <c r="U90" i="42"/>
  <c r="C90" i="43"/>
  <c r="V90" i="42"/>
  <c r="D90" i="43"/>
  <c r="W90" i="42"/>
  <c r="E90" i="43"/>
  <c r="X90" i="42"/>
  <c r="Y90" i="42"/>
  <c r="S72" i="41"/>
  <c r="V72" i="41"/>
  <c r="B90" i="42"/>
  <c r="D90" i="42"/>
  <c r="N90" i="43"/>
  <c r="E90" i="42"/>
  <c r="O90" i="43"/>
  <c r="P90" i="43"/>
  <c r="Q90" i="43"/>
  <c r="R90" i="43"/>
  <c r="S90" i="43"/>
  <c r="T90" i="43"/>
  <c r="U90" i="43"/>
  <c r="L90" i="42"/>
  <c r="V90" i="43"/>
  <c r="M90" i="42"/>
  <c r="W90" i="43"/>
  <c r="N90" i="42"/>
  <c r="X90" i="43"/>
  <c r="O90" i="42"/>
  <c r="Y90" i="43"/>
  <c r="P90" i="42"/>
  <c r="Q90" i="42"/>
  <c r="R90" i="42"/>
  <c r="S90" i="42"/>
  <c r="V149" i="4"/>
  <c r="X149" i="4"/>
  <c r="N81" i="41"/>
  <c r="Q81" i="41"/>
  <c r="R81" i="41"/>
  <c r="S81" i="41"/>
  <c r="T81" i="41"/>
  <c r="U81" i="41"/>
  <c r="V81" i="41"/>
  <c r="F149" i="4"/>
  <c r="W81" i="41"/>
  <c r="X81" i="41"/>
  <c r="H149" i="4"/>
  <c r="Y81" i="41"/>
  <c r="B81" i="41"/>
  <c r="N149" i="4"/>
  <c r="C81" i="41"/>
  <c r="D81" i="41"/>
  <c r="P149" i="4"/>
  <c r="E81" i="41"/>
  <c r="F81" i="41"/>
  <c r="G81" i="41"/>
  <c r="H81" i="41"/>
  <c r="I81" i="41"/>
  <c r="J81" i="41"/>
  <c r="K81" i="41"/>
  <c r="L81" i="41"/>
  <c r="M81" i="41"/>
  <c r="M122" i="4"/>
  <c r="C51" i="38"/>
  <c r="F51" i="38"/>
  <c r="H51" i="38"/>
  <c r="K51" i="38"/>
  <c r="N51" i="38"/>
  <c r="P51" i="38"/>
  <c r="S51" i="38"/>
  <c r="N78" i="38"/>
  <c r="V80" i="38"/>
  <c r="V51" i="38"/>
  <c r="X51" i="38"/>
  <c r="B60" i="37"/>
  <c r="M63" i="37"/>
  <c r="E60" i="37"/>
  <c r="U57" i="37"/>
  <c r="M72" i="37"/>
  <c r="U72" i="37"/>
  <c r="C79" i="38"/>
  <c r="K79" i="38"/>
  <c r="I78" i="37"/>
  <c r="K78" i="37"/>
  <c r="S79" i="37"/>
  <c r="Q80" i="37"/>
  <c r="Y80" i="37"/>
  <c r="E63" i="37"/>
  <c r="S79" i="38"/>
  <c r="H63" i="37"/>
  <c r="V148" i="4"/>
  <c r="X148" i="4"/>
  <c r="E72" i="37"/>
  <c r="G72" i="37"/>
  <c r="H72" i="37"/>
  <c r="F148" i="4"/>
  <c r="O72" i="37"/>
  <c r="N148" i="4"/>
  <c r="P72" i="37"/>
  <c r="P148" i="4"/>
  <c r="T78" i="35"/>
  <c r="T79" i="35"/>
  <c r="D80" i="35"/>
  <c r="G63" i="35"/>
  <c r="P57" i="35"/>
  <c r="W63" i="35"/>
  <c r="W57" i="35"/>
  <c r="X63" i="35"/>
  <c r="X57" i="35"/>
  <c r="S79" i="34"/>
  <c r="O51" i="34"/>
  <c r="P51" i="34"/>
  <c r="S51" i="34"/>
  <c r="W51" i="34"/>
  <c r="X78" i="34"/>
  <c r="M57" i="34"/>
  <c r="X51" i="34"/>
  <c r="U63" i="34"/>
  <c r="G51" i="34"/>
  <c r="P80" i="34"/>
  <c r="H51" i="34"/>
  <c r="K51" i="34"/>
  <c r="S78" i="33"/>
  <c r="B63" i="33"/>
  <c r="W78" i="33"/>
  <c r="C63" i="33"/>
  <c r="E79" i="33"/>
  <c r="G63" i="33"/>
  <c r="J63" i="33"/>
  <c r="Y79" i="33"/>
  <c r="V72" i="33"/>
  <c r="B57" i="33"/>
  <c r="D60" i="33"/>
  <c r="T60" i="33"/>
  <c r="R57" i="33"/>
  <c r="U79" i="34"/>
  <c r="S78" i="34"/>
  <c r="U78" i="34"/>
  <c r="W78" i="34"/>
  <c r="C80" i="34"/>
  <c r="E80" i="34"/>
  <c r="G80" i="34"/>
  <c r="E79" i="34"/>
  <c r="K80" i="34"/>
  <c r="P147" i="4"/>
  <c r="Q39" i="4"/>
  <c r="V147" i="4"/>
  <c r="N147" i="4"/>
  <c r="B72" i="33"/>
  <c r="D147" i="4"/>
  <c r="E147" i="4"/>
  <c r="B147" i="4"/>
  <c r="G30" i="4"/>
  <c r="F147" i="4"/>
  <c r="C147" i="4"/>
  <c r="H147" i="4"/>
  <c r="J72" i="33"/>
  <c r="N72" i="33"/>
  <c r="O120" i="4"/>
  <c r="C122" i="31"/>
  <c r="M123" i="31"/>
  <c r="C84" i="30"/>
  <c r="N84" i="30"/>
  <c r="D122" i="30"/>
  <c r="K84" i="30"/>
  <c r="T84" i="30"/>
  <c r="V84" i="30"/>
  <c r="S84" i="30"/>
  <c r="D84" i="30"/>
  <c r="F84" i="30"/>
  <c r="Y90" i="29"/>
  <c r="W84" i="29"/>
  <c r="G123" i="30"/>
  <c r="L99" i="29"/>
  <c r="M84" i="29"/>
  <c r="O99" i="29"/>
  <c r="B120" i="30"/>
  <c r="Q99" i="29"/>
  <c r="W99" i="29"/>
  <c r="P84" i="29"/>
  <c r="Y99" i="29"/>
  <c r="O123" i="30"/>
  <c r="U84" i="29"/>
  <c r="G84" i="29"/>
  <c r="X84" i="29"/>
  <c r="G105" i="29"/>
  <c r="R120" i="30"/>
  <c r="O84" i="29"/>
  <c r="E84" i="29"/>
  <c r="G90" i="29"/>
  <c r="I90" i="29"/>
  <c r="H84" i="29"/>
  <c r="Q90" i="29"/>
  <c r="C146" i="4"/>
  <c r="F146" i="4"/>
  <c r="B146" i="4"/>
  <c r="G146" i="4"/>
  <c r="R120" i="4"/>
  <c r="H146" i="4"/>
  <c r="S120" i="4"/>
  <c r="I146" i="4"/>
  <c r="T120" i="4"/>
  <c r="J146" i="4"/>
  <c r="U120" i="4"/>
  <c r="E146" i="4"/>
  <c r="K146" i="4"/>
  <c r="V120" i="4"/>
  <c r="D146" i="4"/>
  <c r="L146" i="4"/>
  <c r="W120" i="4"/>
  <c r="N146" i="4"/>
  <c r="Y120" i="4"/>
  <c r="O146" i="4"/>
  <c r="P146" i="4"/>
  <c r="R146" i="4"/>
  <c r="S146" i="4"/>
  <c r="T146" i="4"/>
  <c r="U146" i="4"/>
  <c r="V146" i="4"/>
  <c r="W146" i="4"/>
  <c r="X146" i="4"/>
  <c r="Y146" i="4"/>
  <c r="H110" i="27"/>
  <c r="V75" i="24"/>
  <c r="V172" i="4" s="1"/>
  <c r="B77" i="24"/>
  <c r="B174" i="4" s="1"/>
  <c r="C98" i="27"/>
  <c r="M110" i="27"/>
  <c r="B57" i="24"/>
  <c r="B116" i="4" s="1"/>
  <c r="F57" i="24"/>
  <c r="F116" i="4" s="1"/>
  <c r="D57" i="24"/>
  <c r="D116" i="4" s="1"/>
  <c r="P110" i="27"/>
  <c r="G98" i="27"/>
  <c r="H57" i="24"/>
  <c r="H116" i="4" s="1"/>
  <c r="L57" i="24"/>
  <c r="L116" i="4" s="1"/>
  <c r="J98" i="27"/>
  <c r="I57" i="24"/>
  <c r="I116" i="4" s="1"/>
  <c r="M57" i="24"/>
  <c r="M116" i="4" s="1"/>
  <c r="Q57" i="24"/>
  <c r="Q116" i="4" s="1"/>
  <c r="K98" i="27"/>
  <c r="U110" i="27"/>
  <c r="B117" i="4"/>
  <c r="F118" i="4"/>
  <c r="J57" i="24"/>
  <c r="J116" i="4" s="1"/>
  <c r="N57" i="24"/>
  <c r="N116" i="4" s="1"/>
  <c r="C117" i="4"/>
  <c r="D117" i="4"/>
  <c r="X110" i="27"/>
  <c r="E117" i="4"/>
  <c r="F75" i="24"/>
  <c r="F172" i="4" s="1"/>
  <c r="J76" i="24"/>
  <c r="J173" i="4" s="1"/>
  <c r="N77" i="24"/>
  <c r="N174" i="4" s="1"/>
  <c r="O98" i="27"/>
  <c r="P98" i="27"/>
  <c r="G117" i="4"/>
  <c r="K118" i="4"/>
  <c r="O119" i="4"/>
  <c r="H117" i="4"/>
  <c r="L118" i="4"/>
  <c r="P119" i="4"/>
  <c r="R98" i="27"/>
  <c r="J75" i="24"/>
  <c r="J172" i="4" s="1"/>
  <c r="N76" i="24"/>
  <c r="N173" i="4" s="1"/>
  <c r="R77" i="24"/>
  <c r="R174" i="4" s="1"/>
  <c r="S98" i="27"/>
  <c r="K75" i="24"/>
  <c r="K172" i="4" s="1"/>
  <c r="O76" i="24"/>
  <c r="O173" i="4" s="1"/>
  <c r="S77" i="24"/>
  <c r="S174" i="4" s="1"/>
  <c r="L75" i="24"/>
  <c r="L172" i="4" s="1"/>
  <c r="P76" i="24"/>
  <c r="P173" i="4" s="1"/>
  <c r="T77" i="24"/>
  <c r="T174" i="4" s="1"/>
  <c r="M75" i="24"/>
  <c r="M172" i="4" s="1"/>
  <c r="U77" i="24"/>
  <c r="U174" i="4" s="1"/>
  <c r="T57" i="24"/>
  <c r="T116" i="4" s="1"/>
  <c r="U57" i="24"/>
  <c r="U116" i="4" s="1"/>
  <c r="W98" i="27"/>
  <c r="E110" i="27"/>
  <c r="N152" i="25"/>
  <c r="D136" i="25"/>
  <c r="W156" i="25"/>
  <c r="S143" i="26"/>
  <c r="H154" i="25"/>
  <c r="H146" i="25" s="1"/>
  <c r="X156" i="25"/>
  <c r="T143" i="26"/>
  <c r="X152" i="26"/>
  <c r="F116" i="25"/>
  <c r="P154" i="25"/>
  <c r="U143" i="26"/>
  <c r="D52" i="24"/>
  <c r="D69" i="4" s="1"/>
  <c r="D142" i="4" s="1"/>
  <c r="G116" i="25"/>
  <c r="B153" i="26"/>
  <c r="E52" i="24"/>
  <c r="E69" i="4" s="1"/>
  <c r="H136" i="25"/>
  <c r="I77" i="24"/>
  <c r="I174" i="4" s="1"/>
  <c r="O116" i="25"/>
  <c r="X143" i="26"/>
  <c r="H154" i="26"/>
  <c r="J154" i="26"/>
  <c r="C152" i="26"/>
  <c r="H153" i="26"/>
  <c r="E152" i="26"/>
  <c r="B143" i="26"/>
  <c r="F152" i="26"/>
  <c r="J153" i="26"/>
  <c r="M52" i="24"/>
  <c r="M69" i="4" s="1"/>
  <c r="M142" i="4" s="1"/>
  <c r="G156" i="25"/>
  <c r="S156" i="25"/>
  <c r="C143" i="26"/>
  <c r="G152" i="26"/>
  <c r="K153" i="26"/>
  <c r="D143" i="26"/>
  <c r="H152" i="26"/>
  <c r="P154" i="26"/>
  <c r="U70" i="4"/>
  <c r="U143" i="4" s="1"/>
  <c r="Y71" i="4"/>
  <c r="Y144" i="4" s="1"/>
  <c r="I156" i="25"/>
  <c r="E143" i="26"/>
  <c r="J156" i="25"/>
  <c r="R154" i="26"/>
  <c r="K156" i="25"/>
  <c r="K152" i="26"/>
  <c r="L156" i="25"/>
  <c r="H143" i="26"/>
  <c r="M156" i="25"/>
  <c r="Q156" i="25"/>
  <c r="U154" i="26"/>
  <c r="N156" i="25"/>
  <c r="J143" i="26"/>
  <c r="R153" i="26"/>
  <c r="O156" i="25"/>
  <c r="K143" i="26"/>
  <c r="S153" i="26"/>
  <c r="W154" i="26"/>
  <c r="I122" i="25"/>
  <c r="P156" i="25"/>
  <c r="L143" i="26"/>
  <c r="P152" i="26"/>
  <c r="T153" i="26"/>
  <c r="X154" i="26"/>
  <c r="M143" i="26"/>
  <c r="Q122" i="25"/>
  <c r="S152" i="26"/>
  <c r="Y122" i="25"/>
  <c r="P143" i="26"/>
  <c r="X153" i="26"/>
  <c r="D74" i="24"/>
  <c r="D171" i="4" s="1"/>
  <c r="W3" i="4"/>
  <c r="W128" i="4" s="1"/>
  <c r="W17" i="4"/>
  <c r="X3" i="4"/>
  <c r="X128" i="4" s="1"/>
  <c r="X17" i="4"/>
  <c r="Y3" i="4"/>
  <c r="Y17" i="4"/>
  <c r="L39" i="4"/>
  <c r="C142" i="4"/>
  <c r="G143" i="4"/>
  <c r="K144" i="4"/>
  <c r="O145" i="4"/>
  <c r="C75" i="24"/>
  <c r="C172" i="4" s="1"/>
  <c r="G76" i="24"/>
  <c r="G173" i="4" s="1"/>
  <c r="K77" i="24"/>
  <c r="K174" i="4" s="1"/>
  <c r="Y69" i="24"/>
  <c r="Q76" i="24"/>
  <c r="Q173" i="4" s="1"/>
  <c r="X136" i="25"/>
  <c r="W39" i="4"/>
  <c r="M39" i="4"/>
  <c r="H143" i="4"/>
  <c r="L144" i="4"/>
  <c r="P145" i="4"/>
  <c r="D75" i="24"/>
  <c r="D172" i="4" s="1"/>
  <c r="H76" i="24"/>
  <c r="H173" i="4" s="1"/>
  <c r="T76" i="24"/>
  <c r="T173" i="4" s="1"/>
  <c r="J39" i="4"/>
  <c r="R30" i="4"/>
  <c r="E142" i="4"/>
  <c r="I143" i="4"/>
  <c r="M144" i="4"/>
  <c r="Q145" i="4"/>
  <c r="E75" i="24"/>
  <c r="E172" i="4" s="1"/>
  <c r="M77" i="24"/>
  <c r="M174" i="4" s="1"/>
  <c r="Y76" i="24"/>
  <c r="Y173" i="4" s="1"/>
  <c r="S30" i="4"/>
  <c r="O39" i="4"/>
  <c r="F142" i="4"/>
  <c r="J143" i="4"/>
  <c r="N144" i="4"/>
  <c r="R145" i="4"/>
  <c r="B52" i="24"/>
  <c r="T30" i="4"/>
  <c r="G142" i="4"/>
  <c r="K143" i="4"/>
  <c r="O144" i="4"/>
  <c r="S145" i="4"/>
  <c r="C74" i="24"/>
  <c r="C171" i="4" s="1"/>
  <c r="G75" i="24"/>
  <c r="G172" i="4" s="1"/>
  <c r="K76" i="24"/>
  <c r="K173" i="4" s="1"/>
  <c r="O77" i="24"/>
  <c r="O174" i="4" s="1"/>
  <c r="L77" i="24"/>
  <c r="L174" i="4" s="1"/>
  <c r="H142" i="4"/>
  <c r="L143" i="4"/>
  <c r="P144" i="4"/>
  <c r="T145" i="4"/>
  <c r="H75" i="24"/>
  <c r="H172" i="4" s="1"/>
  <c r="P77" i="24"/>
  <c r="P174" i="4" s="1"/>
  <c r="Q77" i="24"/>
  <c r="Q174" i="4" s="1"/>
  <c r="I142" i="4"/>
  <c r="M143" i="4"/>
  <c r="Q144" i="4"/>
  <c r="U145" i="4"/>
  <c r="E74" i="24"/>
  <c r="E171" i="4" s="1"/>
  <c r="M76" i="24"/>
  <c r="M173" i="4" s="1"/>
  <c r="B136" i="25"/>
  <c r="F74" i="24"/>
  <c r="F171" i="4" s="1"/>
  <c r="G74" i="24"/>
  <c r="G171" i="4" s="1"/>
  <c r="H74" i="24"/>
  <c r="H171" i="4" s="1"/>
  <c r="J74" i="24"/>
  <c r="J171" i="4" s="1"/>
  <c r="K74" i="24"/>
  <c r="K171" i="4" s="1"/>
  <c r="L74" i="24"/>
  <c r="L171" i="4" s="1"/>
  <c r="M74" i="24"/>
  <c r="M171" i="4" s="1"/>
  <c r="V143" i="4"/>
  <c r="B145" i="4"/>
  <c r="N52" i="24"/>
  <c r="D67" i="24"/>
  <c r="K136" i="25"/>
  <c r="W143" i="4"/>
  <c r="C145" i="4"/>
  <c r="O52" i="24"/>
  <c r="I67" i="24"/>
  <c r="L136" i="25"/>
  <c r="P146" i="25"/>
  <c r="X143" i="4"/>
  <c r="D145" i="4"/>
  <c r="P52" i="24"/>
  <c r="L67" i="24"/>
  <c r="M136" i="25"/>
  <c r="Y143" i="4"/>
  <c r="E145" i="4"/>
  <c r="Q52" i="24"/>
  <c r="Q67" i="24"/>
  <c r="R52" i="24"/>
  <c r="U67" i="24"/>
  <c r="C144" i="4"/>
  <c r="G145" i="4"/>
  <c r="S52" i="24"/>
  <c r="W75" i="24"/>
  <c r="W172" i="4" s="1"/>
  <c r="C77" i="24"/>
  <c r="C174" i="4" s="1"/>
  <c r="Y67" i="24"/>
  <c r="P136" i="25"/>
  <c r="D144" i="4"/>
  <c r="H145" i="4"/>
  <c r="T52" i="24"/>
  <c r="X75" i="24"/>
  <c r="X172" i="4" s="1"/>
  <c r="D68" i="24"/>
  <c r="U146" i="25"/>
  <c r="E144" i="4"/>
  <c r="I145" i="4"/>
  <c r="U52" i="24"/>
  <c r="E77" i="24"/>
  <c r="E174" i="4" s="1"/>
  <c r="R136" i="25"/>
  <c r="Y39" i="4"/>
  <c r="B143" i="4"/>
  <c r="F144" i="4"/>
  <c r="J145" i="4"/>
  <c r="V52" i="24"/>
  <c r="F77" i="24"/>
  <c r="F174" i="4" s="1"/>
  <c r="M68" i="24"/>
  <c r="S136" i="25"/>
  <c r="C143" i="4"/>
  <c r="G144" i="4"/>
  <c r="K145" i="4"/>
  <c r="W52" i="24"/>
  <c r="C76" i="24"/>
  <c r="C173" i="4" s="1"/>
  <c r="G77" i="24"/>
  <c r="G174" i="4" s="1"/>
  <c r="T136" i="25"/>
  <c r="X146" i="25"/>
  <c r="D143" i="4"/>
  <c r="H144" i="4"/>
  <c r="L145" i="4"/>
  <c r="X52" i="24"/>
  <c r="H77" i="24"/>
  <c r="H174" i="4" s="1"/>
  <c r="E69" i="24"/>
  <c r="U136" i="25"/>
  <c r="E143" i="4"/>
  <c r="I144" i="4"/>
  <c r="M145" i="4"/>
  <c r="Y52" i="24"/>
  <c r="E76" i="24"/>
  <c r="E173" i="4" s="1"/>
  <c r="F143" i="4"/>
  <c r="J144" i="4"/>
  <c r="N145" i="4"/>
  <c r="B75" i="24"/>
  <c r="B172" i="4" s="1"/>
  <c r="F76" i="24"/>
  <c r="F173" i="4" s="1"/>
  <c r="J77" i="24"/>
  <c r="J174" i="4" s="1"/>
  <c r="T69" i="24"/>
  <c r="I76" i="24"/>
  <c r="I173" i="4" s="1"/>
  <c r="Q113" i="4"/>
  <c r="J144" i="23"/>
  <c r="J60" i="20"/>
  <c r="J113" i="4" s="1"/>
  <c r="L144" i="23"/>
  <c r="L60" i="20"/>
  <c r="L113" i="4" s="1"/>
  <c r="R60" i="20"/>
  <c r="R113" i="4" s="1"/>
  <c r="I62" i="20"/>
  <c r="I115" i="4" s="1"/>
  <c r="F48" i="23"/>
  <c r="I171" i="23"/>
  <c r="M175" i="23"/>
  <c r="Q144" i="23"/>
  <c r="W77" i="20"/>
  <c r="W168" i="4" s="1"/>
  <c r="S60" i="20"/>
  <c r="S113" i="4" s="1"/>
  <c r="K5" i="23"/>
  <c r="S144" i="23"/>
  <c r="G57" i="20"/>
  <c r="G56" i="20" s="1"/>
  <c r="T60" i="20"/>
  <c r="T113" i="4" s="1"/>
  <c r="P141" i="23"/>
  <c r="H48" i="23"/>
  <c r="H61" i="20" s="1"/>
  <c r="H114" i="4" s="1"/>
  <c r="O175" i="23"/>
  <c r="U60" i="20"/>
  <c r="U113" i="4" s="1"/>
  <c r="M5" i="23"/>
  <c r="I194" i="23"/>
  <c r="C137" i="23"/>
  <c r="N57" i="20"/>
  <c r="N56" i="20" s="1"/>
  <c r="V60" i="20"/>
  <c r="R141" i="23"/>
  <c r="I137" i="23"/>
  <c r="G79" i="20"/>
  <c r="G170" i="4" s="1"/>
  <c r="W60" i="20"/>
  <c r="R99" i="23"/>
  <c r="R62" i="20" s="1"/>
  <c r="R115" i="4" s="1"/>
  <c r="C139" i="23"/>
  <c r="X60" i="20"/>
  <c r="X113" i="4" s="1"/>
  <c r="T141" i="23"/>
  <c r="T160" i="23"/>
  <c r="Q137" i="23"/>
  <c r="Q132" i="23" s="1"/>
  <c r="I139" i="23"/>
  <c r="S137" i="23"/>
  <c r="S132" i="23" s="1"/>
  <c r="Q139" i="23"/>
  <c r="W160" i="23"/>
  <c r="S139" i="23"/>
  <c r="U171" i="23"/>
  <c r="Y175" i="23"/>
  <c r="Q140" i="23"/>
  <c r="Y5" i="23"/>
  <c r="I48" i="23"/>
  <c r="S140" i="23"/>
  <c r="B141" i="23"/>
  <c r="J48" i="23"/>
  <c r="V48" i="23"/>
  <c r="B160" i="23"/>
  <c r="O99" i="23"/>
  <c r="G59" i="20"/>
  <c r="G112" i="4" s="1"/>
  <c r="L48" i="23"/>
  <c r="W153" i="23"/>
  <c r="Q99" i="23"/>
  <c r="C141" i="23"/>
  <c r="L77" i="20"/>
  <c r="L168" i="4" s="1"/>
  <c r="P78" i="20"/>
  <c r="P169" i="4" s="1"/>
  <c r="D141" i="23"/>
  <c r="O48" i="23"/>
  <c r="D160" i="23"/>
  <c r="U99" i="23"/>
  <c r="I141" i="23"/>
  <c r="Q48" i="23"/>
  <c r="W99" i="23"/>
  <c r="K141" i="23"/>
  <c r="C143" i="23"/>
  <c r="V79" i="20"/>
  <c r="V170" i="4" s="1"/>
  <c r="R48" i="23"/>
  <c r="Y99" i="23"/>
  <c r="E175" i="23"/>
  <c r="Q141" i="23"/>
  <c r="I143" i="23"/>
  <c r="G141" i="23"/>
  <c r="T48" i="23"/>
  <c r="S141" i="23"/>
  <c r="H141" i="23"/>
  <c r="W48" i="23"/>
  <c r="G175" i="23"/>
  <c r="Y141" i="23"/>
  <c r="Q143" i="23"/>
  <c r="Y48" i="23"/>
  <c r="N59" i="20"/>
  <c r="N112" i="4" s="1"/>
  <c r="J141" i="23"/>
  <c r="I175" i="23"/>
  <c r="S77" i="20"/>
  <c r="S168" i="4" s="1"/>
  <c r="T77" i="20"/>
  <c r="T168" i="4" s="1"/>
  <c r="L141" i="23"/>
  <c r="Q132" i="22"/>
  <c r="T132" i="22"/>
  <c r="D132" i="22"/>
  <c r="L132" i="22"/>
  <c r="I132" i="22"/>
  <c r="V132" i="22"/>
  <c r="S146" i="22"/>
  <c r="X132" i="22"/>
  <c r="D165" i="22"/>
  <c r="F165" i="22"/>
  <c r="I165" i="22"/>
  <c r="H146" i="22"/>
  <c r="L165" i="22"/>
  <c r="N165" i="22"/>
  <c r="C146" i="22"/>
  <c r="H132" i="22"/>
  <c r="Q165" i="22"/>
  <c r="P146" i="22"/>
  <c r="T165" i="22"/>
  <c r="Q146" i="22"/>
  <c r="N132" i="22"/>
  <c r="V165" i="22"/>
  <c r="K146" i="22"/>
  <c r="P132" i="22"/>
  <c r="Y165" i="22"/>
  <c r="S132" i="22"/>
  <c r="X146" i="22"/>
  <c r="U132" i="22"/>
  <c r="Y146" i="22"/>
  <c r="T66" i="4"/>
  <c r="T139" i="4" s="1"/>
  <c r="C202" i="22"/>
  <c r="Y192" i="22"/>
  <c r="E202" i="22"/>
  <c r="G51" i="20"/>
  <c r="G65" i="4" s="1"/>
  <c r="G138" i="4" s="1"/>
  <c r="Y51" i="20"/>
  <c r="B51" i="20"/>
  <c r="B65" i="4" s="1"/>
  <c r="B138" i="4" s="1"/>
  <c r="F160" i="21"/>
  <c r="C201" i="22"/>
  <c r="K203" i="22"/>
  <c r="V160" i="21"/>
  <c r="E201" i="22"/>
  <c r="M203" i="22"/>
  <c r="F157" i="21"/>
  <c r="M202" i="22"/>
  <c r="V157" i="21"/>
  <c r="S203" i="22"/>
  <c r="G66" i="4"/>
  <c r="G139" i="4" s="1"/>
  <c r="O68" i="4"/>
  <c r="O141" i="4" s="1"/>
  <c r="I192" i="22"/>
  <c r="U203" i="22"/>
  <c r="K192" i="22"/>
  <c r="K51" i="20"/>
  <c r="K65" i="4" s="1"/>
  <c r="K138" i="4" s="1"/>
  <c r="S51" i="20"/>
  <c r="S65" i="4" s="1"/>
  <c r="S138" i="4" s="1"/>
  <c r="T51" i="20"/>
  <c r="T65" i="4" s="1"/>
  <c r="T138" i="4" s="1"/>
  <c r="M192" i="22"/>
  <c r="U202" i="22"/>
  <c r="N153" i="21"/>
  <c r="S201" i="22"/>
  <c r="K141" i="21"/>
  <c r="K132" i="21" s="1"/>
  <c r="Q192" i="22"/>
  <c r="U201" i="22"/>
  <c r="N141" i="21"/>
  <c r="N132" i="21" s="1"/>
  <c r="V141" i="21"/>
  <c r="V132" i="21" s="1"/>
  <c r="Y65" i="4"/>
  <c r="Y138" i="4" s="1"/>
  <c r="Q65" i="4"/>
  <c r="Q138" i="4" s="1"/>
  <c r="N65" i="4"/>
  <c r="N138" i="4" s="1"/>
  <c r="O33" i="4"/>
  <c r="E30" i="4"/>
  <c r="F30" i="4"/>
  <c r="F138" i="4"/>
  <c r="J139" i="4"/>
  <c r="N140" i="4"/>
  <c r="R141" i="4"/>
  <c r="X51" i="20"/>
  <c r="X65" i="4" s="1"/>
  <c r="X138" i="4" s="1"/>
  <c r="D78" i="20"/>
  <c r="D169" i="4" s="1"/>
  <c r="O183" i="21"/>
  <c r="S194" i="21"/>
  <c r="C205" i="21"/>
  <c r="N183" i="23"/>
  <c r="K33" i="4"/>
  <c r="D30" i="4"/>
  <c r="R33" i="4"/>
  <c r="H30" i="4"/>
  <c r="K139" i="4"/>
  <c r="O140" i="4"/>
  <c r="S141" i="4"/>
  <c r="P183" i="21"/>
  <c r="T194" i="21"/>
  <c r="O183" i="23"/>
  <c r="G194" i="23"/>
  <c r="N39" i="4"/>
  <c r="I30" i="4"/>
  <c r="H138" i="4"/>
  <c r="L139" i="4"/>
  <c r="P140" i="4"/>
  <c r="T141" i="4"/>
  <c r="B77" i="20"/>
  <c r="B168" i="4" s="1"/>
  <c r="Q183" i="21"/>
  <c r="U194" i="21"/>
  <c r="E205" i="21"/>
  <c r="B30" i="4"/>
  <c r="I138" i="4"/>
  <c r="M139" i="4"/>
  <c r="Q140" i="4"/>
  <c r="U141" i="4"/>
  <c r="G78" i="20"/>
  <c r="G169" i="4" s="1"/>
  <c r="R183" i="21"/>
  <c r="V194" i="21"/>
  <c r="F205" i="21"/>
  <c r="Q183" i="23"/>
  <c r="J138" i="4"/>
  <c r="N139" i="4"/>
  <c r="R140" i="4"/>
  <c r="V141" i="4"/>
  <c r="D77" i="20"/>
  <c r="D168" i="4" s="1"/>
  <c r="S183" i="21"/>
  <c r="W194" i="21"/>
  <c r="G205" i="21"/>
  <c r="N33" i="4"/>
  <c r="O139" i="4"/>
  <c r="S140" i="4"/>
  <c r="W141" i="4"/>
  <c r="T183" i="21"/>
  <c r="X194" i="21"/>
  <c r="H205" i="21"/>
  <c r="S183" i="23"/>
  <c r="P139" i="4"/>
  <c r="T140" i="4"/>
  <c r="X141" i="4"/>
  <c r="U183" i="21"/>
  <c r="Y194" i="21"/>
  <c r="L194" i="23"/>
  <c r="Y141" i="4"/>
  <c r="U30" i="4"/>
  <c r="X139" i="4"/>
  <c r="D141" i="4"/>
  <c r="Y139" i="4"/>
  <c r="E141" i="4"/>
  <c r="O77" i="20"/>
  <c r="O168" i="4" s="1"/>
  <c r="B183" i="21"/>
  <c r="F194" i="21"/>
  <c r="B140" i="4"/>
  <c r="F141" i="4"/>
  <c r="L51" i="20"/>
  <c r="L65" i="4" s="1"/>
  <c r="L138" i="4" s="1"/>
  <c r="C183" i="21"/>
  <c r="G194" i="21"/>
  <c r="S205" i="21"/>
  <c r="W138" i="4"/>
  <c r="C140" i="4"/>
  <c r="G141" i="4"/>
  <c r="D183" i="21"/>
  <c r="H194" i="21"/>
  <c r="D140" i="4"/>
  <c r="H141" i="4"/>
  <c r="E183" i="21"/>
  <c r="I194" i="21"/>
  <c r="U205" i="21"/>
  <c r="E140" i="4"/>
  <c r="I141" i="4"/>
  <c r="O51" i="20"/>
  <c r="F183" i="21"/>
  <c r="J194" i="21"/>
  <c r="V205" i="21"/>
  <c r="E183" i="23"/>
  <c r="Y194" i="23"/>
  <c r="P51" i="20"/>
  <c r="P65" i="4" s="1"/>
  <c r="P138" i="4" s="1"/>
  <c r="G183" i="21"/>
  <c r="K194" i="21"/>
  <c r="W205" i="21"/>
  <c r="F183" i="23"/>
  <c r="H183" i="21"/>
  <c r="L194" i="21"/>
  <c r="X205" i="21"/>
  <c r="I183" i="21"/>
  <c r="M194" i="21"/>
  <c r="J183" i="21"/>
  <c r="N194" i="21"/>
  <c r="I183" i="23"/>
  <c r="K183" i="21"/>
  <c r="O194" i="21"/>
  <c r="L183" i="21"/>
  <c r="P194" i="21"/>
  <c r="K183" i="23"/>
  <c r="D205" i="23"/>
  <c r="V51" i="20"/>
  <c r="J69" i="20"/>
  <c r="M183" i="21"/>
  <c r="Q194" i="21"/>
  <c r="N183" i="21"/>
  <c r="R194" i="21"/>
  <c r="R109" i="4"/>
  <c r="K192" i="19"/>
  <c r="K81" i="16"/>
  <c r="K110" i="4" s="1"/>
  <c r="K77" i="16"/>
  <c r="C109" i="4"/>
  <c r="G79" i="16"/>
  <c r="G108" i="4" s="1"/>
  <c r="G109" i="4"/>
  <c r="T229" i="19"/>
  <c r="T81" i="16"/>
  <c r="T77" i="16"/>
  <c r="T76" i="16" s="1"/>
  <c r="K79" i="16"/>
  <c r="K108" i="4" s="1"/>
  <c r="K109" i="4"/>
  <c r="W103" i="16"/>
  <c r="W166" i="4" s="1"/>
  <c r="Q197" i="19"/>
  <c r="U80" i="16"/>
  <c r="U109" i="4" s="1"/>
  <c r="C77" i="16"/>
  <c r="C76" i="16" s="1"/>
  <c r="D77" i="16"/>
  <c r="D76" i="16" s="1"/>
  <c r="O184" i="19"/>
  <c r="G77" i="16"/>
  <c r="G76" i="16" s="1"/>
  <c r="Y80" i="16"/>
  <c r="Y109" i="4" s="1"/>
  <c r="J76" i="16"/>
  <c r="C81" i="16"/>
  <c r="C110" i="4" s="1"/>
  <c r="Q184" i="19"/>
  <c r="D81" i="16"/>
  <c r="D110" i="4" s="1"/>
  <c r="W171" i="19"/>
  <c r="R61" i="19"/>
  <c r="O197" i="19"/>
  <c r="X197" i="19"/>
  <c r="P77" i="16"/>
  <c r="Y61" i="19"/>
  <c r="Y81" i="16" s="1"/>
  <c r="B171" i="19"/>
  <c r="Q79" i="16"/>
  <c r="Q108" i="4" s="1"/>
  <c r="C171" i="19"/>
  <c r="O61" i="19"/>
  <c r="O190" i="19" s="1"/>
  <c r="W197" i="19"/>
  <c r="Y77" i="16"/>
  <c r="Y76" i="16" s="1"/>
  <c r="S61" i="19"/>
  <c r="C190" i="19"/>
  <c r="G102" i="16"/>
  <c r="G165" i="4" s="1"/>
  <c r="W61" i="19"/>
  <c r="M103" i="16"/>
  <c r="M166" i="4" s="1"/>
  <c r="G171" i="19"/>
  <c r="J79" i="16"/>
  <c r="J108" i="4" s="1"/>
  <c r="G190" i="19"/>
  <c r="H197" i="19"/>
  <c r="O103" i="16"/>
  <c r="O166" i="4" s="1"/>
  <c r="I197" i="19"/>
  <c r="L79" i="16"/>
  <c r="L108" i="4" s="1"/>
  <c r="J171" i="19"/>
  <c r="K171" i="19"/>
  <c r="G184" i="19"/>
  <c r="L76" i="16"/>
  <c r="B5" i="19"/>
  <c r="B80" i="16" s="1"/>
  <c r="B109" i="4" s="1"/>
  <c r="O171" i="19"/>
  <c r="G197" i="19"/>
  <c r="I163" i="18"/>
  <c r="I97" i="16"/>
  <c r="O163" i="18"/>
  <c r="O97" i="16"/>
  <c r="D96" i="16"/>
  <c r="L5" i="18"/>
  <c r="F96" i="16"/>
  <c r="H96" i="16"/>
  <c r="I96" i="16"/>
  <c r="J96" i="16"/>
  <c r="K96" i="16"/>
  <c r="L96" i="16"/>
  <c r="N96" i="16"/>
  <c r="U5" i="18"/>
  <c r="U97" i="16" s="1"/>
  <c r="O96" i="16"/>
  <c r="G5" i="18"/>
  <c r="P96" i="16"/>
  <c r="W5" i="18"/>
  <c r="W217" i="18" s="1"/>
  <c r="Q96" i="16"/>
  <c r="J5" i="18"/>
  <c r="K5" i="18"/>
  <c r="K97" i="16" s="1"/>
  <c r="K95" i="16" s="1"/>
  <c r="Y5" i="18"/>
  <c r="Y168" i="18" s="1"/>
  <c r="R5" i="18"/>
  <c r="R172" i="18" s="1"/>
  <c r="E95" i="16"/>
  <c r="W162" i="18"/>
  <c r="W97" i="16"/>
  <c r="Y162" i="18"/>
  <c r="Y97" i="16"/>
  <c r="T96" i="16"/>
  <c r="R53" i="16"/>
  <c r="U96" i="16"/>
  <c r="T53" i="16"/>
  <c r="V96" i="16"/>
  <c r="B52" i="16"/>
  <c r="B61" i="4" s="1"/>
  <c r="B134" i="4" s="1"/>
  <c r="W96" i="16"/>
  <c r="V53" i="16"/>
  <c r="X96" i="16"/>
  <c r="W53" i="16"/>
  <c r="Y96" i="16"/>
  <c r="C5" i="18"/>
  <c r="C97" i="16" s="1"/>
  <c r="X53" i="16"/>
  <c r="D52" i="16"/>
  <c r="C95" i="16"/>
  <c r="Q97" i="16"/>
  <c r="F5" i="17"/>
  <c r="S5" i="18"/>
  <c r="S97" i="16" s="1"/>
  <c r="G64" i="4"/>
  <c r="G137" i="4" s="1"/>
  <c r="X163" i="17"/>
  <c r="D63" i="4"/>
  <c r="D136" i="4" s="1"/>
  <c r="B53" i="16"/>
  <c r="B62" i="4" s="1"/>
  <c r="B135" i="4" s="1"/>
  <c r="H164" i="17"/>
  <c r="E63" i="4"/>
  <c r="D53" i="16"/>
  <c r="D62" i="4" s="1"/>
  <c r="D135" i="4" s="1"/>
  <c r="J5" i="17"/>
  <c r="F63" i="4"/>
  <c r="N71" i="16"/>
  <c r="L5" i="17"/>
  <c r="X164" i="17"/>
  <c r="O71" i="16"/>
  <c r="N5" i="17"/>
  <c r="P71" i="16"/>
  <c r="O5" i="17"/>
  <c r="P5" i="17"/>
  <c r="V71" i="16"/>
  <c r="R96" i="16"/>
  <c r="S96" i="16"/>
  <c r="M3" i="4"/>
  <c r="M128" i="4" s="1"/>
  <c r="M9" i="4"/>
  <c r="D61" i="4"/>
  <c r="D3" i="4"/>
  <c r="D128" i="4" s="1"/>
  <c r="D9" i="4"/>
  <c r="U33" i="4"/>
  <c r="J30" i="4"/>
  <c r="W30" i="4"/>
  <c r="X30" i="4"/>
  <c r="S39" i="4"/>
  <c r="E137" i="4"/>
  <c r="E52" i="16"/>
  <c r="E61" i="4" s="1"/>
  <c r="E134" i="4" s="1"/>
  <c r="B217" i="17"/>
  <c r="F229" i="17"/>
  <c r="Y30" i="4"/>
  <c r="B136" i="4"/>
  <c r="F137" i="4"/>
  <c r="C217" i="17"/>
  <c r="G229" i="17"/>
  <c r="O240" i="17"/>
  <c r="U39" i="4"/>
  <c r="C136" i="4"/>
  <c r="G52" i="16"/>
  <c r="G61" i="4" s="1"/>
  <c r="G134" i="4" s="1"/>
  <c r="D217" i="17"/>
  <c r="P240" i="17"/>
  <c r="Q33" i="4"/>
  <c r="V39" i="4"/>
  <c r="B42" i="4"/>
  <c r="F42" i="4"/>
  <c r="J42" i="4"/>
  <c r="V42" i="4"/>
  <c r="H137" i="4"/>
  <c r="P39" i="4"/>
  <c r="D137" i="4"/>
  <c r="E136" i="4"/>
  <c r="I137" i="4"/>
  <c r="F217" i="17"/>
  <c r="J229" i="17"/>
  <c r="D42" i="4"/>
  <c r="H42" i="4"/>
  <c r="L42" i="4"/>
  <c r="F136" i="4"/>
  <c r="J137" i="4"/>
  <c r="E103" i="16"/>
  <c r="E166" i="4" s="1"/>
  <c r="G217" i="17"/>
  <c r="S240" i="17"/>
  <c r="G136" i="4"/>
  <c r="K137" i="4"/>
  <c r="M52" i="16"/>
  <c r="M61" i="4" s="1"/>
  <c r="M134" i="4" s="1"/>
  <c r="K76" i="16"/>
  <c r="H217" i="17"/>
  <c r="L229" i="17"/>
  <c r="S33" i="4"/>
  <c r="K30" i="4"/>
  <c r="G135" i="4"/>
  <c r="P136" i="4"/>
  <c r="T137" i="4"/>
  <c r="P79" i="16"/>
  <c r="P108" i="4" s="1"/>
  <c r="Q217" i="17"/>
  <c r="L30" i="4"/>
  <c r="P30" i="4"/>
  <c r="H135" i="4"/>
  <c r="Q136" i="4"/>
  <c r="U137" i="4"/>
  <c r="R217" i="17"/>
  <c r="V229" i="17"/>
  <c r="M30" i="4"/>
  <c r="H39" i="4"/>
  <c r="R136" i="4"/>
  <c r="V137" i="4"/>
  <c r="S217" i="17"/>
  <c r="W229" i="17"/>
  <c r="C240" i="17"/>
  <c r="I39" i="4"/>
  <c r="S136" i="4"/>
  <c r="W137" i="4"/>
  <c r="E101" i="16"/>
  <c r="E164" i="4" s="1"/>
  <c r="D71" i="16"/>
  <c r="P76" i="16"/>
  <c r="T217" i="17"/>
  <c r="M135" i="4"/>
  <c r="T136" i="4"/>
  <c r="X137" i="4"/>
  <c r="E71" i="16"/>
  <c r="E240" i="17"/>
  <c r="F71" i="16"/>
  <c r="V217" i="17"/>
  <c r="X42" i="4"/>
  <c r="V136" i="4"/>
  <c r="U103" i="16"/>
  <c r="U166" i="4" s="1"/>
  <c r="G71" i="16"/>
  <c r="W217" i="17"/>
  <c r="G240" i="17"/>
  <c r="W136" i="4"/>
  <c r="H71" i="16"/>
  <c r="X217" i="17"/>
  <c r="H240" i="17"/>
  <c r="X136" i="4"/>
  <c r="L71" i="16"/>
  <c r="Y217" i="17"/>
  <c r="I240" i="17"/>
  <c r="Y136" i="4"/>
  <c r="M101" i="16"/>
  <c r="M164" i="4" s="1"/>
  <c r="U90" i="16"/>
  <c r="B229" i="17"/>
  <c r="T33" i="4"/>
  <c r="U135" i="4"/>
  <c r="B137" i="4"/>
  <c r="K240" i="17"/>
  <c r="P33" i="4"/>
  <c r="C137" i="4"/>
  <c r="D229" i="17"/>
  <c r="M240" i="17"/>
  <c r="B253" i="15"/>
  <c r="B78" i="12"/>
  <c r="J253" i="15"/>
  <c r="J78" i="12"/>
  <c r="J107" i="4" s="1"/>
  <c r="L253" i="15"/>
  <c r="L78" i="12"/>
  <c r="L107" i="4" s="1"/>
  <c r="M253" i="15"/>
  <c r="M78" i="12"/>
  <c r="M107" i="4" s="1"/>
  <c r="M233" i="15"/>
  <c r="M76" i="12"/>
  <c r="M71" i="12"/>
  <c r="M70" i="12" s="1"/>
  <c r="O253" i="15"/>
  <c r="O78" i="12"/>
  <c r="O107" i="4" s="1"/>
  <c r="O34" i="15"/>
  <c r="P34" i="15"/>
  <c r="R34" i="15"/>
  <c r="K105" i="4"/>
  <c r="S34" i="15"/>
  <c r="B71" i="12"/>
  <c r="B70" i="12" s="1"/>
  <c r="R78" i="12"/>
  <c r="R107" i="4" s="1"/>
  <c r="E71" i="12"/>
  <c r="E70" i="12" s="1"/>
  <c r="N38" i="7"/>
  <c r="N5" i="7" s="1"/>
  <c r="N54" i="7" s="1"/>
  <c r="E101" i="12"/>
  <c r="E162" i="4" s="1"/>
  <c r="G71" i="12"/>
  <c r="G70" i="12" s="1"/>
  <c r="H71" i="12"/>
  <c r="H70" i="12" s="1"/>
  <c r="P38" i="7"/>
  <c r="P5" i="7" s="1"/>
  <c r="P52" i="7" s="1"/>
  <c r="G101" i="12"/>
  <c r="G162" i="4" s="1"/>
  <c r="J71" i="12"/>
  <c r="J70" i="12" s="1"/>
  <c r="H101" i="12"/>
  <c r="H162" i="4" s="1"/>
  <c r="X75" i="12"/>
  <c r="X104" i="4" s="1"/>
  <c r="J101" i="12"/>
  <c r="J162" i="4" s="1"/>
  <c r="B76" i="12"/>
  <c r="C76" i="12"/>
  <c r="C75" i="12" s="1"/>
  <c r="C104" i="4" s="1"/>
  <c r="X107" i="4"/>
  <c r="U71" i="12"/>
  <c r="U70" i="12" s="1"/>
  <c r="E76" i="12"/>
  <c r="E75" i="12" s="1"/>
  <c r="E104" i="4" s="1"/>
  <c r="W71" i="12"/>
  <c r="W70" i="12" s="1"/>
  <c r="G76" i="12"/>
  <c r="J100" i="12"/>
  <c r="J161" i="4" s="1"/>
  <c r="X71" i="12"/>
  <c r="X70" i="12" s="1"/>
  <c r="E73" i="12"/>
  <c r="E102" i="4" s="1"/>
  <c r="H76" i="12"/>
  <c r="G99" i="12"/>
  <c r="G160" i="4" s="1"/>
  <c r="K100" i="12"/>
  <c r="K161" i="4" s="1"/>
  <c r="J76" i="12"/>
  <c r="R101" i="12"/>
  <c r="R162" i="4" s="1"/>
  <c r="M99" i="12"/>
  <c r="M160" i="4" s="1"/>
  <c r="S181" i="14"/>
  <c r="J59" i="4"/>
  <c r="V60" i="4"/>
  <c r="T233" i="13"/>
  <c r="X243" i="13"/>
  <c r="U171" i="13"/>
  <c r="N216" i="13"/>
  <c r="N261" i="14"/>
  <c r="Q261" i="15"/>
  <c r="D181" i="13"/>
  <c r="G224" i="13"/>
  <c r="K224" i="13"/>
  <c r="O224" i="13"/>
  <c r="K251" i="14"/>
  <c r="H97" i="12"/>
  <c r="H158" i="4" s="1"/>
  <c r="W171" i="13"/>
  <c r="V216" i="13"/>
  <c r="H224" i="13"/>
  <c r="J65" i="12"/>
  <c r="J86" i="12" s="1"/>
  <c r="L181" i="13"/>
  <c r="Y216" i="13"/>
  <c r="I224" i="13"/>
  <c r="N181" i="13"/>
  <c r="F58" i="4"/>
  <c r="R59" i="4"/>
  <c r="L65" i="12"/>
  <c r="L63" i="12" s="1"/>
  <c r="L55" i="4" s="1"/>
  <c r="L130" i="4" s="1"/>
  <c r="Q181" i="13"/>
  <c r="E187" i="13"/>
  <c r="V261" i="15"/>
  <c r="X60" i="4"/>
  <c r="X133" i="4" s="1"/>
  <c r="S59" i="4"/>
  <c r="Q65" i="12"/>
  <c r="Q57" i="4" s="1"/>
  <c r="R99" i="12"/>
  <c r="R160" i="4" s="1"/>
  <c r="B243" i="13"/>
  <c r="F253" i="13"/>
  <c r="T181" i="13"/>
  <c r="L241" i="14"/>
  <c r="P251" i="14"/>
  <c r="C251" i="15"/>
  <c r="U99" i="12"/>
  <c r="U160" i="4" s="1"/>
  <c r="V261" i="14"/>
  <c r="Y261" i="15"/>
  <c r="B171" i="13"/>
  <c r="S251" i="14"/>
  <c r="Y261" i="14"/>
  <c r="D241" i="15"/>
  <c r="H251" i="15"/>
  <c r="E171" i="13"/>
  <c r="M187" i="13"/>
  <c r="K251" i="15"/>
  <c r="H65" i="12"/>
  <c r="H63" i="12" s="1"/>
  <c r="R87" i="12"/>
  <c r="U224" i="13"/>
  <c r="Y224" i="13"/>
  <c r="N56" i="4"/>
  <c r="N131" i="4" s="1"/>
  <c r="T58" i="4"/>
  <c r="V224" i="13"/>
  <c r="I241" i="15"/>
  <c r="U58" i="4"/>
  <c r="H60" i="4"/>
  <c r="J171" i="13"/>
  <c r="F261" i="15"/>
  <c r="S58" i="4"/>
  <c r="V56" i="4"/>
  <c r="V131" i="4" s="1"/>
  <c r="S65" i="12"/>
  <c r="S57" i="4" s="1"/>
  <c r="S132" i="4" s="1"/>
  <c r="Y65" i="12"/>
  <c r="W56" i="4"/>
  <c r="W131" i="4" s="1"/>
  <c r="J60" i="4"/>
  <c r="H89" i="12"/>
  <c r="L241" i="15"/>
  <c r="P251" i="15"/>
  <c r="U65" i="12"/>
  <c r="U86" i="12" s="1"/>
  <c r="J89" i="12"/>
  <c r="M171" i="13"/>
  <c r="F261" i="14"/>
  <c r="I261" i="15"/>
  <c r="W65" i="12"/>
  <c r="W86" i="12" s="1"/>
  <c r="M233" i="13"/>
  <c r="Q243" i="13"/>
  <c r="U187" i="13"/>
  <c r="C251" i="14"/>
  <c r="X65" i="12"/>
  <c r="O171" i="13"/>
  <c r="S251" i="15"/>
  <c r="N60" i="4"/>
  <c r="N133" i="4" s="1"/>
  <c r="I261" i="14"/>
  <c r="R171" i="13"/>
  <c r="N261" i="15"/>
  <c r="R100" i="12"/>
  <c r="R161" i="4" s="1"/>
  <c r="F216" i="13"/>
  <c r="D241" i="14"/>
  <c r="H251" i="14"/>
  <c r="N86" i="12"/>
  <c r="N57" i="4"/>
  <c r="N132" i="4" s="1"/>
  <c r="Y63" i="12"/>
  <c r="Y55" i="4" s="1"/>
  <c r="Y130" i="4" s="1"/>
  <c r="Y57" i="4"/>
  <c r="Y132" i="4" s="1"/>
  <c r="Q5" i="4"/>
  <c r="Q3" i="4"/>
  <c r="Q128" i="4" s="1"/>
  <c r="R132" i="4"/>
  <c r="U98" i="12"/>
  <c r="U159" i="4" s="1"/>
  <c r="O243" i="13"/>
  <c r="C133" i="4"/>
  <c r="X31" i="12"/>
  <c r="N63" i="12"/>
  <c r="N55" i="4" s="1"/>
  <c r="N130" i="4" s="1"/>
  <c r="V65" i="12"/>
  <c r="B100" i="12"/>
  <c r="B161" i="4" s="1"/>
  <c r="G87" i="12"/>
  <c r="L233" i="13"/>
  <c r="P243" i="13"/>
  <c r="O7" i="4"/>
  <c r="Q56" i="4"/>
  <c r="Q131" i="4" s="1"/>
  <c r="Y58" i="4"/>
  <c r="E60" i="4"/>
  <c r="E133" i="4" s="1"/>
  <c r="N233" i="13"/>
  <c r="R243" i="13"/>
  <c r="V253" i="13"/>
  <c r="P7" i="4"/>
  <c r="F33" i="4"/>
  <c r="R39" i="4"/>
  <c r="F133" i="4"/>
  <c r="R38" i="7"/>
  <c r="R5" i="7" s="1"/>
  <c r="R54" i="7" s="1"/>
  <c r="J82" i="12"/>
  <c r="Q63" i="12"/>
  <c r="Q55" i="4" s="1"/>
  <c r="Q130" i="4" s="1"/>
  <c r="O233" i="13"/>
  <c r="S243" i="13"/>
  <c r="Q7" i="4"/>
  <c r="G33" i="4"/>
  <c r="S56" i="4"/>
  <c r="S131" i="4" s="1"/>
  <c r="C59" i="4"/>
  <c r="G60" i="4"/>
  <c r="G133" i="4" s="1"/>
  <c r="S38" i="7"/>
  <c r="S5" i="7" s="1"/>
  <c r="S55" i="7" s="1"/>
  <c r="R63" i="12"/>
  <c r="E97" i="12"/>
  <c r="E158" i="4" s="1"/>
  <c r="T243" i="13"/>
  <c r="R7" i="4"/>
  <c r="H33" i="4"/>
  <c r="T39" i="4"/>
  <c r="X39" i="4"/>
  <c r="H133" i="4"/>
  <c r="T38" i="7"/>
  <c r="L82" i="12"/>
  <c r="F31" i="12"/>
  <c r="S63" i="12"/>
  <c r="S55" i="4" s="1"/>
  <c r="C99" i="12"/>
  <c r="C160" i="4" s="1"/>
  <c r="W75" i="12"/>
  <c r="Q233" i="13"/>
  <c r="U243" i="13"/>
  <c r="Y253" i="13"/>
  <c r="S7" i="4"/>
  <c r="I33" i="4"/>
  <c r="I133" i="4"/>
  <c r="B38" i="7"/>
  <c r="B5" i="7" s="1"/>
  <c r="B52" i="7" s="1"/>
  <c r="U38" i="7"/>
  <c r="U5" i="7" s="1"/>
  <c r="U55" i="7" s="1"/>
  <c r="T63" i="12"/>
  <c r="T55" i="4" s="1"/>
  <c r="E88" i="12"/>
  <c r="R233" i="13"/>
  <c r="V243" i="13"/>
  <c r="U3" i="4"/>
  <c r="U128" i="4" s="1"/>
  <c r="T7" i="4"/>
  <c r="T132" i="4" s="1"/>
  <c r="J33" i="4"/>
  <c r="J133" i="4"/>
  <c r="H38" i="7"/>
  <c r="H5" i="7" s="1"/>
  <c r="H55" i="7" s="1"/>
  <c r="N82" i="12"/>
  <c r="H88" i="12"/>
  <c r="W243" i="13"/>
  <c r="M38" i="7"/>
  <c r="M5" i="7" s="1"/>
  <c r="M55" i="7" s="1"/>
  <c r="M88" i="12"/>
  <c r="X38" i="7"/>
  <c r="W63" i="12"/>
  <c r="C65" i="12"/>
  <c r="O88" i="12"/>
  <c r="U233" i="13"/>
  <c r="Y243" i="13"/>
  <c r="E103" i="4"/>
  <c r="O38" i="7"/>
  <c r="O5" i="7" s="1"/>
  <c r="O52" i="7" s="1"/>
  <c r="Y38" i="7"/>
  <c r="Y5" i="7" s="1"/>
  <c r="Y55" i="7" s="1"/>
  <c r="K31" i="12"/>
  <c r="P101" i="12"/>
  <c r="P162" i="4" s="1"/>
  <c r="E98" i="12"/>
  <c r="E159" i="4" s="1"/>
  <c r="W233" i="13"/>
  <c r="Q38" i="7"/>
  <c r="Q5" i="7" s="1"/>
  <c r="Q54" i="7" s="1"/>
  <c r="F3" i="12"/>
  <c r="F65" i="12"/>
  <c r="F57" i="4" s="1"/>
  <c r="E89" i="12"/>
  <c r="W38" i="7"/>
  <c r="W5" i="7" s="1"/>
  <c r="H3" i="12"/>
  <c r="Y233" i="13"/>
  <c r="C243" i="13"/>
  <c r="B131" i="4"/>
  <c r="C56" i="4"/>
  <c r="C131" i="4" s="1"/>
  <c r="G57" i="4"/>
  <c r="G132" i="4" s="1"/>
  <c r="K58" i="4"/>
  <c r="O59" i="4"/>
  <c r="C38" i="7"/>
  <c r="C5" i="7" s="1"/>
  <c r="C55" i="7" s="1"/>
  <c r="N3" i="12"/>
  <c r="N5" i="4" s="1"/>
  <c r="L31" i="12"/>
  <c r="B63" i="12"/>
  <c r="P89" i="12"/>
  <c r="D243" i="13"/>
  <c r="K42" i="4"/>
  <c r="M42" i="4"/>
  <c r="Y128" i="4"/>
  <c r="C39" i="4"/>
  <c r="D39" i="4"/>
  <c r="D56" i="4"/>
  <c r="D131" i="4" s="1"/>
  <c r="L58" i="4"/>
  <c r="P59" i="4"/>
  <c r="D38" i="7"/>
  <c r="D5" i="7" s="1"/>
  <c r="P3" i="12"/>
  <c r="X82" i="12"/>
  <c r="M31" i="12"/>
  <c r="G97" i="12"/>
  <c r="G158" i="4" s="1"/>
  <c r="K65" i="12"/>
  <c r="W101" i="12"/>
  <c r="W162" i="4" s="1"/>
  <c r="U89" i="12"/>
  <c r="E243" i="13"/>
  <c r="I253" i="13"/>
  <c r="Y42" i="4"/>
  <c r="I42" i="4"/>
  <c r="E39" i="4"/>
  <c r="E56" i="4"/>
  <c r="E131" i="4" s="1"/>
  <c r="I57" i="4"/>
  <c r="I132" i="4" s="1"/>
  <c r="M58" i="4"/>
  <c r="Q59" i="4"/>
  <c r="U60" i="4"/>
  <c r="U133" i="4" s="1"/>
  <c r="S31" i="12"/>
  <c r="D63" i="12"/>
  <c r="D55" i="4" s="1"/>
  <c r="D130" i="4" s="1"/>
  <c r="W89" i="12"/>
  <c r="B233" i="13"/>
  <c r="F243" i="13"/>
  <c r="N30" i="4"/>
  <c r="O30" i="4"/>
  <c r="Q30" i="4"/>
  <c r="B39" i="4"/>
  <c r="V33" i="4"/>
  <c r="B33" i="4"/>
  <c r="F39" i="4"/>
  <c r="F131" i="4"/>
  <c r="V133" i="4"/>
  <c r="C105" i="4"/>
  <c r="T3" i="12"/>
  <c r="E63" i="12"/>
  <c r="I97" i="12"/>
  <c r="I158" i="4" s="1"/>
  <c r="M65" i="12"/>
  <c r="M86" i="12" s="1"/>
  <c r="U100" i="12"/>
  <c r="U161" i="4" s="1"/>
  <c r="G243" i="13"/>
  <c r="P133" i="4"/>
  <c r="R133" i="4"/>
  <c r="V30" i="4"/>
  <c r="W33" i="4"/>
  <c r="C33" i="4"/>
  <c r="G39" i="4"/>
  <c r="K39" i="4"/>
  <c r="N42" i="4"/>
  <c r="G131" i="4"/>
  <c r="W133" i="4"/>
  <c r="E105" i="4"/>
  <c r="V3" i="12"/>
  <c r="P31" i="12"/>
  <c r="V100" i="12"/>
  <c r="V161" i="4" s="1"/>
  <c r="D233" i="13"/>
  <c r="H243" i="13"/>
  <c r="L33" i="4"/>
  <c r="F7" i="4"/>
  <c r="X33" i="4"/>
  <c r="D33" i="4"/>
  <c r="O42" i="4"/>
  <c r="H131" i="4"/>
  <c r="V31" i="12"/>
  <c r="G63" i="12"/>
  <c r="O65" i="12"/>
  <c r="U73" i="12"/>
  <c r="U102" i="4" s="1"/>
  <c r="E233" i="13"/>
  <c r="I243" i="13"/>
  <c r="G42" i="4"/>
  <c r="E42" i="4"/>
  <c r="Y33" i="4"/>
  <c r="E33" i="4"/>
  <c r="M33" i="4"/>
  <c r="P42" i="4"/>
  <c r="Y133" i="4"/>
  <c r="I38" i="7"/>
  <c r="I5" i="7" s="1"/>
  <c r="I54" i="7" s="1"/>
  <c r="E86" i="12"/>
  <c r="P65" i="12"/>
  <c r="F233" i="13"/>
  <c r="J243" i="13"/>
  <c r="N253" i="13"/>
  <c r="H7" i="4"/>
  <c r="Q42" i="4"/>
  <c r="J131" i="4"/>
  <c r="J38" i="7"/>
  <c r="J5" i="7" s="1"/>
  <c r="I63" i="12"/>
  <c r="I55" i="4" s="1"/>
  <c r="I130" i="4" s="1"/>
  <c r="G233" i="13"/>
  <c r="K243" i="13"/>
  <c r="C42" i="4"/>
  <c r="E128" i="4"/>
  <c r="R42" i="4"/>
  <c r="K38" i="7"/>
  <c r="K5" i="7" s="1"/>
  <c r="K55" i="7" s="1"/>
  <c r="L243" i="13"/>
  <c r="U42" i="4"/>
  <c r="C30" i="4"/>
  <c r="S42" i="4"/>
  <c r="W42" i="4"/>
  <c r="S86" i="12"/>
  <c r="I233" i="13"/>
  <c r="M243" i="13"/>
  <c r="Q253" i="13"/>
  <c r="T42" i="4"/>
  <c r="J233" i="13"/>
  <c r="N243" i="13"/>
  <c r="B136" i="11"/>
  <c r="B105" i="11"/>
  <c r="B108" i="11"/>
  <c r="B107" i="11"/>
  <c r="B52" i="8"/>
  <c r="B51" i="8" s="1"/>
  <c r="B55" i="8"/>
  <c r="B106" i="11"/>
  <c r="B109" i="11"/>
  <c r="H147" i="11"/>
  <c r="H52" i="8"/>
  <c r="H51" i="8" s="1"/>
  <c r="H56" i="8"/>
  <c r="J147" i="11"/>
  <c r="J52" i="8"/>
  <c r="J51" i="8" s="1"/>
  <c r="J56" i="8"/>
  <c r="J101" i="4" s="1"/>
  <c r="K147" i="11"/>
  <c r="K52" i="8"/>
  <c r="K51" i="8" s="1"/>
  <c r="K56" i="8"/>
  <c r="K101" i="4" s="1"/>
  <c r="L147" i="11"/>
  <c r="L56" i="8"/>
  <c r="L101" i="4" s="1"/>
  <c r="N147" i="11"/>
  <c r="N56" i="8"/>
  <c r="N101" i="4" s="1"/>
  <c r="V52" i="8"/>
  <c r="V51" i="8" s="1"/>
  <c r="V55" i="8"/>
  <c r="V100" i="4" s="1"/>
  <c r="R108" i="11"/>
  <c r="I125" i="11"/>
  <c r="Y52" i="8"/>
  <c r="Y51" i="8" s="1"/>
  <c r="X55" i="8"/>
  <c r="X100" i="4" s="1"/>
  <c r="O105" i="11"/>
  <c r="W108" i="11"/>
  <c r="I123" i="11"/>
  <c r="Y55" i="8"/>
  <c r="R105" i="11"/>
  <c r="I126" i="11"/>
  <c r="B56" i="8"/>
  <c r="B101" i="4" s="1"/>
  <c r="U105" i="11"/>
  <c r="G109" i="11"/>
  <c r="G100" i="11" s="1"/>
  <c r="C56" i="8"/>
  <c r="C101" i="4" s="1"/>
  <c r="C5" i="11"/>
  <c r="W105" i="11"/>
  <c r="J109" i="11"/>
  <c r="G111" i="11"/>
  <c r="Y126" i="11"/>
  <c r="D56" i="8"/>
  <c r="D101" i="4" s="1"/>
  <c r="D5" i="11"/>
  <c r="P54" i="11"/>
  <c r="O109" i="11"/>
  <c r="O100" i="11" s="1"/>
  <c r="O111" i="11"/>
  <c r="F56" i="8"/>
  <c r="F101" i="4" s="1"/>
  <c r="E5" i="11"/>
  <c r="Q54" i="11"/>
  <c r="R109" i="11"/>
  <c r="R111" i="11"/>
  <c r="R54" i="11"/>
  <c r="G106" i="11"/>
  <c r="W109" i="11"/>
  <c r="I56" i="8"/>
  <c r="I101" i="4" s="1"/>
  <c r="S54" i="11"/>
  <c r="J106" i="11"/>
  <c r="G112" i="11"/>
  <c r="M106" i="11"/>
  <c r="O112" i="11"/>
  <c r="O106" i="11"/>
  <c r="W112" i="11"/>
  <c r="G115" i="11"/>
  <c r="R106" i="11"/>
  <c r="G113" i="11"/>
  <c r="O115" i="11"/>
  <c r="H67" i="8"/>
  <c r="H156" i="4" s="1"/>
  <c r="U106" i="11"/>
  <c r="O113" i="11"/>
  <c r="W115" i="11"/>
  <c r="W100" i="11" s="1"/>
  <c r="L5" i="11"/>
  <c r="W106" i="11"/>
  <c r="W113" i="11"/>
  <c r="F52" i="8"/>
  <c r="F51" i="8" s="1"/>
  <c r="J55" i="8"/>
  <c r="N5" i="11"/>
  <c r="I52" i="8"/>
  <c r="I51" i="8" s="1"/>
  <c r="M107" i="11"/>
  <c r="X54" i="8"/>
  <c r="X99" i="4" s="1"/>
  <c r="R107" i="11"/>
  <c r="U107" i="11"/>
  <c r="W107" i="11"/>
  <c r="I122" i="11"/>
  <c r="O111" i="10"/>
  <c r="B145" i="11"/>
  <c r="Y47" i="8"/>
  <c r="Y52" i="4" s="1"/>
  <c r="Y129" i="4" s="1"/>
  <c r="T156" i="11"/>
  <c r="U156" i="11"/>
  <c r="V156" i="11"/>
  <c r="W156" i="11"/>
  <c r="W47" i="8"/>
  <c r="W52" i="4" s="1"/>
  <c r="X156" i="11"/>
  <c r="X47" i="8"/>
  <c r="X52" i="4" s="1"/>
  <c r="Y156" i="11"/>
  <c r="P145" i="10"/>
  <c r="T156" i="10"/>
  <c r="Q145" i="10"/>
  <c r="U156" i="10"/>
  <c r="R145" i="10"/>
  <c r="B156" i="11"/>
  <c r="X156" i="10"/>
  <c r="Q145" i="11"/>
  <c r="C156" i="11"/>
  <c r="P145" i="11"/>
  <c r="U145" i="10"/>
  <c r="Y156" i="10"/>
  <c r="R145" i="11"/>
  <c r="D156" i="11"/>
  <c r="V145" i="10"/>
  <c r="S145" i="11"/>
  <c r="E156" i="11"/>
  <c r="W145" i="10"/>
  <c r="T145" i="11"/>
  <c r="F156" i="11"/>
  <c r="X145" i="10"/>
  <c r="U145" i="11"/>
  <c r="G156" i="11"/>
  <c r="S145" i="10"/>
  <c r="I136" i="9"/>
  <c r="M147" i="9"/>
  <c r="Y145" i="10"/>
  <c r="V145" i="11"/>
  <c r="H156" i="11"/>
  <c r="V156" i="10"/>
  <c r="B156" i="10"/>
  <c r="W145" i="11"/>
  <c r="I156" i="11"/>
  <c r="J47" i="8"/>
  <c r="J52" i="4" s="1"/>
  <c r="N54" i="4"/>
  <c r="K136" i="9"/>
  <c r="O147" i="9"/>
  <c r="C156" i="10"/>
  <c r="X145" i="11"/>
  <c r="J156" i="11"/>
  <c r="T145" i="10"/>
  <c r="D156" i="10"/>
  <c r="Y145" i="11"/>
  <c r="K156" i="11"/>
  <c r="M136" i="9"/>
  <c r="Q147" i="9"/>
  <c r="E156" i="10"/>
  <c r="L156" i="11"/>
  <c r="W156" i="10"/>
  <c r="Y54" i="4"/>
  <c r="N136" i="9"/>
  <c r="R147" i="9"/>
  <c r="B145" i="10"/>
  <c r="F156" i="10"/>
  <c r="M156" i="11"/>
  <c r="O136" i="9"/>
  <c r="S147" i="9"/>
  <c r="C145" i="10"/>
  <c r="G156" i="10"/>
  <c r="N156" i="11"/>
  <c r="U129" i="4"/>
  <c r="B129" i="4"/>
  <c r="W129" i="4"/>
  <c r="X129" i="4"/>
  <c r="J129" i="4"/>
  <c r="R129" i="4"/>
  <c r="G38" i="7"/>
  <c r="G5" i="7" s="1"/>
  <c r="D47" i="8"/>
  <c r="Q136" i="9"/>
  <c r="U147" i="9"/>
  <c r="O3" i="4"/>
  <c r="O128" i="4" s="1"/>
  <c r="G128" i="4"/>
  <c r="X101" i="4"/>
  <c r="X17" i="8"/>
  <c r="E47" i="8"/>
  <c r="E52" i="4" s="1"/>
  <c r="R136" i="9"/>
  <c r="V147" i="9"/>
  <c r="Y17" i="8"/>
  <c r="F47" i="8"/>
  <c r="S136" i="9"/>
  <c r="W147" i="9"/>
  <c r="I128" i="4"/>
  <c r="C54" i="4"/>
  <c r="G47" i="8"/>
  <c r="G52" i="4" s="1"/>
  <c r="T54" i="8"/>
  <c r="T99" i="4" s="1"/>
  <c r="T136" i="9"/>
  <c r="X147" i="9"/>
  <c r="D54" i="4"/>
  <c r="H47" i="8"/>
  <c r="H59" i="8" s="1"/>
  <c r="U136" i="9"/>
  <c r="Y147" i="9"/>
  <c r="L38" i="7"/>
  <c r="L5" i="7" s="1"/>
  <c r="L52" i="7" s="1"/>
  <c r="I47" i="8"/>
  <c r="I52" i="4" s="1"/>
  <c r="I129" i="4" s="1"/>
  <c r="V136" i="9"/>
  <c r="L128" i="4"/>
  <c r="F54" i="4"/>
  <c r="W136" i="9"/>
  <c r="C53" i="4"/>
  <c r="K47" i="8"/>
  <c r="X136" i="9"/>
  <c r="D53" i="4"/>
  <c r="H54" i="4"/>
  <c r="C17" i="8"/>
  <c r="L47" i="8"/>
  <c r="Y136" i="9"/>
  <c r="M47" i="8"/>
  <c r="M52" i="4" s="1"/>
  <c r="B147" i="9"/>
  <c r="F53" i="4"/>
  <c r="E17" i="8"/>
  <c r="N47" i="8"/>
  <c r="C147" i="9"/>
  <c r="C52" i="4"/>
  <c r="C129" i="4" s="1"/>
  <c r="K54" i="4"/>
  <c r="O47" i="8"/>
  <c r="O52" i="4" s="1"/>
  <c r="S66" i="8"/>
  <c r="S155" i="4" s="1"/>
  <c r="D147" i="9"/>
  <c r="P47" i="8"/>
  <c r="T66" i="8"/>
  <c r="T155" i="4" s="1"/>
  <c r="X67" i="8"/>
  <c r="X156" i="4" s="1"/>
  <c r="E147" i="9"/>
  <c r="Q47" i="8"/>
  <c r="Q52" i="4" s="1"/>
  <c r="Q129" i="4" s="1"/>
  <c r="B136" i="9"/>
  <c r="F147" i="9"/>
  <c r="C136" i="9"/>
  <c r="G147" i="9"/>
  <c r="K53" i="4"/>
  <c r="V38" i="7"/>
  <c r="V5" i="7" s="1"/>
  <c r="V55" i="7" s="1"/>
  <c r="S47" i="8"/>
  <c r="D136" i="9"/>
  <c r="H147" i="9"/>
  <c r="F38" i="7"/>
  <c r="F5" i="7" s="1"/>
  <c r="F53" i="7" s="1"/>
  <c r="L53" i="4"/>
  <c r="P54" i="4"/>
  <c r="K17" i="8"/>
  <c r="T47" i="8"/>
  <c r="T59" i="8" s="1"/>
  <c r="X66" i="8"/>
  <c r="X155" i="4" s="1"/>
  <c r="E136" i="9"/>
  <c r="I147" i="9"/>
  <c r="B100" i="4"/>
  <c r="F136" i="9"/>
  <c r="J147" i="9"/>
  <c r="N53" i="4"/>
  <c r="M17" i="8"/>
  <c r="V47" i="8"/>
  <c r="G136" i="9"/>
  <c r="K147" i="9"/>
  <c r="H136" i="9"/>
  <c r="L147" i="9"/>
  <c r="F100" i="4"/>
  <c r="J136" i="9"/>
  <c r="N147" i="9"/>
  <c r="L136" i="9"/>
  <c r="P147" i="9"/>
  <c r="E38" i="7"/>
  <c r="F5" i="6"/>
  <c r="J5" i="6"/>
  <c r="O48" i="6"/>
  <c r="H47" i="6"/>
  <c r="L47" i="6"/>
  <c r="Q48" i="6"/>
  <c r="U46" i="6"/>
  <c r="M47" i="6"/>
  <c r="J47" i="6"/>
  <c r="F47" i="6"/>
  <c r="W46" i="6"/>
  <c r="K47" i="6"/>
  <c r="O47" i="6"/>
  <c r="X5" i="6"/>
  <c r="B46" i="6"/>
  <c r="W48" i="6"/>
  <c r="C46" i="6"/>
  <c r="X48" i="6"/>
  <c r="E46" i="6"/>
  <c r="Q47" i="6"/>
  <c r="B48" i="6"/>
  <c r="C48" i="6"/>
  <c r="S47" i="6"/>
  <c r="S5" i="6"/>
  <c r="W47" i="6"/>
  <c r="D48" i="6"/>
  <c r="P48" i="6"/>
  <c r="L48" i="6"/>
  <c r="E5" i="7"/>
  <c r="E55" i="7" s="1"/>
  <c r="X47" i="6"/>
  <c r="E48" i="6"/>
  <c r="F48" i="6"/>
  <c r="G48" i="6"/>
  <c r="O5" i="6"/>
  <c r="H48" i="6"/>
  <c r="L46" i="6"/>
  <c r="P5" i="6"/>
  <c r="C5" i="6"/>
  <c r="Q5" i="6"/>
  <c r="J48" i="6"/>
  <c r="D5" i="6"/>
  <c r="L5" i="6"/>
  <c r="N5" i="6"/>
  <c r="R5" i="6"/>
  <c r="K48" i="6"/>
  <c r="W88" i="4"/>
  <c r="J42" i="6"/>
  <c r="N43" i="6"/>
  <c r="R44" i="6"/>
  <c r="P44" i="6"/>
  <c r="K42" i="6"/>
  <c r="O43" i="6"/>
  <c r="S44" i="6"/>
  <c r="W45" i="6"/>
  <c r="X5" i="7"/>
  <c r="X52" i="7" s="1"/>
  <c r="X88" i="4"/>
  <c r="J46" i="6"/>
  <c r="H42" i="6"/>
  <c r="B88" i="4"/>
  <c r="I5" i="6"/>
  <c r="M42" i="6"/>
  <c r="C88" i="4"/>
  <c r="N42" i="6"/>
  <c r="B27" i="5"/>
  <c r="B5" i="5" s="1"/>
  <c r="Y88" i="4"/>
  <c r="D88" i="4"/>
  <c r="O42" i="6"/>
  <c r="S43" i="6"/>
  <c r="W44" i="6"/>
  <c r="E88" i="4"/>
  <c r="F88" i="4"/>
  <c r="M5" i="6"/>
  <c r="M43" i="6" s="1"/>
  <c r="Q42" i="6"/>
  <c r="U43" i="6"/>
  <c r="G88" i="4"/>
  <c r="R42" i="6"/>
  <c r="V43" i="6"/>
  <c r="F46" i="6"/>
  <c r="H88" i="4"/>
  <c r="W43" i="6"/>
  <c r="C45" i="6"/>
  <c r="G46" i="6"/>
  <c r="C47" i="6"/>
  <c r="S48" i="6"/>
  <c r="O27" i="5"/>
  <c r="O5" i="5" s="1"/>
  <c r="X43" i="6"/>
  <c r="D45" i="6"/>
  <c r="H46" i="6"/>
  <c r="U42" i="6"/>
  <c r="E45" i="6"/>
  <c r="E47" i="6"/>
  <c r="U48" i="6"/>
  <c r="C44" i="6"/>
  <c r="G45" i="6"/>
  <c r="G47" i="6"/>
  <c r="D44" i="6"/>
  <c r="Q27" i="5"/>
  <c r="Q5" i="5" s="1"/>
  <c r="L88" i="4"/>
  <c r="K46" i="6"/>
  <c r="M88" i="4"/>
  <c r="T5" i="6"/>
  <c r="T42" i="6" s="1"/>
  <c r="X42" i="6"/>
  <c r="H45" i="6"/>
  <c r="N88" i="4"/>
  <c r="U5" i="6"/>
  <c r="E44" i="6"/>
  <c r="O88" i="4"/>
  <c r="V5" i="6"/>
  <c r="B43" i="6"/>
  <c r="F44" i="6"/>
  <c r="J45" i="6"/>
  <c r="W5" i="6"/>
  <c r="C43" i="6"/>
  <c r="G44" i="6"/>
  <c r="K45" i="6"/>
  <c r="D43" i="6"/>
  <c r="H44" i="6"/>
  <c r="L45" i="6"/>
  <c r="Q88" i="4"/>
  <c r="X27" i="5"/>
  <c r="X5" i="5" s="1"/>
  <c r="R88" i="4"/>
  <c r="Y5" i="6"/>
  <c r="E43" i="6"/>
  <c r="B44" i="6"/>
  <c r="S88" i="4"/>
  <c r="B42" i="6"/>
  <c r="F43" i="6"/>
  <c r="J44" i="6"/>
  <c r="N45" i="6"/>
  <c r="C42" i="6"/>
  <c r="C41" i="6" s="1"/>
  <c r="G43" i="6"/>
  <c r="K44" i="6"/>
  <c r="O45" i="6"/>
  <c r="U88" i="4"/>
  <c r="H43" i="6"/>
  <c r="V88" i="4"/>
  <c r="E42" i="6"/>
  <c r="I43" i="6"/>
  <c r="M44" i="6"/>
  <c r="Q45" i="6"/>
  <c r="T88" i="4"/>
  <c r="B5" i="6"/>
  <c r="B47" i="6" s="1"/>
  <c r="F42" i="6"/>
  <c r="J43" i="6"/>
  <c r="G42" i="6"/>
  <c r="K43" i="6"/>
  <c r="O44" i="6"/>
  <c r="S45" i="6"/>
  <c r="T5" i="7"/>
  <c r="T52" i="7" s="1"/>
  <c r="F45" i="6"/>
  <c r="T45" i="6"/>
  <c r="A1" i="51"/>
  <c r="A1" i="46"/>
  <c r="A1" i="50"/>
  <c r="A1" i="47"/>
  <c r="A1" i="49"/>
  <c r="A1" i="48"/>
  <c r="A1" i="40"/>
  <c r="A1" i="44"/>
  <c r="A1" i="43"/>
  <c r="A1" i="45"/>
  <c r="A1" i="42"/>
  <c r="A1" i="39"/>
  <c r="A1" i="41"/>
  <c r="A1" i="36"/>
  <c r="A1" i="34"/>
  <c r="A1" i="38"/>
  <c r="A1" i="35"/>
  <c r="A1" i="37"/>
  <c r="A1" i="33"/>
  <c r="A1" i="32"/>
  <c r="A1" i="31"/>
  <c r="A1" i="30"/>
  <c r="A1" i="29"/>
  <c r="A1" i="28"/>
  <c r="A1" i="26"/>
  <c r="A1" i="27"/>
  <c r="A1" i="24"/>
  <c r="A1" i="23"/>
  <c r="A1" i="25"/>
  <c r="A1" i="21"/>
  <c r="A1" i="22"/>
  <c r="A1" i="20"/>
  <c r="A1" i="19"/>
  <c r="A1" i="18"/>
  <c r="A1" i="17"/>
  <c r="A1" i="16"/>
  <c r="A1" i="15"/>
  <c r="A1" i="14"/>
  <c r="A1" i="12"/>
  <c r="A1" i="11"/>
  <c r="A1" i="10"/>
  <c r="A1" i="9"/>
  <c r="A1" i="13"/>
  <c r="A1" i="7"/>
  <c r="A1" i="5"/>
  <c r="A1" i="8"/>
  <c r="A1" i="6"/>
  <c r="A1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H151" i="4"/>
  <c r="P151" i="4"/>
  <c r="X151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B62" i="8"/>
  <c r="B58" i="8"/>
  <c r="J62" i="8"/>
  <c r="J58" i="8"/>
  <c r="R62" i="8"/>
  <c r="R58" i="8"/>
  <c r="C62" i="8"/>
  <c r="C58" i="8"/>
  <c r="K62" i="8"/>
  <c r="K58" i="8"/>
  <c r="S62" i="8"/>
  <c r="S58" i="8"/>
  <c r="D62" i="8"/>
  <c r="D58" i="8"/>
  <c r="L62" i="8"/>
  <c r="L58" i="8"/>
  <c r="T62" i="8"/>
  <c r="T58" i="8"/>
  <c r="U59" i="8"/>
  <c r="E60" i="8"/>
  <c r="M66" i="8"/>
  <c r="M155" i="4" s="1"/>
  <c r="M60" i="8"/>
  <c r="U66" i="8"/>
  <c r="U155" i="4" s="1"/>
  <c r="U60" i="8"/>
  <c r="E61" i="8"/>
  <c r="M61" i="8"/>
  <c r="U61" i="8"/>
  <c r="E62" i="8"/>
  <c r="E58" i="8"/>
  <c r="M62" i="8"/>
  <c r="M58" i="8"/>
  <c r="U62" i="8"/>
  <c r="U58" i="8"/>
  <c r="I58" i="8"/>
  <c r="F62" i="8"/>
  <c r="F58" i="8"/>
  <c r="N62" i="8"/>
  <c r="N58" i="8"/>
  <c r="V62" i="8"/>
  <c r="V58" i="8"/>
  <c r="W59" i="8"/>
  <c r="G66" i="8"/>
  <c r="G155" i="4" s="1"/>
  <c r="G60" i="8"/>
  <c r="O66" i="8"/>
  <c r="O155" i="4" s="1"/>
  <c r="O60" i="8"/>
  <c r="W66" i="8"/>
  <c r="W155" i="4" s="1"/>
  <c r="W60" i="8"/>
  <c r="G61" i="8"/>
  <c r="O61" i="8"/>
  <c r="W61" i="8"/>
  <c r="G62" i="8"/>
  <c r="G58" i="8"/>
  <c r="O62" i="8"/>
  <c r="O58" i="8"/>
  <c r="W62" i="8"/>
  <c r="W58" i="8"/>
  <c r="H62" i="8"/>
  <c r="H58" i="8"/>
  <c r="P62" i="8"/>
  <c r="P58" i="8"/>
  <c r="X62" i="8"/>
  <c r="X58" i="8"/>
  <c r="Y59" i="8"/>
  <c r="I66" i="8"/>
  <c r="I155" i="4" s="1"/>
  <c r="I60" i="8"/>
  <c r="Q66" i="8"/>
  <c r="Q155" i="4" s="1"/>
  <c r="Q60" i="8"/>
  <c r="Y60" i="8"/>
  <c r="I61" i="8"/>
  <c r="Q61" i="8"/>
  <c r="Y67" i="8"/>
  <c r="Y156" i="4" s="1"/>
  <c r="Y61" i="8"/>
  <c r="Q62" i="8"/>
  <c r="Q58" i="8"/>
  <c r="Y62" i="8"/>
  <c r="Y58" i="8"/>
  <c r="B59" i="8"/>
  <c r="J59" i="8"/>
  <c r="R59" i="8"/>
  <c r="B66" i="8"/>
  <c r="B155" i="4" s="1"/>
  <c r="B60" i="8"/>
  <c r="J66" i="8"/>
  <c r="J155" i="4" s="1"/>
  <c r="J60" i="8"/>
  <c r="R66" i="8"/>
  <c r="R155" i="4" s="1"/>
  <c r="R60" i="8"/>
  <c r="B67" i="8"/>
  <c r="B156" i="4" s="1"/>
  <c r="B61" i="8"/>
  <c r="J67" i="8"/>
  <c r="J156" i="4" s="1"/>
  <c r="J61" i="8"/>
  <c r="R61" i="8"/>
  <c r="C59" i="8"/>
  <c r="S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C105" i="11"/>
  <c r="K105" i="11"/>
  <c r="S105" i="11"/>
  <c r="C106" i="11"/>
  <c r="K106" i="11"/>
  <c r="S106" i="11"/>
  <c r="K107" i="11"/>
  <c r="S107" i="11"/>
  <c r="K108" i="11"/>
  <c r="S108" i="11"/>
  <c r="K109" i="11"/>
  <c r="S109" i="11"/>
  <c r="K111" i="11"/>
  <c r="S111" i="11"/>
  <c r="C112" i="11"/>
  <c r="K112" i="11"/>
  <c r="S112" i="11"/>
  <c r="C113" i="11"/>
  <c r="K113" i="11"/>
  <c r="S113" i="11"/>
  <c r="C115" i="11"/>
  <c r="K115" i="11"/>
  <c r="S115" i="11"/>
  <c r="C122" i="11"/>
  <c r="K122" i="11"/>
  <c r="S122" i="11"/>
  <c r="C123" i="11"/>
  <c r="K123" i="11"/>
  <c r="S123" i="11"/>
  <c r="C125" i="11"/>
  <c r="K125" i="11"/>
  <c r="C126" i="11"/>
  <c r="K126" i="11"/>
  <c r="C128" i="11"/>
  <c r="K128" i="11"/>
  <c r="S128" i="11"/>
  <c r="C129" i="11"/>
  <c r="K129" i="11"/>
  <c r="S129" i="11"/>
  <c r="C130" i="11"/>
  <c r="K130" i="11"/>
  <c r="S130" i="11"/>
  <c r="C132" i="11"/>
  <c r="K132" i="11"/>
  <c r="S132" i="11"/>
  <c r="B3" i="12"/>
  <c r="J3" i="12"/>
  <c r="R3" i="12"/>
  <c r="E82" i="12"/>
  <c r="M82" i="12"/>
  <c r="U82" i="12"/>
  <c r="M85" i="12"/>
  <c r="U85" i="12"/>
  <c r="F86" i="12"/>
  <c r="O86" i="12"/>
  <c r="B87" i="12"/>
  <c r="M87" i="12"/>
  <c r="W87" i="12"/>
  <c r="J88" i="12"/>
  <c r="U88" i="12"/>
  <c r="G89" i="12"/>
  <c r="R89" i="12"/>
  <c r="E92" i="12"/>
  <c r="J97" i="12"/>
  <c r="J158" i="4" s="1"/>
  <c r="O99" i="12"/>
  <c r="O160" i="4" s="1"/>
  <c r="W100" i="12"/>
  <c r="W161" i="4" s="1"/>
  <c r="C261" i="13"/>
  <c r="C253" i="13" s="1"/>
  <c r="C216" i="13"/>
  <c r="K261" i="13"/>
  <c r="K253" i="13" s="1"/>
  <c r="K216" i="13"/>
  <c r="S261" i="13"/>
  <c r="S253" i="13" s="1"/>
  <c r="S216" i="13"/>
  <c r="F181" i="13"/>
  <c r="D199" i="13"/>
  <c r="N199" i="13"/>
  <c r="Y199" i="13"/>
  <c r="G241" i="15"/>
  <c r="F251" i="15"/>
  <c r="N251" i="15"/>
  <c r="V251" i="15"/>
  <c r="H253" i="15"/>
  <c r="H220" i="15"/>
  <c r="H218" i="15"/>
  <c r="H217" i="15"/>
  <c r="H214" i="15"/>
  <c r="H213" i="15"/>
  <c r="H211" i="15"/>
  <c r="H210" i="15"/>
  <c r="H209" i="15"/>
  <c r="P253" i="15"/>
  <c r="P220" i="15"/>
  <c r="P218" i="15"/>
  <c r="P217" i="15"/>
  <c r="P214" i="15"/>
  <c r="P213" i="15"/>
  <c r="P211" i="15"/>
  <c r="P210" i="15"/>
  <c r="P209" i="15"/>
  <c r="P204" i="15" s="1"/>
  <c r="X253" i="15"/>
  <c r="X220" i="15"/>
  <c r="X218" i="15"/>
  <c r="X217" i="15"/>
  <c r="X214" i="15"/>
  <c r="X213" i="15"/>
  <c r="X211" i="15"/>
  <c r="X210" i="15"/>
  <c r="X209" i="15"/>
  <c r="D59" i="8"/>
  <c r="L59" i="8"/>
  <c r="D60" i="8"/>
  <c r="L60" i="8"/>
  <c r="T60" i="8"/>
  <c r="D61" i="8"/>
  <c r="L61" i="8"/>
  <c r="T61" i="8"/>
  <c r="D111" i="9"/>
  <c r="L111" i="9"/>
  <c r="T111" i="9"/>
  <c r="D128" i="9"/>
  <c r="L128" i="9"/>
  <c r="T128" i="9"/>
  <c r="D111" i="10"/>
  <c r="L111" i="10"/>
  <c r="T111" i="10"/>
  <c r="D128" i="10"/>
  <c r="L128" i="10"/>
  <c r="T128" i="10"/>
  <c r="E54" i="11"/>
  <c r="M54" i="11"/>
  <c r="M128" i="11" s="1"/>
  <c r="U54" i="11"/>
  <c r="D105" i="11"/>
  <c r="L105" i="11"/>
  <c r="T105" i="11"/>
  <c r="D106" i="11"/>
  <c r="L106" i="11"/>
  <c r="T106" i="11"/>
  <c r="D107" i="11"/>
  <c r="L107" i="11"/>
  <c r="T107" i="11"/>
  <c r="L108" i="11"/>
  <c r="T108" i="11"/>
  <c r="L109" i="11"/>
  <c r="T109" i="11"/>
  <c r="L111" i="11"/>
  <c r="T111" i="11"/>
  <c r="L112" i="11"/>
  <c r="T112" i="11"/>
  <c r="L113" i="11"/>
  <c r="T113" i="11"/>
  <c r="L115" i="11"/>
  <c r="T115" i="11"/>
  <c r="D122" i="11"/>
  <c r="L122" i="11"/>
  <c r="T122" i="11"/>
  <c r="D123" i="11"/>
  <c r="L123" i="11"/>
  <c r="T123" i="11"/>
  <c r="D125" i="11"/>
  <c r="L125" i="11"/>
  <c r="T125" i="11"/>
  <c r="D126" i="11"/>
  <c r="L126" i="11"/>
  <c r="T126" i="11"/>
  <c r="D128" i="11"/>
  <c r="L128" i="11"/>
  <c r="T128" i="11"/>
  <c r="D129" i="11"/>
  <c r="L129" i="11"/>
  <c r="T129" i="11"/>
  <c r="D130" i="11"/>
  <c r="L130" i="11"/>
  <c r="T130" i="11"/>
  <c r="D132" i="11"/>
  <c r="L132" i="11"/>
  <c r="T132" i="11"/>
  <c r="C3" i="12"/>
  <c r="K3" i="12"/>
  <c r="S3" i="12"/>
  <c r="F85" i="12"/>
  <c r="N85" i="12"/>
  <c r="V85" i="12"/>
  <c r="P86" i="12"/>
  <c r="C87" i="12"/>
  <c r="N87" i="12"/>
  <c r="K88" i="12"/>
  <c r="V88" i="12"/>
  <c r="S89" i="12"/>
  <c r="K97" i="12"/>
  <c r="K158" i="4" s="1"/>
  <c r="P99" i="12"/>
  <c r="P160" i="4" s="1"/>
  <c r="C100" i="12"/>
  <c r="C161" i="4" s="1"/>
  <c r="N100" i="12"/>
  <c r="N161" i="4" s="1"/>
  <c r="X100" i="12"/>
  <c r="X161" i="4" s="1"/>
  <c r="D261" i="13"/>
  <c r="D253" i="13" s="1"/>
  <c r="D216" i="13"/>
  <c r="L261" i="13"/>
  <c r="L253" i="13" s="1"/>
  <c r="L216" i="13"/>
  <c r="T261" i="13"/>
  <c r="T253" i="13" s="1"/>
  <c r="T216" i="13"/>
  <c r="G181" i="13"/>
  <c r="R181" i="13"/>
  <c r="E199" i="13"/>
  <c r="O199" i="13"/>
  <c r="E241" i="14"/>
  <c r="M241" i="14"/>
  <c r="D251" i="14"/>
  <c r="L251" i="14"/>
  <c r="T251" i="14"/>
  <c r="B261" i="14"/>
  <c r="J261" i="14"/>
  <c r="R261" i="14"/>
  <c r="H241" i="15"/>
  <c r="G251" i="15"/>
  <c r="O251" i="15"/>
  <c r="W251" i="15"/>
  <c r="E111" i="9"/>
  <c r="M111" i="9"/>
  <c r="U111" i="9"/>
  <c r="E128" i="9"/>
  <c r="M128" i="9"/>
  <c r="U128" i="9"/>
  <c r="E111" i="10"/>
  <c r="M111" i="10"/>
  <c r="U111" i="10"/>
  <c r="E128" i="10"/>
  <c r="M128" i="10"/>
  <c r="U128" i="10"/>
  <c r="M108" i="11"/>
  <c r="M109" i="11"/>
  <c r="U109" i="11"/>
  <c r="M111" i="11"/>
  <c r="U111" i="11"/>
  <c r="E112" i="11"/>
  <c r="M112" i="11"/>
  <c r="U112" i="11"/>
  <c r="E113" i="11"/>
  <c r="M113" i="11"/>
  <c r="U113" i="11"/>
  <c r="E115" i="11"/>
  <c r="M115" i="11"/>
  <c r="U115" i="11"/>
  <c r="G82" i="12"/>
  <c r="O82" i="12"/>
  <c r="W82" i="12"/>
  <c r="G85" i="12"/>
  <c r="O85" i="12"/>
  <c r="W85" i="12"/>
  <c r="H86" i="12"/>
  <c r="R86" i="12"/>
  <c r="B97" i="12"/>
  <c r="B158" i="4" s="1"/>
  <c r="H241" i="13"/>
  <c r="H233" i="13" s="1"/>
  <c r="H181" i="13"/>
  <c r="P241" i="13"/>
  <c r="P233" i="13" s="1"/>
  <c r="P181" i="13"/>
  <c r="X241" i="13"/>
  <c r="X233" i="13" s="1"/>
  <c r="X181" i="13"/>
  <c r="E261" i="13"/>
  <c r="E253" i="13" s="1"/>
  <c r="E216" i="13"/>
  <c r="M261" i="13"/>
  <c r="M253" i="13" s="1"/>
  <c r="M216" i="13"/>
  <c r="U261" i="13"/>
  <c r="U253" i="13" s="1"/>
  <c r="U216" i="13"/>
  <c r="F199" i="13"/>
  <c r="Q199" i="13"/>
  <c r="F241" i="14"/>
  <c r="N241" i="14"/>
  <c r="E251" i="14"/>
  <c r="M251" i="14"/>
  <c r="U251" i="14"/>
  <c r="C261" i="14"/>
  <c r="K261" i="14"/>
  <c r="S261" i="14"/>
  <c r="B261" i="15"/>
  <c r="J261" i="15"/>
  <c r="R261" i="15"/>
  <c r="F60" i="8"/>
  <c r="N60" i="8"/>
  <c r="V60" i="8"/>
  <c r="F61" i="8"/>
  <c r="N61" i="8"/>
  <c r="V61" i="8"/>
  <c r="F111" i="9"/>
  <c r="N111" i="9"/>
  <c r="V111" i="9"/>
  <c r="F128" i="9"/>
  <c r="N128" i="9"/>
  <c r="V128" i="9"/>
  <c r="F111" i="10"/>
  <c r="N111" i="10"/>
  <c r="V111" i="10"/>
  <c r="F128" i="10"/>
  <c r="N128" i="10"/>
  <c r="V128" i="10"/>
  <c r="G54" i="11"/>
  <c r="O54" i="11"/>
  <c r="W54" i="11"/>
  <c r="F105" i="11"/>
  <c r="N105" i="11"/>
  <c r="V105" i="11"/>
  <c r="F106" i="11"/>
  <c r="N106" i="11"/>
  <c r="V106" i="11"/>
  <c r="F107" i="11"/>
  <c r="N107" i="11"/>
  <c r="V107" i="11"/>
  <c r="F108" i="11"/>
  <c r="N108" i="11"/>
  <c r="V108" i="11"/>
  <c r="F109" i="11"/>
  <c r="N109" i="11"/>
  <c r="V109" i="11"/>
  <c r="F111" i="11"/>
  <c r="N111" i="11"/>
  <c r="V111" i="11"/>
  <c r="F112" i="11"/>
  <c r="N112" i="11"/>
  <c r="V112" i="11"/>
  <c r="F113" i="11"/>
  <c r="N113" i="11"/>
  <c r="V113" i="11"/>
  <c r="F115" i="11"/>
  <c r="V115" i="11"/>
  <c r="F122" i="11"/>
  <c r="N122" i="11"/>
  <c r="V122" i="11"/>
  <c r="F123" i="11"/>
  <c r="N123" i="11"/>
  <c r="V123" i="11"/>
  <c r="F125" i="11"/>
  <c r="N125" i="11"/>
  <c r="V125" i="11"/>
  <c r="F126" i="11"/>
  <c r="N126" i="11"/>
  <c r="V126" i="11"/>
  <c r="F128" i="11"/>
  <c r="N128" i="11"/>
  <c r="V128" i="11"/>
  <c r="F129" i="11"/>
  <c r="N129" i="11"/>
  <c r="V129" i="11"/>
  <c r="F130" i="11"/>
  <c r="N130" i="11"/>
  <c r="V130" i="11"/>
  <c r="F132" i="11"/>
  <c r="N132" i="11"/>
  <c r="V132" i="11"/>
  <c r="P85" i="12"/>
  <c r="X85" i="12"/>
  <c r="C97" i="12"/>
  <c r="C158" i="4" s="1"/>
  <c r="K98" i="12"/>
  <c r="K159" i="4" s="1"/>
  <c r="H99" i="12"/>
  <c r="H160" i="4" s="1"/>
  <c r="S99" i="12"/>
  <c r="S160" i="4" s="1"/>
  <c r="F100" i="12"/>
  <c r="F161" i="4" s="1"/>
  <c r="P100" i="12"/>
  <c r="P161" i="4" s="1"/>
  <c r="X101" i="12"/>
  <c r="X162" i="4" s="1"/>
  <c r="J181" i="13"/>
  <c r="U181" i="13"/>
  <c r="G199" i="13"/>
  <c r="R199" i="13"/>
  <c r="G241" i="14"/>
  <c r="F251" i="14"/>
  <c r="N251" i="14"/>
  <c r="V251" i="14"/>
  <c r="D261" i="14"/>
  <c r="L261" i="14"/>
  <c r="T261" i="14"/>
  <c r="B241" i="15"/>
  <c r="J241" i="15"/>
  <c r="I251" i="15"/>
  <c r="Q251" i="15"/>
  <c r="Y251" i="15"/>
  <c r="C261" i="15"/>
  <c r="K261" i="15"/>
  <c r="S261" i="15"/>
  <c r="G111" i="9"/>
  <c r="O111" i="9"/>
  <c r="W111" i="9"/>
  <c r="G128" i="9"/>
  <c r="O128" i="9"/>
  <c r="W128" i="9"/>
  <c r="G128" i="10"/>
  <c r="O128" i="10"/>
  <c r="W128" i="10"/>
  <c r="G128" i="11"/>
  <c r="O128" i="11"/>
  <c r="W128" i="11"/>
  <c r="Q86" i="12"/>
  <c r="Y86" i="12"/>
  <c r="I87" i="12"/>
  <c r="Q99" i="12"/>
  <c r="Q160" i="4" s="1"/>
  <c r="Q87" i="12"/>
  <c r="Y99" i="12"/>
  <c r="Y160" i="4" s="1"/>
  <c r="Y87" i="12"/>
  <c r="I100" i="12"/>
  <c r="I161" i="4" s="1"/>
  <c r="I88" i="12"/>
  <c r="Q100" i="12"/>
  <c r="Q161" i="4" s="1"/>
  <c r="Q88" i="12"/>
  <c r="Y100" i="12"/>
  <c r="Y161" i="4" s="1"/>
  <c r="Y88" i="12"/>
  <c r="I89" i="12"/>
  <c r="Q89" i="12"/>
  <c r="Y89" i="12"/>
  <c r="I82" i="12"/>
  <c r="Q82" i="12"/>
  <c r="Y82" i="12"/>
  <c r="I85" i="12"/>
  <c r="Q85" i="12"/>
  <c r="Y85" i="12"/>
  <c r="G100" i="12"/>
  <c r="G161" i="4" s="1"/>
  <c r="O101" i="12"/>
  <c r="O162" i="4" s="1"/>
  <c r="G261" i="13"/>
  <c r="G253" i="13" s="1"/>
  <c r="G216" i="13"/>
  <c r="O261" i="13"/>
  <c r="O253" i="13" s="1"/>
  <c r="O216" i="13"/>
  <c r="W261" i="13"/>
  <c r="W253" i="13" s="1"/>
  <c r="W216" i="13"/>
  <c r="I199" i="13"/>
  <c r="T199" i="13"/>
  <c r="H241" i="14"/>
  <c r="G251" i="14"/>
  <c r="O251" i="14"/>
  <c r="W251" i="14"/>
  <c r="E261" i="14"/>
  <c r="M261" i="14"/>
  <c r="U261" i="14"/>
  <c r="C241" i="15"/>
  <c r="K241" i="15"/>
  <c r="B251" i="15"/>
  <c r="J251" i="15"/>
  <c r="R251" i="15"/>
  <c r="D261" i="15"/>
  <c r="L261" i="15"/>
  <c r="T261" i="15"/>
  <c r="P59" i="8"/>
  <c r="X59" i="8"/>
  <c r="H60" i="8"/>
  <c r="P60" i="8"/>
  <c r="X60" i="8"/>
  <c r="H61" i="8"/>
  <c r="P61" i="8"/>
  <c r="X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H105" i="11"/>
  <c r="P105" i="11"/>
  <c r="X105" i="11"/>
  <c r="H106" i="11"/>
  <c r="P106" i="11"/>
  <c r="X106" i="11"/>
  <c r="H107" i="11"/>
  <c r="P107" i="11"/>
  <c r="X107" i="11"/>
  <c r="H108" i="11"/>
  <c r="P108" i="11"/>
  <c r="X108" i="11"/>
  <c r="H109" i="11"/>
  <c r="P109" i="11"/>
  <c r="X109" i="11"/>
  <c r="H111" i="11"/>
  <c r="P111" i="11"/>
  <c r="X111" i="11"/>
  <c r="H112" i="11"/>
  <c r="P112" i="11"/>
  <c r="X112" i="11"/>
  <c r="H113" i="11"/>
  <c r="P113" i="11"/>
  <c r="X113" i="11"/>
  <c r="H115" i="11"/>
  <c r="P115" i="11"/>
  <c r="X115" i="11"/>
  <c r="H122" i="11"/>
  <c r="P122" i="11"/>
  <c r="X122" i="11"/>
  <c r="H123" i="11"/>
  <c r="P123" i="11"/>
  <c r="X123" i="11"/>
  <c r="H125" i="11"/>
  <c r="X125" i="11"/>
  <c r="H126" i="11"/>
  <c r="X126" i="11"/>
  <c r="H128" i="11"/>
  <c r="X128" i="11"/>
  <c r="H129" i="11"/>
  <c r="X129" i="11"/>
  <c r="H130" i="11"/>
  <c r="P130" i="11"/>
  <c r="X130" i="11"/>
  <c r="H132" i="11"/>
  <c r="P132" i="11"/>
  <c r="X132" i="11"/>
  <c r="R85" i="12"/>
  <c r="C98" i="12"/>
  <c r="C159" i="4" s="1"/>
  <c r="K99" i="12"/>
  <c r="K160" i="4" s="1"/>
  <c r="V99" i="12"/>
  <c r="V160" i="4" s="1"/>
  <c r="S100" i="12"/>
  <c r="S161" i="4" s="1"/>
  <c r="C241" i="13"/>
  <c r="C233" i="13" s="1"/>
  <c r="C181" i="13"/>
  <c r="K241" i="13"/>
  <c r="K233" i="13" s="1"/>
  <c r="K181" i="13"/>
  <c r="S241" i="13"/>
  <c r="S233" i="13" s="1"/>
  <c r="S181" i="13"/>
  <c r="H261" i="13"/>
  <c r="H253" i="13" s="1"/>
  <c r="H216" i="13"/>
  <c r="P261" i="13"/>
  <c r="P253" i="13" s="1"/>
  <c r="P216" i="13"/>
  <c r="X261" i="13"/>
  <c r="X253" i="13" s="1"/>
  <c r="X216" i="13"/>
  <c r="B181" i="13"/>
  <c r="M181" i="13"/>
  <c r="W181" i="13"/>
  <c r="J199" i="13"/>
  <c r="U199" i="13"/>
  <c r="E261" i="15"/>
  <c r="M261" i="15"/>
  <c r="U261" i="15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I105" i="11"/>
  <c r="Q105" i="11"/>
  <c r="Y105" i="11"/>
  <c r="I106" i="11"/>
  <c r="Q106" i="11"/>
  <c r="Y106" i="11"/>
  <c r="I107" i="11"/>
  <c r="Q107" i="11"/>
  <c r="Y107" i="11"/>
  <c r="I108" i="11"/>
  <c r="Q108" i="11"/>
  <c r="Y108" i="11"/>
  <c r="I109" i="11"/>
  <c r="Q109" i="11"/>
  <c r="Y109" i="11"/>
  <c r="I111" i="11"/>
  <c r="Q111" i="11"/>
  <c r="Y111" i="11"/>
  <c r="I112" i="11"/>
  <c r="Q112" i="11"/>
  <c r="Y112" i="11"/>
  <c r="I113" i="11"/>
  <c r="Q113" i="11"/>
  <c r="Y113" i="11"/>
  <c r="I115" i="11"/>
  <c r="Q115" i="11"/>
  <c r="Y115" i="11"/>
  <c r="I128" i="11"/>
  <c r="Y128" i="11"/>
  <c r="I129" i="11"/>
  <c r="Y129" i="11"/>
  <c r="I130" i="11"/>
  <c r="Y130" i="11"/>
  <c r="I132" i="11"/>
  <c r="Y132" i="11"/>
  <c r="S85" i="12"/>
  <c r="L199" i="13"/>
  <c r="V199" i="13"/>
  <c r="B241" i="14"/>
  <c r="J241" i="14"/>
  <c r="I251" i="14"/>
  <c r="Q251" i="14"/>
  <c r="Y251" i="14"/>
  <c r="G261" i="14"/>
  <c r="O261" i="14"/>
  <c r="W261" i="14"/>
  <c r="E241" i="15"/>
  <c r="M241" i="15"/>
  <c r="D251" i="15"/>
  <c r="L251" i="15"/>
  <c r="T251" i="15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B111" i="11"/>
  <c r="J111" i="11"/>
  <c r="B112" i="11"/>
  <c r="J112" i="11"/>
  <c r="R112" i="11"/>
  <c r="B113" i="11"/>
  <c r="J113" i="11"/>
  <c r="R113" i="11"/>
  <c r="B115" i="11"/>
  <c r="J115" i="11"/>
  <c r="R115" i="11"/>
  <c r="B122" i="11"/>
  <c r="J122" i="11"/>
  <c r="R122" i="11"/>
  <c r="B123" i="11"/>
  <c r="J123" i="11"/>
  <c r="R123" i="11"/>
  <c r="B125" i="11"/>
  <c r="J125" i="11"/>
  <c r="R125" i="11"/>
  <c r="B126" i="11"/>
  <c r="J126" i="11"/>
  <c r="R126" i="11"/>
  <c r="B128" i="11"/>
  <c r="J128" i="11"/>
  <c r="R128" i="11"/>
  <c r="B129" i="11"/>
  <c r="J129" i="11"/>
  <c r="R129" i="11"/>
  <c r="B130" i="11"/>
  <c r="J130" i="11"/>
  <c r="R130" i="11"/>
  <c r="B132" i="11"/>
  <c r="J132" i="11"/>
  <c r="R132" i="11"/>
  <c r="D86" i="12"/>
  <c r="L86" i="12"/>
  <c r="T86" i="12"/>
  <c r="D87" i="12"/>
  <c r="L87" i="12"/>
  <c r="T99" i="12"/>
  <c r="T160" i="4" s="1"/>
  <c r="T87" i="12"/>
  <c r="D100" i="12"/>
  <c r="D161" i="4" s="1"/>
  <c r="D88" i="12"/>
  <c r="L100" i="12"/>
  <c r="L161" i="4" s="1"/>
  <c r="L88" i="12"/>
  <c r="T100" i="12"/>
  <c r="T161" i="4" s="1"/>
  <c r="T88" i="12"/>
  <c r="D101" i="12"/>
  <c r="D162" i="4" s="1"/>
  <c r="D89" i="12"/>
  <c r="L101" i="12"/>
  <c r="L162" i="4" s="1"/>
  <c r="L89" i="12"/>
  <c r="T101" i="12"/>
  <c r="T162" i="4" s="1"/>
  <c r="T89" i="12"/>
  <c r="D85" i="12"/>
  <c r="L85" i="12"/>
  <c r="T85" i="12"/>
  <c r="B261" i="13"/>
  <c r="B253" i="13" s="1"/>
  <c r="B216" i="13"/>
  <c r="J261" i="13"/>
  <c r="J253" i="13" s="1"/>
  <c r="J216" i="13"/>
  <c r="R261" i="13"/>
  <c r="R253" i="13" s="1"/>
  <c r="R216" i="13"/>
  <c r="E181" i="13"/>
  <c r="O181" i="13"/>
  <c r="B199" i="13"/>
  <c r="M199" i="13"/>
  <c r="W199" i="13"/>
  <c r="C241" i="14"/>
  <c r="K241" i="14"/>
  <c r="B251" i="14"/>
  <c r="J251" i="14"/>
  <c r="R251" i="14"/>
  <c r="H261" i="14"/>
  <c r="P261" i="14"/>
  <c r="X261" i="14"/>
  <c r="F241" i="15"/>
  <c r="N241" i="15"/>
  <c r="E251" i="15"/>
  <c r="M251" i="15"/>
  <c r="U251" i="15"/>
  <c r="G261" i="15"/>
  <c r="O261" i="15"/>
  <c r="W261" i="15"/>
  <c r="H199" i="14"/>
  <c r="P199" i="14"/>
  <c r="X199" i="14"/>
  <c r="H216" i="14"/>
  <c r="P216" i="14"/>
  <c r="X216" i="14"/>
  <c r="I115" i="15"/>
  <c r="I216" i="15" s="1"/>
  <c r="Q115" i="15"/>
  <c r="Q216" i="15" s="1"/>
  <c r="Y115" i="15"/>
  <c r="G176" i="15"/>
  <c r="G178" i="15"/>
  <c r="G179" i="15"/>
  <c r="G181" i="15"/>
  <c r="O181" i="15"/>
  <c r="W181" i="15"/>
  <c r="G182" i="15"/>
  <c r="G183" i="15"/>
  <c r="G185" i="15"/>
  <c r="G199" i="15"/>
  <c r="O199" i="15"/>
  <c r="W199" i="15"/>
  <c r="G209" i="15"/>
  <c r="O209" i="15"/>
  <c r="W209" i="15"/>
  <c r="G210" i="15"/>
  <c r="O210" i="15"/>
  <c r="W210" i="15"/>
  <c r="G211" i="15"/>
  <c r="O211" i="15"/>
  <c r="W211" i="15"/>
  <c r="G213" i="15"/>
  <c r="O213" i="15"/>
  <c r="W213" i="15"/>
  <c r="G214" i="15"/>
  <c r="O214" i="15"/>
  <c r="W214" i="15"/>
  <c r="G216" i="15"/>
  <c r="O216" i="15"/>
  <c r="W216" i="15"/>
  <c r="G217" i="15"/>
  <c r="O217" i="15"/>
  <c r="W217" i="15"/>
  <c r="G218" i="15"/>
  <c r="O218" i="15"/>
  <c r="W218" i="15"/>
  <c r="G220" i="15"/>
  <c r="O220" i="15"/>
  <c r="W220" i="15"/>
  <c r="G100" i="16"/>
  <c r="G163" i="4" s="1"/>
  <c r="G101" i="16"/>
  <c r="G164" i="4" s="1"/>
  <c r="W101" i="16"/>
  <c r="W164" i="4" s="1"/>
  <c r="J71" i="16"/>
  <c r="M90" i="16"/>
  <c r="U91" i="16"/>
  <c r="U89" i="16" s="1"/>
  <c r="E93" i="16"/>
  <c r="H229" i="17"/>
  <c r="P229" i="17"/>
  <c r="X229" i="17"/>
  <c r="Q240" i="17"/>
  <c r="Y240" i="17"/>
  <c r="I181" i="14"/>
  <c r="Q181" i="14"/>
  <c r="Y181" i="14"/>
  <c r="I199" i="14"/>
  <c r="Q199" i="14"/>
  <c r="Y199" i="14"/>
  <c r="I216" i="14"/>
  <c r="Q216" i="14"/>
  <c r="Y216" i="14"/>
  <c r="H176" i="15"/>
  <c r="H178" i="15"/>
  <c r="H179" i="15"/>
  <c r="H181" i="15"/>
  <c r="P181" i="15"/>
  <c r="X181" i="15"/>
  <c r="H182" i="15"/>
  <c r="H183" i="15"/>
  <c r="H185" i="15"/>
  <c r="H199" i="15"/>
  <c r="P199" i="15"/>
  <c r="X199" i="15"/>
  <c r="H216" i="15"/>
  <c r="P216" i="15"/>
  <c r="X216" i="15"/>
  <c r="H261" i="15"/>
  <c r="P261" i="15"/>
  <c r="X261" i="15"/>
  <c r="H91" i="16"/>
  <c r="H89" i="16" s="1"/>
  <c r="H102" i="16"/>
  <c r="H165" i="4" s="1"/>
  <c r="H92" i="16"/>
  <c r="P102" i="16"/>
  <c r="P165" i="4" s="1"/>
  <c r="P92" i="16"/>
  <c r="X92" i="16"/>
  <c r="H103" i="16"/>
  <c r="H166" i="4" s="1"/>
  <c r="H93" i="16"/>
  <c r="P103" i="16"/>
  <c r="P166" i="4" s="1"/>
  <c r="P93" i="16"/>
  <c r="X103" i="16"/>
  <c r="X166" i="4" s="1"/>
  <c r="X93" i="16"/>
  <c r="B71" i="16"/>
  <c r="K71" i="16"/>
  <c r="W91" i="16"/>
  <c r="G93" i="16"/>
  <c r="I229" i="17"/>
  <c r="Q229" i="17"/>
  <c r="Y229" i="17"/>
  <c r="B240" i="17"/>
  <c r="J240" i="17"/>
  <c r="R240" i="17"/>
  <c r="C199" i="13"/>
  <c r="K199" i="13"/>
  <c r="S199" i="13"/>
  <c r="B181" i="14"/>
  <c r="J181" i="14"/>
  <c r="R181" i="14"/>
  <c r="B199" i="14"/>
  <c r="J199" i="14"/>
  <c r="R199" i="14"/>
  <c r="B216" i="14"/>
  <c r="J216" i="14"/>
  <c r="R216" i="14"/>
  <c r="I34" i="15"/>
  <c r="Q34" i="15"/>
  <c r="Y34" i="15"/>
  <c r="C115" i="15"/>
  <c r="C216" i="15" s="1"/>
  <c r="K115" i="15"/>
  <c r="K216" i="15" s="1"/>
  <c r="S115" i="15"/>
  <c r="S216" i="15" s="1"/>
  <c r="Q181" i="15"/>
  <c r="Y181" i="15"/>
  <c r="I199" i="15"/>
  <c r="Q199" i="15"/>
  <c r="Y199" i="15"/>
  <c r="I92" i="16"/>
  <c r="Q102" i="16"/>
  <c r="Q165" i="4" s="1"/>
  <c r="Q92" i="16"/>
  <c r="Y102" i="16"/>
  <c r="Y165" i="4" s="1"/>
  <c r="Y92" i="16"/>
  <c r="I103" i="16"/>
  <c r="I166" i="4" s="1"/>
  <c r="I93" i="16"/>
  <c r="Q103" i="16"/>
  <c r="Q166" i="4" s="1"/>
  <c r="Q93" i="16"/>
  <c r="Y103" i="16"/>
  <c r="Y166" i="4" s="1"/>
  <c r="Y93" i="16"/>
  <c r="C71" i="16"/>
  <c r="M93" i="16"/>
  <c r="C199" i="14"/>
  <c r="K199" i="14"/>
  <c r="S199" i="14"/>
  <c r="C216" i="14"/>
  <c r="K216" i="14"/>
  <c r="S216" i="14"/>
  <c r="B176" i="15"/>
  <c r="J176" i="15"/>
  <c r="B178" i="15"/>
  <c r="J178" i="15"/>
  <c r="B179" i="15"/>
  <c r="J179" i="15"/>
  <c r="B181" i="15"/>
  <c r="J181" i="15"/>
  <c r="R181" i="15"/>
  <c r="B182" i="15"/>
  <c r="J182" i="15"/>
  <c r="B183" i="15"/>
  <c r="J183" i="15"/>
  <c r="B185" i="15"/>
  <c r="J185" i="15"/>
  <c r="B199" i="15"/>
  <c r="J199" i="15"/>
  <c r="R199" i="15"/>
  <c r="B209" i="15"/>
  <c r="J209" i="15"/>
  <c r="R209" i="15"/>
  <c r="B210" i="15"/>
  <c r="J210" i="15"/>
  <c r="R210" i="15"/>
  <c r="B211" i="15"/>
  <c r="J211" i="15"/>
  <c r="R211" i="15"/>
  <c r="B213" i="15"/>
  <c r="J213" i="15"/>
  <c r="R213" i="15"/>
  <c r="B214" i="15"/>
  <c r="J214" i="15"/>
  <c r="R214" i="15"/>
  <c r="B216" i="15"/>
  <c r="J216" i="15"/>
  <c r="R216" i="15"/>
  <c r="B217" i="15"/>
  <c r="J217" i="15"/>
  <c r="R217" i="15"/>
  <c r="B218" i="15"/>
  <c r="J218" i="15"/>
  <c r="R218" i="15"/>
  <c r="B220" i="15"/>
  <c r="J220" i="15"/>
  <c r="R220" i="15"/>
  <c r="B101" i="16"/>
  <c r="B164" i="4" s="1"/>
  <c r="B91" i="16"/>
  <c r="R101" i="16"/>
  <c r="R164" i="4" s="1"/>
  <c r="R91" i="16"/>
  <c r="R89" i="16" s="1"/>
  <c r="B92" i="16"/>
  <c r="J102" i="16"/>
  <c r="J165" i="4" s="1"/>
  <c r="J92" i="16"/>
  <c r="R92" i="16"/>
  <c r="B103" i="16"/>
  <c r="B166" i="4" s="1"/>
  <c r="B93" i="16"/>
  <c r="J103" i="16"/>
  <c r="J166" i="4" s="1"/>
  <c r="J93" i="16"/>
  <c r="R103" i="16"/>
  <c r="R166" i="4" s="1"/>
  <c r="R93" i="16"/>
  <c r="G92" i="16"/>
  <c r="O93" i="16"/>
  <c r="C229" i="17"/>
  <c r="K229" i="17"/>
  <c r="S229" i="17"/>
  <c r="D240" i="17"/>
  <c r="L240" i="17"/>
  <c r="T240" i="17"/>
  <c r="D181" i="14"/>
  <c r="L181" i="14"/>
  <c r="T181" i="14"/>
  <c r="D199" i="14"/>
  <c r="L199" i="14"/>
  <c r="T199" i="14"/>
  <c r="D216" i="14"/>
  <c r="L216" i="14"/>
  <c r="T216" i="14"/>
  <c r="C176" i="15"/>
  <c r="K176" i="15"/>
  <c r="C178" i="15"/>
  <c r="K178" i="15"/>
  <c r="C179" i="15"/>
  <c r="K179" i="15"/>
  <c r="C181" i="15"/>
  <c r="K181" i="15"/>
  <c r="S181" i="15"/>
  <c r="C182" i="15"/>
  <c r="K182" i="15"/>
  <c r="C183" i="15"/>
  <c r="K183" i="15"/>
  <c r="C185" i="15"/>
  <c r="K185" i="15"/>
  <c r="C199" i="15"/>
  <c r="K199" i="15"/>
  <c r="S199" i="15"/>
  <c r="C102" i="16"/>
  <c r="C165" i="4" s="1"/>
  <c r="C92" i="16"/>
  <c r="K102" i="16"/>
  <c r="K165" i="4" s="1"/>
  <c r="K92" i="16"/>
  <c r="S92" i="16"/>
  <c r="C103" i="16"/>
  <c r="C166" i="4" s="1"/>
  <c r="C93" i="16"/>
  <c r="K103" i="16"/>
  <c r="K166" i="4" s="1"/>
  <c r="K93" i="16"/>
  <c r="S103" i="16"/>
  <c r="S166" i="4" s="1"/>
  <c r="S93" i="16"/>
  <c r="I71" i="16"/>
  <c r="I90" i="16"/>
  <c r="Q71" i="16"/>
  <c r="Q90" i="16"/>
  <c r="Y71" i="16"/>
  <c r="Y90" i="16"/>
  <c r="E91" i="16"/>
  <c r="E89" i="16" s="1"/>
  <c r="U93" i="16"/>
  <c r="E181" i="14"/>
  <c r="M181" i="14"/>
  <c r="U181" i="14"/>
  <c r="E199" i="14"/>
  <c r="M199" i="14"/>
  <c r="U199" i="14"/>
  <c r="E216" i="14"/>
  <c r="M216" i="14"/>
  <c r="U216" i="14"/>
  <c r="D34" i="15"/>
  <c r="L34" i="15"/>
  <c r="T34" i="15"/>
  <c r="F115" i="15"/>
  <c r="F216" i="15" s="1"/>
  <c r="N115" i="15"/>
  <c r="V115" i="15"/>
  <c r="V216" i="15" s="1"/>
  <c r="D181" i="15"/>
  <c r="L181" i="15"/>
  <c r="T181" i="15"/>
  <c r="D199" i="15"/>
  <c r="L199" i="15"/>
  <c r="T199" i="15"/>
  <c r="D209" i="15"/>
  <c r="L209" i="15"/>
  <c r="T209" i="15"/>
  <c r="D210" i="15"/>
  <c r="L210" i="15"/>
  <c r="T210" i="15"/>
  <c r="D211" i="15"/>
  <c r="L211" i="15"/>
  <c r="T211" i="15"/>
  <c r="D213" i="15"/>
  <c r="L213" i="15"/>
  <c r="T213" i="15"/>
  <c r="D214" i="15"/>
  <c r="L214" i="15"/>
  <c r="T214" i="15"/>
  <c r="D216" i="15"/>
  <c r="L216" i="15"/>
  <c r="T216" i="15"/>
  <c r="D217" i="15"/>
  <c r="L217" i="15"/>
  <c r="T217" i="15"/>
  <c r="D218" i="15"/>
  <c r="L218" i="15"/>
  <c r="T218" i="15"/>
  <c r="D220" i="15"/>
  <c r="L220" i="15"/>
  <c r="T220" i="15"/>
  <c r="D101" i="16"/>
  <c r="D164" i="4" s="1"/>
  <c r="D91" i="16"/>
  <c r="T101" i="16"/>
  <c r="T164" i="4" s="1"/>
  <c r="T91" i="16"/>
  <c r="D92" i="16"/>
  <c r="L102" i="16"/>
  <c r="L165" i="4" s="1"/>
  <c r="L92" i="16"/>
  <c r="T102" i="16"/>
  <c r="T165" i="4" s="1"/>
  <c r="T92" i="16"/>
  <c r="D103" i="16"/>
  <c r="D166" i="4" s="1"/>
  <c r="D93" i="16"/>
  <c r="L103" i="16"/>
  <c r="L166" i="4" s="1"/>
  <c r="L93" i="16"/>
  <c r="T103" i="16"/>
  <c r="T166" i="4" s="1"/>
  <c r="T93" i="16"/>
  <c r="G91" i="16"/>
  <c r="O92" i="16"/>
  <c r="W93" i="16"/>
  <c r="E229" i="17"/>
  <c r="M229" i="17"/>
  <c r="U229" i="17"/>
  <c r="F240" i="17"/>
  <c r="N240" i="17"/>
  <c r="V240" i="17"/>
  <c r="D217" i="18"/>
  <c r="D175" i="18"/>
  <c r="D174" i="18"/>
  <c r="D173" i="18"/>
  <c r="D172" i="18"/>
  <c r="D170" i="18"/>
  <c r="D169" i="18"/>
  <c r="D168" i="18"/>
  <c r="D167" i="18"/>
  <c r="D165" i="18"/>
  <c r="D164" i="18"/>
  <c r="D163" i="18"/>
  <c r="D162" i="18"/>
  <c r="D161" i="18"/>
  <c r="D97" i="16"/>
  <c r="D95" i="16" s="1"/>
  <c r="L217" i="18"/>
  <c r="L175" i="18"/>
  <c r="L174" i="18"/>
  <c r="L173" i="18"/>
  <c r="L172" i="18"/>
  <c r="L170" i="18"/>
  <c r="L169" i="18"/>
  <c r="L168" i="18"/>
  <c r="L167" i="18"/>
  <c r="L165" i="18"/>
  <c r="L164" i="18"/>
  <c r="L163" i="18"/>
  <c r="L162" i="18"/>
  <c r="L161" i="18"/>
  <c r="L97" i="16"/>
  <c r="L95" i="16" s="1"/>
  <c r="T217" i="18"/>
  <c r="T175" i="18"/>
  <c r="T174" i="18"/>
  <c r="T173" i="18"/>
  <c r="T172" i="18"/>
  <c r="T170" i="18"/>
  <c r="T169" i="18"/>
  <c r="T168" i="18"/>
  <c r="T167" i="18"/>
  <c r="T165" i="18"/>
  <c r="T164" i="18"/>
  <c r="T163" i="18"/>
  <c r="T162" i="18"/>
  <c r="T161" i="18"/>
  <c r="T97" i="16"/>
  <c r="T95" i="16" s="1"/>
  <c r="F181" i="14"/>
  <c r="N181" i="14"/>
  <c r="V181" i="14"/>
  <c r="F199" i="14"/>
  <c r="N199" i="14"/>
  <c r="V199" i="14"/>
  <c r="F216" i="14"/>
  <c r="N216" i="14"/>
  <c r="V216" i="14"/>
  <c r="E176" i="15"/>
  <c r="M176" i="15"/>
  <c r="E178" i="15"/>
  <c r="M178" i="15"/>
  <c r="E179" i="15"/>
  <c r="M179" i="15"/>
  <c r="E181" i="15"/>
  <c r="M181" i="15"/>
  <c r="U181" i="15"/>
  <c r="E182" i="15"/>
  <c r="M182" i="15"/>
  <c r="E183" i="15"/>
  <c r="M183" i="15"/>
  <c r="E185" i="15"/>
  <c r="M185" i="15"/>
  <c r="E199" i="15"/>
  <c r="M199" i="15"/>
  <c r="U199" i="15"/>
  <c r="E209" i="15"/>
  <c r="M209" i="15"/>
  <c r="U209" i="15"/>
  <c r="E210" i="15"/>
  <c r="M210" i="15"/>
  <c r="U210" i="15"/>
  <c r="E211" i="15"/>
  <c r="M211" i="15"/>
  <c r="U211" i="15"/>
  <c r="E213" i="15"/>
  <c r="M213" i="15"/>
  <c r="U213" i="15"/>
  <c r="E214" i="15"/>
  <c r="M214" i="15"/>
  <c r="U214" i="15"/>
  <c r="E216" i="15"/>
  <c r="M216" i="15"/>
  <c r="U216" i="15"/>
  <c r="E217" i="15"/>
  <c r="M217" i="15"/>
  <c r="U217" i="15"/>
  <c r="E218" i="15"/>
  <c r="M218" i="15"/>
  <c r="U218" i="15"/>
  <c r="E220" i="15"/>
  <c r="M220" i="15"/>
  <c r="U220" i="15"/>
  <c r="M91" i="16"/>
  <c r="U92" i="16"/>
  <c r="H199" i="13"/>
  <c r="P199" i="13"/>
  <c r="X199" i="13"/>
  <c r="G181" i="14"/>
  <c r="O181" i="14"/>
  <c r="W181" i="14"/>
  <c r="G199" i="14"/>
  <c r="O199" i="14"/>
  <c r="W199" i="14"/>
  <c r="G216" i="14"/>
  <c r="O216" i="14"/>
  <c r="W216" i="14"/>
  <c r="F34" i="15"/>
  <c r="N34" i="15"/>
  <c r="V34" i="15"/>
  <c r="V181" i="15"/>
  <c r="F199" i="15"/>
  <c r="N199" i="15"/>
  <c r="V199" i="15"/>
  <c r="V91" i="16"/>
  <c r="F92" i="16"/>
  <c r="N92" i="16"/>
  <c r="V92" i="16"/>
  <c r="F103" i="16"/>
  <c r="F166" i="4" s="1"/>
  <c r="F93" i="16"/>
  <c r="N103" i="16"/>
  <c r="N166" i="4" s="1"/>
  <c r="N93" i="16"/>
  <c r="V103" i="16"/>
  <c r="V166" i="4" s="1"/>
  <c r="V93" i="16"/>
  <c r="S71" i="16"/>
  <c r="W92" i="16"/>
  <c r="E175" i="17"/>
  <c r="E174" i="17"/>
  <c r="E173" i="17"/>
  <c r="E172" i="17"/>
  <c r="E170" i="17"/>
  <c r="E169" i="17"/>
  <c r="E168" i="17"/>
  <c r="E167" i="17"/>
  <c r="E166" i="17"/>
  <c r="E165" i="17"/>
  <c r="E164" i="17"/>
  <c r="E163" i="17"/>
  <c r="E162" i="17"/>
  <c r="E161" i="17"/>
  <c r="M175" i="17"/>
  <c r="M174" i="17"/>
  <c r="M173" i="17"/>
  <c r="M172" i="17"/>
  <c r="M170" i="17"/>
  <c r="M169" i="17"/>
  <c r="M168" i="17"/>
  <c r="M167" i="17"/>
  <c r="M166" i="17"/>
  <c r="M165" i="17"/>
  <c r="M164" i="17"/>
  <c r="M163" i="17"/>
  <c r="M162" i="17"/>
  <c r="M161" i="17"/>
  <c r="U175" i="17"/>
  <c r="U174" i="17"/>
  <c r="U173" i="17"/>
  <c r="U172" i="17"/>
  <c r="U170" i="17"/>
  <c r="U169" i="17"/>
  <c r="U168" i="17"/>
  <c r="U167" i="17"/>
  <c r="U166" i="17"/>
  <c r="U165" i="17"/>
  <c r="U164" i="17"/>
  <c r="U163" i="17"/>
  <c r="U162" i="17"/>
  <c r="U161" i="17"/>
  <c r="D161" i="17"/>
  <c r="L161" i="17"/>
  <c r="T161" i="17"/>
  <c r="D162" i="17"/>
  <c r="L162" i="17"/>
  <c r="T162" i="17"/>
  <c r="D163" i="17"/>
  <c r="L163" i="17"/>
  <c r="T163" i="17"/>
  <c r="D164" i="17"/>
  <c r="L164" i="17"/>
  <c r="T164" i="17"/>
  <c r="D165" i="17"/>
  <c r="L165" i="17"/>
  <c r="T165" i="17"/>
  <c r="D166" i="17"/>
  <c r="L166" i="17"/>
  <c r="T166" i="17"/>
  <c r="D167" i="17"/>
  <c r="L167" i="17"/>
  <c r="T167" i="17"/>
  <c r="D168" i="17"/>
  <c r="L168" i="17"/>
  <c r="T168" i="17"/>
  <c r="D169" i="17"/>
  <c r="L169" i="17"/>
  <c r="T169" i="17"/>
  <c r="D170" i="17"/>
  <c r="L170" i="17"/>
  <c r="T170" i="17"/>
  <c r="D171" i="17"/>
  <c r="L171" i="17"/>
  <c r="T171" i="17"/>
  <c r="D172" i="17"/>
  <c r="L172" i="17"/>
  <c r="T172" i="17"/>
  <c r="D173" i="17"/>
  <c r="L173" i="17"/>
  <c r="T173" i="17"/>
  <c r="D174" i="17"/>
  <c r="L174" i="17"/>
  <c r="T174" i="17"/>
  <c r="D184" i="17"/>
  <c r="L184" i="17"/>
  <c r="T184" i="17"/>
  <c r="D190" i="17"/>
  <c r="L190" i="17"/>
  <c r="T190" i="17"/>
  <c r="D203" i="17"/>
  <c r="L203" i="17"/>
  <c r="T203" i="17"/>
  <c r="D209" i="17"/>
  <c r="L209" i="17"/>
  <c r="T209" i="17"/>
  <c r="B226" i="18"/>
  <c r="J226" i="18"/>
  <c r="R226" i="18"/>
  <c r="D235" i="18"/>
  <c r="D184" i="18"/>
  <c r="L235" i="18"/>
  <c r="L184" i="18"/>
  <c r="T235" i="18"/>
  <c r="T184" i="18"/>
  <c r="C237" i="18"/>
  <c r="C190" i="18"/>
  <c r="K237" i="18"/>
  <c r="K190" i="18"/>
  <c r="S237" i="18"/>
  <c r="S190" i="18"/>
  <c r="E246" i="18"/>
  <c r="E203" i="18"/>
  <c r="M246" i="18"/>
  <c r="M203" i="18"/>
  <c r="U246" i="18"/>
  <c r="U203" i="18"/>
  <c r="D248" i="18"/>
  <c r="D209" i="18"/>
  <c r="L248" i="18"/>
  <c r="L209" i="18"/>
  <c r="T248" i="18"/>
  <c r="T209" i="18"/>
  <c r="O161" i="18"/>
  <c r="W161" i="18"/>
  <c r="G162" i="18"/>
  <c r="O162" i="18"/>
  <c r="C170" i="18"/>
  <c r="B171" i="18"/>
  <c r="B173" i="18"/>
  <c r="J174" i="18"/>
  <c r="E217" i="19"/>
  <c r="R217" i="19"/>
  <c r="D217" i="19"/>
  <c r="D176" i="19"/>
  <c r="D173" i="19"/>
  <c r="D172" i="19"/>
  <c r="D169" i="19"/>
  <c r="D168" i="19"/>
  <c r="D167" i="19"/>
  <c r="D165" i="19"/>
  <c r="L217" i="19"/>
  <c r="L176" i="19"/>
  <c r="L173" i="19"/>
  <c r="L172" i="19"/>
  <c r="L169" i="19"/>
  <c r="L168" i="19"/>
  <c r="L167" i="19"/>
  <c r="L165" i="19"/>
  <c r="T217" i="19"/>
  <c r="T176" i="19"/>
  <c r="T173" i="19"/>
  <c r="T172" i="19"/>
  <c r="T169" i="19"/>
  <c r="T168" i="19"/>
  <c r="T167" i="19"/>
  <c r="T165" i="19"/>
  <c r="M235" i="19"/>
  <c r="E248" i="19"/>
  <c r="M248" i="19"/>
  <c r="U248" i="19"/>
  <c r="I5" i="17"/>
  <c r="I217" i="19" s="1"/>
  <c r="Q5" i="17"/>
  <c r="Y5" i="17"/>
  <c r="Y171" i="17" s="1"/>
  <c r="E171" i="17"/>
  <c r="M171" i="17"/>
  <c r="U171" i="17"/>
  <c r="E184" i="17"/>
  <c r="M184" i="17"/>
  <c r="U184" i="17"/>
  <c r="E190" i="17"/>
  <c r="M190" i="17"/>
  <c r="U190" i="17"/>
  <c r="E203" i="17"/>
  <c r="M203" i="17"/>
  <c r="U203" i="17"/>
  <c r="E209" i="17"/>
  <c r="M209" i="17"/>
  <c r="U209" i="17"/>
  <c r="E226" i="17"/>
  <c r="E217" i="17" s="1"/>
  <c r="M226" i="17"/>
  <c r="M217" i="17" s="1"/>
  <c r="U226" i="17"/>
  <c r="U217" i="17" s="1"/>
  <c r="C226" i="18"/>
  <c r="K226" i="18"/>
  <c r="S226" i="18"/>
  <c r="E235" i="18"/>
  <c r="E184" i="18"/>
  <c r="M235" i="18"/>
  <c r="M184" i="18"/>
  <c r="U235" i="18"/>
  <c r="U184" i="18"/>
  <c r="D237" i="18"/>
  <c r="D190" i="18"/>
  <c r="L237" i="18"/>
  <c r="L190" i="18"/>
  <c r="T237" i="18"/>
  <c r="T190" i="18"/>
  <c r="F246" i="18"/>
  <c r="F203" i="18"/>
  <c r="N246" i="18"/>
  <c r="N203" i="18"/>
  <c r="V246" i="18"/>
  <c r="V203" i="18"/>
  <c r="E248" i="18"/>
  <c r="E209" i="18"/>
  <c r="M248" i="18"/>
  <c r="M209" i="18"/>
  <c r="U248" i="18"/>
  <c r="U209" i="18"/>
  <c r="C171" i="18"/>
  <c r="B172" i="18"/>
  <c r="C173" i="18"/>
  <c r="K174" i="18"/>
  <c r="G217" i="19"/>
  <c r="E226" i="19"/>
  <c r="M226" i="19"/>
  <c r="U226" i="19"/>
  <c r="N235" i="19"/>
  <c r="U237" i="19"/>
  <c r="F248" i="19"/>
  <c r="N248" i="19"/>
  <c r="V248" i="19"/>
  <c r="N161" i="17"/>
  <c r="V161" i="17"/>
  <c r="F162" i="17"/>
  <c r="N162" i="17"/>
  <c r="V162" i="17"/>
  <c r="F163" i="17"/>
  <c r="N163" i="17"/>
  <c r="V163" i="17"/>
  <c r="F164" i="17"/>
  <c r="N164" i="17"/>
  <c r="V164" i="17"/>
  <c r="F165" i="17"/>
  <c r="N165" i="17"/>
  <c r="V165" i="17"/>
  <c r="F166" i="17"/>
  <c r="N166" i="17"/>
  <c r="V166" i="17"/>
  <c r="N167" i="17"/>
  <c r="V167" i="17"/>
  <c r="N168" i="17"/>
  <c r="V168" i="17"/>
  <c r="N169" i="17"/>
  <c r="V169" i="17"/>
  <c r="N170" i="17"/>
  <c r="V170" i="17"/>
  <c r="F171" i="17"/>
  <c r="N171" i="17"/>
  <c r="V171" i="17"/>
  <c r="F172" i="17"/>
  <c r="N172" i="17"/>
  <c r="V172" i="17"/>
  <c r="F173" i="17"/>
  <c r="N173" i="17"/>
  <c r="V173" i="17"/>
  <c r="F174" i="17"/>
  <c r="N174" i="17"/>
  <c r="V174" i="17"/>
  <c r="F184" i="17"/>
  <c r="N184" i="17"/>
  <c r="V184" i="17"/>
  <c r="F190" i="17"/>
  <c r="N190" i="17"/>
  <c r="V190" i="17"/>
  <c r="F203" i="17"/>
  <c r="N203" i="17"/>
  <c r="V203" i="17"/>
  <c r="F209" i="17"/>
  <c r="N209" i="17"/>
  <c r="V209" i="17"/>
  <c r="E217" i="18"/>
  <c r="E175" i="18"/>
  <c r="E174" i="18"/>
  <c r="E173" i="18"/>
  <c r="E172" i="18"/>
  <c r="E170" i="18"/>
  <c r="E169" i="18"/>
  <c r="E168" i="18"/>
  <c r="E167" i="18"/>
  <c r="E165" i="18"/>
  <c r="E164" i="18"/>
  <c r="M217" i="18"/>
  <c r="M175" i="18"/>
  <c r="M174" i="18"/>
  <c r="M173" i="18"/>
  <c r="M172" i="18"/>
  <c r="M170" i="18"/>
  <c r="M169" i="18"/>
  <c r="M168" i="18"/>
  <c r="M167" i="18"/>
  <c r="M165" i="18"/>
  <c r="M164" i="18"/>
  <c r="U217" i="18"/>
  <c r="U175" i="18"/>
  <c r="U174" i="18"/>
  <c r="U173" i="18"/>
  <c r="U172" i="18"/>
  <c r="U170" i="18"/>
  <c r="U169" i="18"/>
  <c r="U168" i="18"/>
  <c r="U167" i="18"/>
  <c r="U165" i="18"/>
  <c r="U164" i="18"/>
  <c r="U163" i="18"/>
  <c r="D223" i="18"/>
  <c r="D166" i="18"/>
  <c r="L223" i="18"/>
  <c r="L166" i="18"/>
  <c r="T223" i="18"/>
  <c r="T166" i="18"/>
  <c r="D226" i="18"/>
  <c r="D171" i="18"/>
  <c r="L226" i="18"/>
  <c r="L171" i="18"/>
  <c r="T226" i="18"/>
  <c r="T171" i="18"/>
  <c r="F235" i="18"/>
  <c r="F184" i="18"/>
  <c r="N235" i="18"/>
  <c r="N184" i="18"/>
  <c r="V235" i="18"/>
  <c r="V184" i="18"/>
  <c r="E237" i="18"/>
  <c r="E190" i="18"/>
  <c r="M237" i="18"/>
  <c r="M190" i="18"/>
  <c r="U237" i="18"/>
  <c r="U190" i="18"/>
  <c r="G246" i="18"/>
  <c r="G203" i="18"/>
  <c r="O246" i="18"/>
  <c r="O203" i="18"/>
  <c r="W246" i="18"/>
  <c r="W203" i="18"/>
  <c r="F248" i="18"/>
  <c r="F209" i="18"/>
  <c r="N248" i="18"/>
  <c r="N209" i="18"/>
  <c r="V248" i="18"/>
  <c r="V209" i="18"/>
  <c r="I161" i="18"/>
  <c r="Q161" i="18"/>
  <c r="I162" i="18"/>
  <c r="Q162" i="18"/>
  <c r="B164" i="18"/>
  <c r="J165" i="18"/>
  <c r="B166" i="18"/>
  <c r="J167" i="18"/>
  <c r="B168" i="18"/>
  <c r="K169" i="18"/>
  <c r="J170" i="18"/>
  <c r="C172" i="18"/>
  <c r="J173" i="18"/>
  <c r="V237" i="19"/>
  <c r="H246" i="19"/>
  <c r="C5" i="17"/>
  <c r="C217" i="19" s="1"/>
  <c r="K5" i="17"/>
  <c r="K217" i="18" s="1"/>
  <c r="S5" i="17"/>
  <c r="G161" i="17"/>
  <c r="O161" i="17"/>
  <c r="W161" i="17"/>
  <c r="G162" i="17"/>
  <c r="O162" i="17"/>
  <c r="W162" i="17"/>
  <c r="G163" i="17"/>
  <c r="O163" i="17"/>
  <c r="W163" i="17"/>
  <c r="G164" i="17"/>
  <c r="O164" i="17"/>
  <c r="W164" i="17"/>
  <c r="G165" i="17"/>
  <c r="O165" i="17"/>
  <c r="W165" i="17"/>
  <c r="G166" i="17"/>
  <c r="O166" i="17"/>
  <c r="W166" i="17"/>
  <c r="G167" i="17"/>
  <c r="O167" i="17"/>
  <c r="W167" i="17"/>
  <c r="G168" i="17"/>
  <c r="O168" i="17"/>
  <c r="W168" i="17"/>
  <c r="G169" i="17"/>
  <c r="O169" i="17"/>
  <c r="W169" i="17"/>
  <c r="G170" i="17"/>
  <c r="O170" i="17"/>
  <c r="W170" i="17"/>
  <c r="G171" i="17"/>
  <c r="O171" i="17"/>
  <c r="W171" i="17"/>
  <c r="G172" i="17"/>
  <c r="O172" i="17"/>
  <c r="W172" i="17"/>
  <c r="G173" i="17"/>
  <c r="O173" i="17"/>
  <c r="W173" i="17"/>
  <c r="G174" i="17"/>
  <c r="O174" i="17"/>
  <c r="W174" i="17"/>
  <c r="G184" i="17"/>
  <c r="O184" i="17"/>
  <c r="W184" i="17"/>
  <c r="G190" i="17"/>
  <c r="O190" i="17"/>
  <c r="W190" i="17"/>
  <c r="G203" i="17"/>
  <c r="O203" i="17"/>
  <c r="W203" i="17"/>
  <c r="G209" i="17"/>
  <c r="O209" i="17"/>
  <c r="W209" i="17"/>
  <c r="F5" i="18"/>
  <c r="N5" i="18"/>
  <c r="V5" i="18"/>
  <c r="V171" i="18" s="1"/>
  <c r="E223" i="18"/>
  <c r="E166" i="18"/>
  <c r="M223" i="18"/>
  <c r="M166" i="18"/>
  <c r="U223" i="18"/>
  <c r="U166" i="18"/>
  <c r="E226" i="18"/>
  <c r="E171" i="18"/>
  <c r="M226" i="18"/>
  <c r="M171" i="18"/>
  <c r="U226" i="18"/>
  <c r="U171" i="18"/>
  <c r="G235" i="18"/>
  <c r="G184" i="18"/>
  <c r="O235" i="18"/>
  <c r="O184" i="18"/>
  <c r="W235" i="18"/>
  <c r="W184" i="18"/>
  <c r="F237" i="18"/>
  <c r="F190" i="18"/>
  <c r="N237" i="18"/>
  <c r="N190" i="18"/>
  <c r="V237" i="18"/>
  <c r="V190" i="18"/>
  <c r="H246" i="18"/>
  <c r="H203" i="18"/>
  <c r="P246" i="18"/>
  <c r="P203" i="18"/>
  <c r="X246" i="18"/>
  <c r="X203" i="18"/>
  <c r="G248" i="18"/>
  <c r="G209" i="18"/>
  <c r="O248" i="18"/>
  <c r="O209" i="18"/>
  <c r="W248" i="18"/>
  <c r="W209" i="18"/>
  <c r="B161" i="18"/>
  <c r="J161" i="18"/>
  <c r="B162" i="18"/>
  <c r="J162" i="18"/>
  <c r="B163" i="18"/>
  <c r="J163" i="18"/>
  <c r="C164" i="18"/>
  <c r="S164" i="18"/>
  <c r="K165" i="18"/>
  <c r="C166" i="18"/>
  <c r="S166" i="18"/>
  <c r="K167" i="18"/>
  <c r="C168" i="18"/>
  <c r="S168" i="18"/>
  <c r="K170" i="18"/>
  <c r="J171" i="18"/>
  <c r="K173" i="18"/>
  <c r="B175" i="18"/>
  <c r="J217" i="19"/>
  <c r="W217" i="19"/>
  <c r="H192" i="19"/>
  <c r="H191" i="19"/>
  <c r="H188" i="19"/>
  <c r="H187" i="19"/>
  <c r="H185" i="19"/>
  <c r="H183" i="19"/>
  <c r="H229" i="19"/>
  <c r="P229" i="19"/>
  <c r="P192" i="19"/>
  <c r="P191" i="19"/>
  <c r="P188" i="19"/>
  <c r="P187" i="19"/>
  <c r="P185" i="19"/>
  <c r="P183" i="19"/>
  <c r="X235" i="19"/>
  <c r="I246" i="19"/>
  <c r="Q246" i="19"/>
  <c r="P248" i="19"/>
  <c r="X248" i="19"/>
  <c r="H165" i="17"/>
  <c r="P165" i="17"/>
  <c r="X165" i="17"/>
  <c r="H166" i="17"/>
  <c r="P166" i="17"/>
  <c r="X166" i="17"/>
  <c r="H167" i="17"/>
  <c r="P167" i="17"/>
  <c r="X167" i="17"/>
  <c r="H168" i="17"/>
  <c r="P168" i="17"/>
  <c r="X168" i="17"/>
  <c r="H169" i="17"/>
  <c r="P169" i="17"/>
  <c r="X169" i="17"/>
  <c r="H170" i="17"/>
  <c r="P170" i="17"/>
  <c r="X170" i="17"/>
  <c r="H171" i="17"/>
  <c r="P171" i="17"/>
  <c r="X171" i="17"/>
  <c r="H172" i="17"/>
  <c r="P172" i="17"/>
  <c r="X172" i="17"/>
  <c r="H173" i="17"/>
  <c r="P173" i="17"/>
  <c r="X173" i="17"/>
  <c r="H174" i="17"/>
  <c r="P174" i="17"/>
  <c r="X174" i="17"/>
  <c r="H184" i="17"/>
  <c r="P184" i="17"/>
  <c r="X184" i="17"/>
  <c r="H190" i="17"/>
  <c r="P190" i="17"/>
  <c r="X190" i="17"/>
  <c r="H203" i="17"/>
  <c r="P203" i="17"/>
  <c r="X203" i="17"/>
  <c r="H209" i="17"/>
  <c r="P209" i="17"/>
  <c r="X209" i="17"/>
  <c r="G217" i="18"/>
  <c r="G175" i="18"/>
  <c r="G174" i="18"/>
  <c r="G173" i="18"/>
  <c r="G172" i="18"/>
  <c r="G170" i="18"/>
  <c r="G169" i="18"/>
  <c r="G168" i="18"/>
  <c r="G167" i="18"/>
  <c r="G165" i="18"/>
  <c r="G164" i="18"/>
  <c r="O217" i="18"/>
  <c r="O175" i="18"/>
  <c r="O174" i="18"/>
  <c r="O173" i="18"/>
  <c r="O172" i="18"/>
  <c r="O170" i="18"/>
  <c r="O169" i="18"/>
  <c r="O168" i="18"/>
  <c r="O167" i="18"/>
  <c r="O165" i="18"/>
  <c r="O164" i="18"/>
  <c r="W169" i="18"/>
  <c r="W168" i="18"/>
  <c r="W167" i="18"/>
  <c r="W165" i="18"/>
  <c r="W164" i="18"/>
  <c r="F226" i="18"/>
  <c r="N226" i="18"/>
  <c r="V226" i="18"/>
  <c r="H235" i="18"/>
  <c r="H184" i="18"/>
  <c r="P235" i="18"/>
  <c r="P184" i="18"/>
  <c r="X235" i="18"/>
  <c r="X184" i="18"/>
  <c r="G237" i="18"/>
  <c r="G190" i="18"/>
  <c r="O237" i="18"/>
  <c r="O190" i="18"/>
  <c r="W237" i="18"/>
  <c r="W190" i="18"/>
  <c r="I246" i="18"/>
  <c r="I203" i="18"/>
  <c r="Q246" i="18"/>
  <c r="Q203" i="18"/>
  <c r="Y246" i="18"/>
  <c r="Y203" i="18"/>
  <c r="H248" i="18"/>
  <c r="H209" i="18"/>
  <c r="P248" i="18"/>
  <c r="P209" i="18"/>
  <c r="X248" i="18"/>
  <c r="X209" i="18"/>
  <c r="C161" i="18"/>
  <c r="C162" i="18"/>
  <c r="K162" i="18"/>
  <c r="S162" i="18"/>
  <c r="C163" i="18"/>
  <c r="K163" i="18"/>
  <c r="S163" i="18"/>
  <c r="K171" i="18"/>
  <c r="J172" i="18"/>
  <c r="R173" i="18"/>
  <c r="J175" i="18"/>
  <c r="H226" i="19"/>
  <c r="P217" i="19"/>
  <c r="P176" i="19"/>
  <c r="P173" i="19"/>
  <c r="P172" i="19"/>
  <c r="P169" i="19"/>
  <c r="P168" i="19"/>
  <c r="P167" i="19"/>
  <c r="P165" i="19"/>
  <c r="X176" i="19"/>
  <c r="X173" i="19"/>
  <c r="X172" i="19"/>
  <c r="X169" i="19"/>
  <c r="X168" i="19"/>
  <c r="X167" i="19"/>
  <c r="X165" i="19"/>
  <c r="X217" i="19"/>
  <c r="I235" i="19"/>
  <c r="Y235" i="19"/>
  <c r="H237" i="19"/>
  <c r="P237" i="19"/>
  <c r="R246" i="19"/>
  <c r="Q248" i="19"/>
  <c r="Y248" i="19"/>
  <c r="Q171" i="17"/>
  <c r="I184" i="17"/>
  <c r="Q184" i="17"/>
  <c r="Y184" i="17"/>
  <c r="I190" i="17"/>
  <c r="Q190" i="17"/>
  <c r="Y190" i="17"/>
  <c r="I203" i="17"/>
  <c r="Q203" i="17"/>
  <c r="Y203" i="17"/>
  <c r="I209" i="17"/>
  <c r="Q209" i="17"/>
  <c r="Y209" i="17"/>
  <c r="H5" i="18"/>
  <c r="P5" i="18"/>
  <c r="X5" i="18"/>
  <c r="X166" i="18" s="1"/>
  <c r="G223" i="18"/>
  <c r="G166" i="18"/>
  <c r="O223" i="18"/>
  <c r="O166" i="18"/>
  <c r="W223" i="18"/>
  <c r="W166" i="18"/>
  <c r="G226" i="18"/>
  <c r="G171" i="18"/>
  <c r="O226" i="18"/>
  <c r="O171" i="18"/>
  <c r="W226" i="18"/>
  <c r="W171" i="18"/>
  <c r="I235" i="18"/>
  <c r="I184" i="18"/>
  <c r="Q235" i="18"/>
  <c r="Q184" i="18"/>
  <c r="Y235" i="18"/>
  <c r="Y184" i="18"/>
  <c r="H237" i="18"/>
  <c r="H190" i="18"/>
  <c r="P237" i="18"/>
  <c r="P190" i="18"/>
  <c r="X237" i="18"/>
  <c r="X190" i="18"/>
  <c r="B246" i="18"/>
  <c r="B203" i="18"/>
  <c r="J246" i="18"/>
  <c r="J203" i="18"/>
  <c r="R246" i="18"/>
  <c r="R203" i="18"/>
  <c r="I248" i="18"/>
  <c r="I209" i="18"/>
  <c r="Q248" i="18"/>
  <c r="Q209" i="18"/>
  <c r="Y248" i="18"/>
  <c r="Y209" i="18"/>
  <c r="S169" i="18"/>
  <c r="K172" i="18"/>
  <c r="S173" i="18"/>
  <c r="R175" i="18"/>
  <c r="M217" i="19"/>
  <c r="I226" i="19"/>
  <c r="Q226" i="19"/>
  <c r="Y226" i="19"/>
  <c r="B235" i="19"/>
  <c r="J192" i="19"/>
  <c r="J191" i="19"/>
  <c r="J188" i="19"/>
  <c r="J187" i="19"/>
  <c r="J185" i="19"/>
  <c r="J183" i="19"/>
  <c r="J178" i="19" s="1"/>
  <c r="J229" i="19"/>
  <c r="R192" i="19"/>
  <c r="R191" i="19"/>
  <c r="R188" i="19"/>
  <c r="R187" i="19"/>
  <c r="R185" i="19"/>
  <c r="R183" i="19"/>
  <c r="R229" i="19"/>
  <c r="I237" i="19"/>
  <c r="Q229" i="19"/>
  <c r="Q192" i="19"/>
  <c r="Q191" i="19"/>
  <c r="Q188" i="19"/>
  <c r="Q187" i="19"/>
  <c r="Q185" i="19"/>
  <c r="Q183" i="19"/>
  <c r="Y229" i="19"/>
  <c r="Y192" i="19"/>
  <c r="Y191" i="19"/>
  <c r="Y188" i="19"/>
  <c r="Y187" i="19"/>
  <c r="Y185" i="19"/>
  <c r="Y183" i="19"/>
  <c r="S246" i="19"/>
  <c r="B248" i="19"/>
  <c r="B161" i="17"/>
  <c r="J161" i="17"/>
  <c r="R161" i="17"/>
  <c r="B162" i="17"/>
  <c r="J162" i="17"/>
  <c r="R162" i="17"/>
  <c r="B163" i="17"/>
  <c r="J163" i="17"/>
  <c r="R163" i="17"/>
  <c r="B164" i="17"/>
  <c r="J164" i="17"/>
  <c r="R164" i="17"/>
  <c r="B165" i="17"/>
  <c r="J165" i="17"/>
  <c r="R165" i="17"/>
  <c r="B166" i="17"/>
  <c r="J166" i="17"/>
  <c r="R166" i="17"/>
  <c r="B167" i="17"/>
  <c r="J167" i="17"/>
  <c r="R167" i="17"/>
  <c r="B168" i="17"/>
  <c r="J168" i="17"/>
  <c r="R168" i="17"/>
  <c r="B169" i="17"/>
  <c r="J169" i="17"/>
  <c r="R169" i="17"/>
  <c r="B170" i="17"/>
  <c r="J170" i="17"/>
  <c r="R170" i="17"/>
  <c r="B171" i="17"/>
  <c r="J171" i="17"/>
  <c r="R171" i="17"/>
  <c r="B172" i="17"/>
  <c r="J172" i="17"/>
  <c r="R172" i="17"/>
  <c r="B173" i="17"/>
  <c r="J173" i="17"/>
  <c r="R173" i="17"/>
  <c r="B174" i="17"/>
  <c r="J174" i="17"/>
  <c r="R174" i="17"/>
  <c r="B184" i="17"/>
  <c r="J184" i="17"/>
  <c r="R184" i="17"/>
  <c r="B190" i="17"/>
  <c r="J190" i="17"/>
  <c r="R190" i="17"/>
  <c r="B203" i="17"/>
  <c r="J203" i="17"/>
  <c r="R203" i="17"/>
  <c r="B209" i="17"/>
  <c r="J209" i="17"/>
  <c r="R209" i="17"/>
  <c r="I217" i="18"/>
  <c r="I175" i="18"/>
  <c r="I174" i="18"/>
  <c r="I173" i="18"/>
  <c r="I172" i="18"/>
  <c r="I170" i="18"/>
  <c r="I169" i="18"/>
  <c r="I168" i="18"/>
  <c r="I167" i="18"/>
  <c r="I165" i="18"/>
  <c r="I164" i="18"/>
  <c r="Q217" i="18"/>
  <c r="Q175" i="18"/>
  <c r="Q174" i="18"/>
  <c r="Q173" i="18"/>
  <c r="Q172" i="18"/>
  <c r="Q170" i="18"/>
  <c r="Q169" i="18"/>
  <c r="Q168" i="18"/>
  <c r="Q167" i="18"/>
  <c r="Q165" i="18"/>
  <c r="Q164" i="18"/>
  <c r="Y175" i="18"/>
  <c r="Y174" i="18"/>
  <c r="Y173" i="18"/>
  <c r="Y172" i="18"/>
  <c r="Y170" i="18"/>
  <c r="Y169" i="18"/>
  <c r="H226" i="18"/>
  <c r="P226" i="18"/>
  <c r="X226" i="18"/>
  <c r="B235" i="18"/>
  <c r="B184" i="18"/>
  <c r="J235" i="18"/>
  <c r="J184" i="18"/>
  <c r="R235" i="18"/>
  <c r="R184" i="18"/>
  <c r="I237" i="18"/>
  <c r="I190" i="18"/>
  <c r="Q237" i="18"/>
  <c r="Q190" i="18"/>
  <c r="Y237" i="18"/>
  <c r="Y190" i="18"/>
  <c r="C246" i="18"/>
  <c r="C203" i="18"/>
  <c r="K246" i="18"/>
  <c r="K203" i="18"/>
  <c r="S246" i="18"/>
  <c r="S203" i="18"/>
  <c r="B248" i="18"/>
  <c r="B209" i="18"/>
  <c r="J248" i="18"/>
  <c r="J209" i="18"/>
  <c r="R248" i="18"/>
  <c r="R209" i="18"/>
  <c r="E161" i="18"/>
  <c r="M161" i="18"/>
  <c r="U161" i="18"/>
  <c r="E162" i="18"/>
  <c r="M162" i="18"/>
  <c r="U162" i="18"/>
  <c r="E163" i="18"/>
  <c r="M163" i="18"/>
  <c r="J164" i="18"/>
  <c r="B165" i="18"/>
  <c r="J166" i="18"/>
  <c r="B167" i="18"/>
  <c r="B169" i="18"/>
  <c r="S170" i="18"/>
  <c r="B217" i="19"/>
  <c r="O217" i="19"/>
  <c r="R226" i="19"/>
  <c r="C235" i="19"/>
  <c r="K235" i="19"/>
  <c r="B190" i="19"/>
  <c r="J237" i="19"/>
  <c r="R237" i="19"/>
  <c r="C248" i="19"/>
  <c r="K248" i="19"/>
  <c r="C171" i="17"/>
  <c r="S171" i="17"/>
  <c r="C184" i="17"/>
  <c r="K184" i="17"/>
  <c r="S184" i="17"/>
  <c r="C190" i="17"/>
  <c r="K190" i="17"/>
  <c r="S190" i="17"/>
  <c r="C203" i="17"/>
  <c r="K203" i="17"/>
  <c r="S203" i="17"/>
  <c r="C209" i="17"/>
  <c r="K209" i="17"/>
  <c r="S209" i="17"/>
  <c r="B217" i="18"/>
  <c r="J217" i="18"/>
  <c r="I223" i="18"/>
  <c r="I166" i="18"/>
  <c r="Q223" i="18"/>
  <c r="Q166" i="18"/>
  <c r="Y223" i="18"/>
  <c r="Y166" i="18"/>
  <c r="I226" i="18"/>
  <c r="I171" i="18"/>
  <c r="Q226" i="18"/>
  <c r="Q171" i="18"/>
  <c r="Y226" i="18"/>
  <c r="C235" i="18"/>
  <c r="C184" i="18"/>
  <c r="K235" i="18"/>
  <c r="K184" i="18"/>
  <c r="S235" i="18"/>
  <c r="S184" i="18"/>
  <c r="B237" i="18"/>
  <c r="B190" i="18"/>
  <c r="J237" i="18"/>
  <c r="J190" i="18"/>
  <c r="R237" i="18"/>
  <c r="R190" i="18"/>
  <c r="D246" i="18"/>
  <c r="D203" i="18"/>
  <c r="L246" i="18"/>
  <c r="L203" i="18"/>
  <c r="T246" i="18"/>
  <c r="T203" i="18"/>
  <c r="C248" i="18"/>
  <c r="C209" i="18"/>
  <c r="K248" i="18"/>
  <c r="K209" i="18"/>
  <c r="S248" i="18"/>
  <c r="S209" i="18"/>
  <c r="W163" i="18"/>
  <c r="C165" i="18"/>
  <c r="C167" i="18"/>
  <c r="C169" i="18"/>
  <c r="B170" i="18"/>
  <c r="C174" i="18"/>
  <c r="Q217" i="19"/>
  <c r="S226" i="19"/>
  <c r="K237" i="19"/>
  <c r="S237" i="19"/>
  <c r="E61" i="19"/>
  <c r="M61" i="19"/>
  <c r="U61" i="19"/>
  <c r="D235" i="19"/>
  <c r="L235" i="19"/>
  <c r="T235" i="19"/>
  <c r="D248" i="19"/>
  <c r="D209" i="19"/>
  <c r="L248" i="19"/>
  <c r="L209" i="19"/>
  <c r="T248" i="19"/>
  <c r="T209" i="19"/>
  <c r="G165" i="19"/>
  <c r="O165" i="19"/>
  <c r="W165" i="19"/>
  <c r="G167" i="19"/>
  <c r="O167" i="19"/>
  <c r="W167" i="19"/>
  <c r="G168" i="19"/>
  <c r="O168" i="19"/>
  <c r="W168" i="19"/>
  <c r="G169" i="19"/>
  <c r="O169" i="19"/>
  <c r="W169" i="19"/>
  <c r="G172" i="19"/>
  <c r="O172" i="19"/>
  <c r="W172" i="19"/>
  <c r="G173" i="19"/>
  <c r="O173" i="19"/>
  <c r="W173" i="19"/>
  <c r="G176" i="19"/>
  <c r="O176" i="19"/>
  <c r="W176" i="19"/>
  <c r="G183" i="19"/>
  <c r="O183" i="19"/>
  <c r="W183" i="19"/>
  <c r="G185" i="19"/>
  <c r="O185" i="19"/>
  <c r="W185" i="19"/>
  <c r="G187" i="19"/>
  <c r="O187" i="19"/>
  <c r="W187" i="19"/>
  <c r="G188" i="19"/>
  <c r="O188" i="19"/>
  <c r="W188" i="19"/>
  <c r="G191" i="19"/>
  <c r="O191" i="19"/>
  <c r="G192" i="19"/>
  <c r="H203" i="19"/>
  <c r="Q203" i="19"/>
  <c r="B209" i="19"/>
  <c r="K209" i="19"/>
  <c r="U209" i="19"/>
  <c r="J226" i="19"/>
  <c r="E235" i="19"/>
  <c r="P235" i="19"/>
  <c r="B237" i="19"/>
  <c r="M237" i="19"/>
  <c r="X237" i="19"/>
  <c r="J246" i="19"/>
  <c r="U246" i="19"/>
  <c r="H248" i="19"/>
  <c r="R248" i="19"/>
  <c r="F77" i="20"/>
  <c r="F168" i="4" s="1"/>
  <c r="F69" i="20"/>
  <c r="N77" i="20"/>
  <c r="N168" i="4" s="1"/>
  <c r="N69" i="20"/>
  <c r="V77" i="20"/>
  <c r="V168" i="4" s="1"/>
  <c r="V69" i="20"/>
  <c r="F70" i="20"/>
  <c r="N78" i="20"/>
  <c r="N169" i="4" s="1"/>
  <c r="N70" i="20"/>
  <c r="V70" i="20"/>
  <c r="F79" i="20"/>
  <c r="F170" i="4" s="1"/>
  <c r="F71" i="20"/>
  <c r="I205" i="21"/>
  <c r="Q205" i="21"/>
  <c r="Y205" i="21"/>
  <c r="F61" i="19"/>
  <c r="N61" i="19"/>
  <c r="N190" i="19" s="1"/>
  <c r="V61" i="19"/>
  <c r="V184" i="19" s="1"/>
  <c r="D237" i="19"/>
  <c r="L237" i="19"/>
  <c r="T237" i="19"/>
  <c r="H171" i="19"/>
  <c r="P171" i="19"/>
  <c r="X171" i="19"/>
  <c r="H184" i="19"/>
  <c r="P184" i="19"/>
  <c r="H190" i="19"/>
  <c r="P190" i="19"/>
  <c r="I203" i="19"/>
  <c r="R203" i="19"/>
  <c r="C209" i="19"/>
  <c r="M209" i="19"/>
  <c r="V209" i="19"/>
  <c r="K226" i="19"/>
  <c r="V226" i="19"/>
  <c r="F235" i="19"/>
  <c r="Q235" i="19"/>
  <c r="C237" i="19"/>
  <c r="N237" i="19"/>
  <c r="Y237" i="19"/>
  <c r="K246" i="19"/>
  <c r="V246" i="19"/>
  <c r="I248" i="19"/>
  <c r="S248" i="19"/>
  <c r="B205" i="21"/>
  <c r="J205" i="21"/>
  <c r="R205" i="21"/>
  <c r="D226" i="19"/>
  <c r="L226" i="19"/>
  <c r="T226" i="19"/>
  <c r="G246" i="19"/>
  <c r="O246" i="19"/>
  <c r="W246" i="19"/>
  <c r="I165" i="19"/>
  <c r="Q165" i="19"/>
  <c r="Y165" i="19"/>
  <c r="Y160" i="19" s="1"/>
  <c r="I167" i="19"/>
  <c r="Q167" i="19"/>
  <c r="Y167" i="19"/>
  <c r="I168" i="19"/>
  <c r="Q168" i="19"/>
  <c r="Y168" i="19"/>
  <c r="I169" i="19"/>
  <c r="Q169" i="19"/>
  <c r="Y169" i="19"/>
  <c r="I171" i="19"/>
  <c r="Q171" i="19"/>
  <c r="Y171" i="19"/>
  <c r="I172" i="19"/>
  <c r="Q172" i="19"/>
  <c r="Y172" i="19"/>
  <c r="I173" i="19"/>
  <c r="Q173" i="19"/>
  <c r="Y173" i="19"/>
  <c r="I176" i="19"/>
  <c r="Q176" i="19"/>
  <c r="Y184" i="19"/>
  <c r="Q190" i="19"/>
  <c r="Y190" i="19"/>
  <c r="S203" i="19"/>
  <c r="E209" i="19"/>
  <c r="N209" i="19"/>
  <c r="B226" i="19"/>
  <c r="X226" i="19"/>
  <c r="H235" i="19"/>
  <c r="R235" i="19"/>
  <c r="E237" i="19"/>
  <c r="B246" i="19"/>
  <c r="M246" i="19"/>
  <c r="X246" i="19"/>
  <c r="J248" i="19"/>
  <c r="H77" i="20"/>
  <c r="H168" i="4" s="1"/>
  <c r="P77" i="20"/>
  <c r="P168" i="4" s="1"/>
  <c r="X77" i="20"/>
  <c r="X168" i="4" s="1"/>
  <c r="H71" i="20"/>
  <c r="P71" i="20"/>
  <c r="X71" i="20"/>
  <c r="H70" i="20"/>
  <c r="F5" i="19"/>
  <c r="F171" i="19" s="1"/>
  <c r="N5" i="19"/>
  <c r="N171" i="19" s="1"/>
  <c r="V5" i="19"/>
  <c r="V171" i="19" s="1"/>
  <c r="X61" i="19"/>
  <c r="X190" i="19" s="1"/>
  <c r="G235" i="19"/>
  <c r="O235" i="19"/>
  <c r="W235" i="19"/>
  <c r="G248" i="19"/>
  <c r="O248" i="19"/>
  <c r="W248" i="19"/>
  <c r="B165" i="19"/>
  <c r="J165" i="19"/>
  <c r="R165" i="19"/>
  <c r="B167" i="19"/>
  <c r="J167" i="19"/>
  <c r="R167" i="19"/>
  <c r="B168" i="19"/>
  <c r="J168" i="19"/>
  <c r="R168" i="19"/>
  <c r="B169" i="19"/>
  <c r="J169" i="19"/>
  <c r="R169" i="19"/>
  <c r="R171" i="19"/>
  <c r="B172" i="19"/>
  <c r="J172" i="19"/>
  <c r="R172" i="19"/>
  <c r="B173" i="19"/>
  <c r="J173" i="19"/>
  <c r="R173" i="19"/>
  <c r="B176" i="19"/>
  <c r="J176" i="19"/>
  <c r="R176" i="19"/>
  <c r="J184" i="19"/>
  <c r="R184" i="19"/>
  <c r="J190" i="19"/>
  <c r="R190" i="19"/>
  <c r="F209" i="19"/>
  <c r="O209" i="19"/>
  <c r="X209" i="19"/>
  <c r="C226" i="19"/>
  <c r="N226" i="19"/>
  <c r="K229" i="19"/>
  <c r="S235" i="19"/>
  <c r="F237" i="19"/>
  <c r="Q237" i="19"/>
  <c r="C246" i="19"/>
  <c r="N246" i="19"/>
  <c r="Y246" i="19"/>
  <c r="I77" i="20"/>
  <c r="I168" i="4" s="1"/>
  <c r="I69" i="20"/>
  <c r="Q77" i="20"/>
  <c r="Q168" i="4" s="1"/>
  <c r="Q69" i="20"/>
  <c r="Y69" i="20"/>
  <c r="I70" i="20"/>
  <c r="Q70" i="20"/>
  <c r="Y70" i="20"/>
  <c r="I79" i="20"/>
  <c r="I170" i="4" s="1"/>
  <c r="I71" i="20"/>
  <c r="Q71" i="20"/>
  <c r="Y71" i="20"/>
  <c r="P70" i="20"/>
  <c r="D205" i="21"/>
  <c r="L205" i="21"/>
  <c r="T205" i="21"/>
  <c r="I61" i="19"/>
  <c r="I190" i="19" s="1"/>
  <c r="G237" i="19"/>
  <c r="O237" i="19"/>
  <c r="W237" i="19"/>
  <c r="C165" i="19"/>
  <c r="K165" i="19"/>
  <c r="S165" i="19"/>
  <c r="C167" i="19"/>
  <c r="K167" i="19"/>
  <c r="S167" i="19"/>
  <c r="C168" i="19"/>
  <c r="K168" i="19"/>
  <c r="S168" i="19"/>
  <c r="C169" i="19"/>
  <c r="K169" i="19"/>
  <c r="S169" i="19"/>
  <c r="S171" i="19"/>
  <c r="C172" i="19"/>
  <c r="K172" i="19"/>
  <c r="S172" i="19"/>
  <c r="C173" i="19"/>
  <c r="K173" i="19"/>
  <c r="S173" i="19"/>
  <c r="C176" i="19"/>
  <c r="K176" i="19"/>
  <c r="S176" i="19"/>
  <c r="C183" i="19"/>
  <c r="K183" i="19"/>
  <c r="S183" i="19"/>
  <c r="C184" i="19"/>
  <c r="K184" i="19"/>
  <c r="C185" i="19"/>
  <c r="K185" i="19"/>
  <c r="S185" i="19"/>
  <c r="C187" i="19"/>
  <c r="K187" i="19"/>
  <c r="S187" i="19"/>
  <c r="C188" i="19"/>
  <c r="K188" i="19"/>
  <c r="S188" i="19"/>
  <c r="K190" i="19"/>
  <c r="S190" i="19"/>
  <c r="C191" i="19"/>
  <c r="K191" i="19"/>
  <c r="S191" i="19"/>
  <c r="C192" i="19"/>
  <c r="G209" i="19"/>
  <c r="P209" i="19"/>
  <c r="Y209" i="19"/>
  <c r="P226" i="19"/>
  <c r="J235" i="19"/>
  <c r="U235" i="19"/>
  <c r="E246" i="19"/>
  <c r="P246" i="19"/>
  <c r="R77" i="20"/>
  <c r="R168" i="4" s="1"/>
  <c r="R69" i="20"/>
  <c r="B78" i="20"/>
  <c r="B169" i="4" s="1"/>
  <c r="B70" i="20"/>
  <c r="J70" i="20"/>
  <c r="R70" i="20"/>
  <c r="B71" i="20"/>
  <c r="J71" i="20"/>
  <c r="R79" i="20"/>
  <c r="R170" i="4" s="1"/>
  <c r="R71" i="20"/>
  <c r="X70" i="20"/>
  <c r="H5" i="19"/>
  <c r="G226" i="19"/>
  <c r="O226" i="19"/>
  <c r="W226" i="19"/>
  <c r="B61" i="19"/>
  <c r="D171" i="19"/>
  <c r="L171" i="19"/>
  <c r="T171" i="19"/>
  <c r="D183" i="19"/>
  <c r="L183" i="19"/>
  <c r="T183" i="19"/>
  <c r="D184" i="19"/>
  <c r="L184" i="19"/>
  <c r="T184" i="19"/>
  <c r="D185" i="19"/>
  <c r="L185" i="19"/>
  <c r="T185" i="19"/>
  <c r="D187" i="19"/>
  <c r="L187" i="19"/>
  <c r="T187" i="19"/>
  <c r="D188" i="19"/>
  <c r="L188" i="19"/>
  <c r="T188" i="19"/>
  <c r="D190" i="19"/>
  <c r="L190" i="19"/>
  <c r="T190" i="19"/>
  <c r="D191" i="19"/>
  <c r="L191" i="19"/>
  <c r="T191" i="19"/>
  <c r="D192" i="19"/>
  <c r="L192" i="19"/>
  <c r="T192" i="19"/>
  <c r="W203" i="19"/>
  <c r="Q209" i="19"/>
  <c r="U217" i="19"/>
  <c r="F226" i="19"/>
  <c r="V235" i="19"/>
  <c r="F246" i="19"/>
  <c r="C77" i="20"/>
  <c r="C168" i="4" s="1"/>
  <c r="C69" i="20"/>
  <c r="K69" i="20"/>
  <c r="B69" i="20"/>
  <c r="E165" i="19"/>
  <c r="M165" i="19"/>
  <c r="U165" i="19"/>
  <c r="E167" i="19"/>
  <c r="M167" i="19"/>
  <c r="U167" i="19"/>
  <c r="E168" i="19"/>
  <c r="M168" i="19"/>
  <c r="U168" i="19"/>
  <c r="E169" i="19"/>
  <c r="M169" i="19"/>
  <c r="U169" i="19"/>
  <c r="E171" i="19"/>
  <c r="M171" i="19"/>
  <c r="U171" i="19"/>
  <c r="E172" i="19"/>
  <c r="M172" i="19"/>
  <c r="U172" i="19"/>
  <c r="E173" i="19"/>
  <c r="M173" i="19"/>
  <c r="U173" i="19"/>
  <c r="E176" i="19"/>
  <c r="M176" i="19"/>
  <c r="M184" i="19"/>
  <c r="U190" i="19"/>
  <c r="O203" i="19"/>
  <c r="H69" i="20"/>
  <c r="D246" i="19"/>
  <c r="D203" i="19"/>
  <c r="L246" i="19"/>
  <c r="L203" i="19"/>
  <c r="T246" i="19"/>
  <c r="T203" i="19"/>
  <c r="V190" i="19"/>
  <c r="G203" i="19"/>
  <c r="E77" i="20"/>
  <c r="E168" i="4" s="1"/>
  <c r="E69" i="20"/>
  <c r="M69" i="20"/>
  <c r="U77" i="20"/>
  <c r="U168" i="4" s="1"/>
  <c r="U69" i="20"/>
  <c r="E70" i="20"/>
  <c r="M70" i="20"/>
  <c r="U70" i="20"/>
  <c r="E79" i="20"/>
  <c r="E170" i="4" s="1"/>
  <c r="E71" i="20"/>
  <c r="M79" i="20"/>
  <c r="M170" i="4" s="1"/>
  <c r="M71" i="20"/>
  <c r="U71" i="20"/>
  <c r="D69" i="20"/>
  <c r="L69" i="20"/>
  <c r="T69" i="20"/>
  <c r="D70" i="20"/>
  <c r="L70" i="20"/>
  <c r="T70" i="20"/>
  <c r="D71" i="20"/>
  <c r="L71" i="20"/>
  <c r="T71" i="20"/>
  <c r="B141" i="21"/>
  <c r="B132" i="21" s="1"/>
  <c r="J141" i="21"/>
  <c r="J132" i="21" s="1"/>
  <c r="R141" i="21"/>
  <c r="R132" i="21" s="1"/>
  <c r="B153" i="21"/>
  <c r="J153" i="21"/>
  <c r="R153" i="21"/>
  <c r="B157" i="21"/>
  <c r="J157" i="21"/>
  <c r="R157" i="21"/>
  <c r="B160" i="21"/>
  <c r="J160" i="21"/>
  <c r="R160" i="21"/>
  <c r="B171" i="21"/>
  <c r="J171" i="21"/>
  <c r="R171" i="21"/>
  <c r="B175" i="21"/>
  <c r="J175" i="21"/>
  <c r="R175" i="21"/>
  <c r="D201" i="22"/>
  <c r="L201" i="22"/>
  <c r="T201" i="22"/>
  <c r="D202" i="22"/>
  <c r="L202" i="22"/>
  <c r="T202" i="22"/>
  <c r="D203" i="22"/>
  <c r="L203" i="22"/>
  <c r="T203" i="22"/>
  <c r="E211" i="22"/>
  <c r="M211" i="22"/>
  <c r="U211" i="22"/>
  <c r="G213" i="22"/>
  <c r="G175" i="22"/>
  <c r="O213" i="22"/>
  <c r="O175" i="22"/>
  <c r="W213" i="22"/>
  <c r="W175" i="22"/>
  <c r="C157" i="22"/>
  <c r="L157" i="22"/>
  <c r="U157" i="22"/>
  <c r="S160" i="22"/>
  <c r="E171" i="22"/>
  <c r="N192" i="22"/>
  <c r="K201" i="22"/>
  <c r="S202" i="22"/>
  <c r="J194" i="23"/>
  <c r="R194" i="23"/>
  <c r="B205" i="23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B192" i="22"/>
  <c r="J192" i="22"/>
  <c r="R192" i="22"/>
  <c r="F211" i="22"/>
  <c r="N211" i="22"/>
  <c r="V211" i="22"/>
  <c r="H213" i="22"/>
  <c r="P213" i="22"/>
  <c r="X213" i="22"/>
  <c r="S153" i="22"/>
  <c r="D157" i="22"/>
  <c r="M157" i="22"/>
  <c r="T160" i="22"/>
  <c r="F171" i="22"/>
  <c r="M201" i="22"/>
  <c r="C183" i="23"/>
  <c r="S194" i="23"/>
  <c r="N71" i="20"/>
  <c r="V71" i="20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F201" i="22"/>
  <c r="N201" i="22"/>
  <c r="V201" i="22"/>
  <c r="F202" i="22"/>
  <c r="N202" i="22"/>
  <c r="V202" i="22"/>
  <c r="F203" i="22"/>
  <c r="N203" i="22"/>
  <c r="V203" i="22"/>
  <c r="G211" i="22"/>
  <c r="G171" i="22"/>
  <c r="O211" i="22"/>
  <c r="O171" i="22"/>
  <c r="W211" i="22"/>
  <c r="W171" i="22"/>
  <c r="I213" i="22"/>
  <c r="Q213" i="22"/>
  <c r="Y213" i="22"/>
  <c r="B141" i="22"/>
  <c r="B132" i="22" s="1"/>
  <c r="J141" i="22"/>
  <c r="J132" i="22" s="1"/>
  <c r="R141" i="22"/>
  <c r="R132" i="22" s="1"/>
  <c r="T153" i="22"/>
  <c r="E157" i="22"/>
  <c r="N157" i="22"/>
  <c r="K160" i="22"/>
  <c r="U160" i="22"/>
  <c r="P175" i="22"/>
  <c r="C192" i="22"/>
  <c r="S192" i="22"/>
  <c r="C203" i="22"/>
  <c r="K171" i="23"/>
  <c r="G69" i="20"/>
  <c r="O69" i="20"/>
  <c r="W69" i="20"/>
  <c r="G70" i="20"/>
  <c r="O70" i="20"/>
  <c r="W70" i="20"/>
  <c r="G71" i="20"/>
  <c r="O71" i="20"/>
  <c r="W71" i="20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D192" i="22"/>
  <c r="L192" i="22"/>
  <c r="T192" i="22"/>
  <c r="G201" i="22"/>
  <c r="G153" i="22"/>
  <c r="O201" i="22"/>
  <c r="O153" i="22"/>
  <c r="W201" i="22"/>
  <c r="W153" i="22"/>
  <c r="G202" i="22"/>
  <c r="G157" i="22"/>
  <c r="O202" i="22"/>
  <c r="O157" i="22"/>
  <c r="W202" i="22"/>
  <c r="W157" i="22"/>
  <c r="G203" i="22"/>
  <c r="G160" i="22"/>
  <c r="O203" i="22"/>
  <c r="O160" i="22"/>
  <c r="W203" i="22"/>
  <c r="W160" i="22"/>
  <c r="H211" i="22"/>
  <c r="P211" i="22"/>
  <c r="X211" i="22"/>
  <c r="B213" i="22"/>
  <c r="B175" i="22"/>
  <c r="J213" i="22"/>
  <c r="J175" i="22"/>
  <c r="R213" i="22"/>
  <c r="R175" i="22"/>
  <c r="K141" i="22"/>
  <c r="K132" i="22" s="1"/>
  <c r="C153" i="22"/>
  <c r="L153" i="22"/>
  <c r="U153" i="22"/>
  <c r="F157" i="22"/>
  <c r="L160" i="22"/>
  <c r="V160" i="22"/>
  <c r="Q175" i="22"/>
  <c r="E192" i="22"/>
  <c r="U192" i="22"/>
  <c r="E203" i="22"/>
  <c r="M183" i="23"/>
  <c r="U183" i="23"/>
  <c r="F171" i="21"/>
  <c r="N171" i="21"/>
  <c r="V171" i="21"/>
  <c r="F175" i="21"/>
  <c r="N175" i="21"/>
  <c r="V175" i="21"/>
  <c r="H201" i="22"/>
  <c r="P201" i="22"/>
  <c r="X201" i="22"/>
  <c r="H202" i="22"/>
  <c r="P202" i="22"/>
  <c r="X202" i="22"/>
  <c r="H203" i="22"/>
  <c r="P203" i="22"/>
  <c r="X203" i="22"/>
  <c r="I211" i="22"/>
  <c r="Q211" i="22"/>
  <c r="Y211" i="22"/>
  <c r="C213" i="22"/>
  <c r="K213" i="22"/>
  <c r="S213" i="22"/>
  <c r="V153" i="22"/>
  <c r="H157" i="22"/>
  <c r="M160" i="22"/>
  <c r="X160" i="22"/>
  <c r="U171" i="22"/>
  <c r="H175" i="22"/>
  <c r="S175" i="22"/>
  <c r="F192" i="22"/>
  <c r="V192" i="22"/>
  <c r="U160" i="23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I201" i="22"/>
  <c r="Q201" i="22"/>
  <c r="Y201" i="22"/>
  <c r="I202" i="22"/>
  <c r="Q202" i="22"/>
  <c r="Y202" i="22"/>
  <c r="I203" i="22"/>
  <c r="Q203" i="22"/>
  <c r="Y203" i="22"/>
  <c r="B211" i="22"/>
  <c r="B171" i="22"/>
  <c r="J211" i="22"/>
  <c r="J171" i="22"/>
  <c r="R211" i="22"/>
  <c r="R171" i="22"/>
  <c r="D213" i="22"/>
  <c r="L213" i="22"/>
  <c r="T213" i="22"/>
  <c r="M141" i="22"/>
  <c r="M132" i="22" s="1"/>
  <c r="E153" i="22"/>
  <c r="N153" i="22"/>
  <c r="X153" i="22"/>
  <c r="I157" i="22"/>
  <c r="D160" i="22"/>
  <c r="N160" i="22"/>
  <c r="Y160" i="22"/>
  <c r="V171" i="22"/>
  <c r="I175" i="22"/>
  <c r="T175" i="22"/>
  <c r="F163" i="23"/>
  <c r="F161" i="23"/>
  <c r="F158" i="23"/>
  <c r="F155" i="23"/>
  <c r="F154" i="23"/>
  <c r="F151" i="23"/>
  <c r="N163" i="23"/>
  <c r="N161" i="23"/>
  <c r="N158" i="23"/>
  <c r="N155" i="23"/>
  <c r="N154" i="23"/>
  <c r="N151" i="23"/>
  <c r="V163" i="23"/>
  <c r="V161" i="23"/>
  <c r="V158" i="23"/>
  <c r="V155" i="23"/>
  <c r="V154" i="23"/>
  <c r="V151" i="23"/>
  <c r="F179" i="23"/>
  <c r="F176" i="23"/>
  <c r="F172" i="23"/>
  <c r="F170" i="23"/>
  <c r="N179" i="23"/>
  <c r="N176" i="23"/>
  <c r="N172" i="23"/>
  <c r="N170" i="23"/>
  <c r="V179" i="23"/>
  <c r="V176" i="23"/>
  <c r="V172" i="23"/>
  <c r="V170" i="23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G192" i="22"/>
  <c r="O192" i="22"/>
  <c r="W192" i="22"/>
  <c r="B201" i="22"/>
  <c r="J201" i="22"/>
  <c r="R201" i="22"/>
  <c r="B202" i="22"/>
  <c r="J202" i="22"/>
  <c r="R202" i="22"/>
  <c r="B203" i="22"/>
  <c r="B160" i="22"/>
  <c r="J203" i="22"/>
  <c r="J160" i="22"/>
  <c r="R203" i="22"/>
  <c r="R160" i="22"/>
  <c r="C211" i="22"/>
  <c r="K211" i="22"/>
  <c r="S211" i="22"/>
  <c r="E213" i="22"/>
  <c r="M213" i="22"/>
  <c r="U213" i="22"/>
  <c r="F153" i="22"/>
  <c r="P153" i="22"/>
  <c r="Y153" i="22"/>
  <c r="J157" i="22"/>
  <c r="P160" i="22"/>
  <c r="C171" i="22"/>
  <c r="X171" i="22"/>
  <c r="K175" i="22"/>
  <c r="U175" i="22"/>
  <c r="K202" i="22"/>
  <c r="W205" i="23"/>
  <c r="S69" i="20"/>
  <c r="C70" i="20"/>
  <c r="K70" i="20"/>
  <c r="S70" i="20"/>
  <c r="C71" i="20"/>
  <c r="K71" i="20"/>
  <c r="S71" i="20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I175" i="21"/>
  <c r="Q175" i="21"/>
  <c r="Y175" i="21"/>
  <c r="H192" i="22"/>
  <c r="P192" i="22"/>
  <c r="X192" i="22"/>
  <c r="D211" i="22"/>
  <c r="L211" i="22"/>
  <c r="T211" i="22"/>
  <c r="F213" i="22"/>
  <c r="N213" i="22"/>
  <c r="V213" i="22"/>
  <c r="G141" i="22"/>
  <c r="G132" i="22" s="1"/>
  <c r="O141" i="22"/>
  <c r="O132" i="22" s="1"/>
  <c r="W141" i="22"/>
  <c r="W132" i="22" s="1"/>
  <c r="H153" i="22"/>
  <c r="Q153" i="22"/>
  <c r="B157" i="22"/>
  <c r="T157" i="22"/>
  <c r="F160" i="22"/>
  <c r="Q160" i="22"/>
  <c r="D171" i="22"/>
  <c r="N171" i="22"/>
  <c r="Y171" i="22"/>
  <c r="L175" i="22"/>
  <c r="V175" i="22"/>
  <c r="H161" i="23"/>
  <c r="H154" i="23"/>
  <c r="H158" i="23"/>
  <c r="H163" i="23"/>
  <c r="H155" i="23"/>
  <c r="H151" i="23"/>
  <c r="P161" i="23"/>
  <c r="P154" i="23"/>
  <c r="P158" i="23"/>
  <c r="P163" i="23"/>
  <c r="P151" i="23"/>
  <c r="P155" i="23"/>
  <c r="R170" i="23"/>
  <c r="R171" i="23"/>
  <c r="R176" i="23"/>
  <c r="R172" i="23"/>
  <c r="R179" i="23"/>
  <c r="C48" i="23"/>
  <c r="C153" i="23" s="1"/>
  <c r="K48" i="23"/>
  <c r="K153" i="23" s="1"/>
  <c r="S48" i="23"/>
  <c r="S157" i="23" s="1"/>
  <c r="C99" i="23"/>
  <c r="C175" i="23" s="1"/>
  <c r="K99" i="23"/>
  <c r="S99" i="23"/>
  <c r="S175" i="23" s="1"/>
  <c r="E137" i="23"/>
  <c r="U137" i="23"/>
  <c r="E139" i="23"/>
  <c r="U139" i="23"/>
  <c r="E140" i="23"/>
  <c r="M140" i="23"/>
  <c r="U140" i="23"/>
  <c r="E141" i="23"/>
  <c r="M141" i="23"/>
  <c r="U141" i="23"/>
  <c r="E143" i="23"/>
  <c r="M143" i="23"/>
  <c r="U143" i="23"/>
  <c r="G153" i="23"/>
  <c r="P153" i="23"/>
  <c r="Y153" i="23"/>
  <c r="J154" i="23"/>
  <c r="D155" i="23"/>
  <c r="W155" i="23"/>
  <c r="H157" i="23"/>
  <c r="Q157" i="23"/>
  <c r="B158" i="23"/>
  <c r="T158" i="23"/>
  <c r="I161" i="23"/>
  <c r="R161" i="23"/>
  <c r="L163" i="23"/>
  <c r="M171" i="23"/>
  <c r="Q172" i="23"/>
  <c r="E176" i="23"/>
  <c r="O176" i="23"/>
  <c r="I179" i="23"/>
  <c r="G192" i="23"/>
  <c r="G183" i="23" s="1"/>
  <c r="P192" i="23"/>
  <c r="P183" i="23" s="1"/>
  <c r="M201" i="23"/>
  <c r="W201" i="23"/>
  <c r="B203" i="23"/>
  <c r="B194" i="23" s="1"/>
  <c r="K203" i="23"/>
  <c r="K194" i="23" s="1"/>
  <c r="T203" i="23"/>
  <c r="T194" i="23" s="1"/>
  <c r="I211" i="23"/>
  <c r="C213" i="23"/>
  <c r="L213" i="23"/>
  <c r="U213" i="23"/>
  <c r="E67" i="24"/>
  <c r="R67" i="24"/>
  <c r="H68" i="24"/>
  <c r="U69" i="24"/>
  <c r="T75" i="24"/>
  <c r="T172" i="4" s="1"/>
  <c r="L76" i="24"/>
  <c r="L173" i="4" s="1"/>
  <c r="D77" i="24"/>
  <c r="D174" i="4" s="1"/>
  <c r="I143" i="26"/>
  <c r="Q143" i="26"/>
  <c r="Y143" i="26"/>
  <c r="D152" i="26"/>
  <c r="L152" i="26"/>
  <c r="T152" i="26"/>
  <c r="F154" i="26"/>
  <c r="N154" i="26"/>
  <c r="V154" i="26"/>
  <c r="D99" i="23"/>
  <c r="D171" i="23" s="1"/>
  <c r="L99" i="23"/>
  <c r="L175" i="23" s="1"/>
  <c r="T99" i="23"/>
  <c r="T175" i="23" s="1"/>
  <c r="F137" i="23"/>
  <c r="N137" i="23"/>
  <c r="V137" i="23"/>
  <c r="F139" i="23"/>
  <c r="N139" i="23"/>
  <c r="V139" i="23"/>
  <c r="F140" i="23"/>
  <c r="N140" i="23"/>
  <c r="V140" i="23"/>
  <c r="F141" i="23"/>
  <c r="N141" i="23"/>
  <c r="V141" i="23"/>
  <c r="F143" i="23"/>
  <c r="N143" i="23"/>
  <c r="V143" i="23"/>
  <c r="W151" i="23"/>
  <c r="B154" i="23"/>
  <c r="T154" i="23"/>
  <c r="O155" i="23"/>
  <c r="I157" i="23"/>
  <c r="R157" i="23"/>
  <c r="L158" i="23"/>
  <c r="G160" i="23"/>
  <c r="P160" i="23"/>
  <c r="Y160" i="23"/>
  <c r="J161" i="23"/>
  <c r="D163" i="23"/>
  <c r="W163" i="23"/>
  <c r="E171" i="23"/>
  <c r="O171" i="23"/>
  <c r="I172" i="23"/>
  <c r="I165" i="23" s="1"/>
  <c r="G176" i="23"/>
  <c r="Y176" i="23"/>
  <c r="H192" i="23"/>
  <c r="H183" i="23" s="1"/>
  <c r="E201" i="23"/>
  <c r="E194" i="23" s="1"/>
  <c r="O201" i="23"/>
  <c r="O194" i="23" s="1"/>
  <c r="X201" i="23"/>
  <c r="X194" i="23" s="1"/>
  <c r="C203" i="23"/>
  <c r="C194" i="23" s="1"/>
  <c r="U203" i="23"/>
  <c r="U194" i="23" s="1"/>
  <c r="J211" i="23"/>
  <c r="S211" i="23"/>
  <c r="M213" i="23"/>
  <c r="M205" i="23" s="1"/>
  <c r="W213" i="23"/>
  <c r="H67" i="24"/>
  <c r="U68" i="24"/>
  <c r="J69" i="24"/>
  <c r="X69" i="24"/>
  <c r="F143" i="25"/>
  <c r="F136" i="25" s="1"/>
  <c r="F105" i="25"/>
  <c r="N143" i="25"/>
  <c r="N136" i="25" s="1"/>
  <c r="N105" i="25"/>
  <c r="V143" i="25"/>
  <c r="V136" i="25" s="1"/>
  <c r="V105" i="25"/>
  <c r="I152" i="25"/>
  <c r="I116" i="25"/>
  <c r="Q152" i="25"/>
  <c r="Q116" i="25"/>
  <c r="Y152" i="25"/>
  <c r="Y116" i="25"/>
  <c r="F153" i="25"/>
  <c r="F119" i="25"/>
  <c r="N153" i="25"/>
  <c r="N119" i="25"/>
  <c r="V153" i="25"/>
  <c r="V119" i="25"/>
  <c r="C154" i="25"/>
  <c r="C146" i="25" s="1"/>
  <c r="C122" i="25"/>
  <c r="K154" i="25"/>
  <c r="K146" i="25" s="1"/>
  <c r="K122" i="25"/>
  <c r="S154" i="25"/>
  <c r="S146" i="25" s="1"/>
  <c r="S122" i="25"/>
  <c r="E48" i="23"/>
  <c r="E153" i="23" s="1"/>
  <c r="M48" i="23"/>
  <c r="U48" i="23"/>
  <c r="F213" i="23"/>
  <c r="F175" i="23"/>
  <c r="N213" i="23"/>
  <c r="N175" i="23"/>
  <c r="V213" i="23"/>
  <c r="V175" i="23"/>
  <c r="G137" i="23"/>
  <c r="O137" i="23"/>
  <c r="W137" i="23"/>
  <c r="G139" i="23"/>
  <c r="O139" i="23"/>
  <c r="W139" i="23"/>
  <c r="G140" i="23"/>
  <c r="O140" i="23"/>
  <c r="W140" i="23"/>
  <c r="O141" i="23"/>
  <c r="W141" i="23"/>
  <c r="G143" i="23"/>
  <c r="O143" i="23"/>
  <c r="W143" i="23"/>
  <c r="G151" i="23"/>
  <c r="O151" i="23"/>
  <c r="I153" i="23"/>
  <c r="R153" i="23"/>
  <c r="L154" i="23"/>
  <c r="G155" i="23"/>
  <c r="Y155" i="23"/>
  <c r="J157" i="23"/>
  <c r="D158" i="23"/>
  <c r="W158" i="23"/>
  <c r="H160" i="23"/>
  <c r="Q160" i="23"/>
  <c r="B161" i="23"/>
  <c r="T161" i="23"/>
  <c r="O163" i="23"/>
  <c r="U170" i="23"/>
  <c r="G171" i="23"/>
  <c r="Y171" i="23"/>
  <c r="Q176" i="23"/>
  <c r="R192" i="23"/>
  <c r="R183" i="23" s="1"/>
  <c r="P201" i="23"/>
  <c r="P194" i="23" s="1"/>
  <c r="D203" i="23"/>
  <c r="D194" i="23" s="1"/>
  <c r="M203" i="23"/>
  <c r="W203" i="23"/>
  <c r="K211" i="23"/>
  <c r="K205" i="23" s="1"/>
  <c r="T211" i="23"/>
  <c r="T205" i="23" s="1"/>
  <c r="E213" i="23"/>
  <c r="E205" i="23" s="1"/>
  <c r="O213" i="23"/>
  <c r="O205" i="23" s="1"/>
  <c r="X213" i="23"/>
  <c r="X205" i="23" s="1"/>
  <c r="J68" i="24"/>
  <c r="X68" i="24"/>
  <c r="G143" i="25"/>
  <c r="G136" i="25" s="1"/>
  <c r="G105" i="25"/>
  <c r="O143" i="25"/>
  <c r="O136" i="25" s="1"/>
  <c r="O105" i="25"/>
  <c r="W143" i="25"/>
  <c r="W136" i="25" s="1"/>
  <c r="W105" i="25"/>
  <c r="B152" i="25"/>
  <c r="B146" i="25" s="1"/>
  <c r="B116" i="25"/>
  <c r="J152" i="25"/>
  <c r="J146" i="25" s="1"/>
  <c r="J116" i="25"/>
  <c r="R152" i="25"/>
  <c r="R146" i="25" s="1"/>
  <c r="R116" i="25"/>
  <c r="G153" i="25"/>
  <c r="G146" i="25" s="1"/>
  <c r="G119" i="25"/>
  <c r="O153" i="25"/>
  <c r="O119" i="25"/>
  <c r="W153" i="25"/>
  <c r="W119" i="25"/>
  <c r="D154" i="25"/>
  <c r="D122" i="25"/>
  <c r="L154" i="25"/>
  <c r="L122" i="25"/>
  <c r="T154" i="25"/>
  <c r="T122" i="25"/>
  <c r="H137" i="23"/>
  <c r="P137" i="23"/>
  <c r="X137" i="23"/>
  <c r="H139" i="23"/>
  <c r="P139" i="23"/>
  <c r="X139" i="23"/>
  <c r="H140" i="23"/>
  <c r="P140" i="23"/>
  <c r="X140" i="23"/>
  <c r="X141" i="23"/>
  <c r="H143" i="23"/>
  <c r="P143" i="23"/>
  <c r="X143" i="23"/>
  <c r="Y151" i="23"/>
  <c r="J153" i="23"/>
  <c r="S153" i="23"/>
  <c r="D154" i="23"/>
  <c r="W154" i="23"/>
  <c r="Q155" i="23"/>
  <c r="B157" i="23"/>
  <c r="K157" i="23"/>
  <c r="T157" i="23"/>
  <c r="O158" i="23"/>
  <c r="I160" i="23"/>
  <c r="R160" i="23"/>
  <c r="L161" i="23"/>
  <c r="G163" i="23"/>
  <c r="Y163" i="23"/>
  <c r="M170" i="23"/>
  <c r="Q171" i="23"/>
  <c r="I176" i="23"/>
  <c r="U179" i="23"/>
  <c r="J192" i="23"/>
  <c r="J183" i="23" s="1"/>
  <c r="H201" i="23"/>
  <c r="H194" i="23" s="1"/>
  <c r="C211" i="23"/>
  <c r="L211" i="23"/>
  <c r="U211" i="23"/>
  <c r="G213" i="23"/>
  <c r="G205" i="23" s="1"/>
  <c r="P213" i="23"/>
  <c r="P205" i="23" s="1"/>
  <c r="Y213" i="23"/>
  <c r="Y205" i="23" s="1"/>
  <c r="J67" i="24"/>
  <c r="X67" i="24"/>
  <c r="M69" i="24"/>
  <c r="B76" i="24"/>
  <c r="B173" i="4" s="1"/>
  <c r="R76" i="24"/>
  <c r="R173" i="4" s="1"/>
  <c r="F211" i="23"/>
  <c r="F171" i="23"/>
  <c r="N211" i="23"/>
  <c r="N171" i="23"/>
  <c r="V211" i="23"/>
  <c r="V171" i="23"/>
  <c r="I151" i="23"/>
  <c r="B153" i="23"/>
  <c r="T153" i="23"/>
  <c r="O154" i="23"/>
  <c r="I155" i="23"/>
  <c r="R155" i="23"/>
  <c r="L157" i="23"/>
  <c r="U157" i="23"/>
  <c r="G158" i="23"/>
  <c r="Y158" i="23"/>
  <c r="J160" i="23"/>
  <c r="S160" i="23"/>
  <c r="D161" i="23"/>
  <c r="D146" i="23" s="1"/>
  <c r="Q163" i="23"/>
  <c r="E170" i="23"/>
  <c r="E165" i="23" s="1"/>
  <c r="O170" i="23"/>
  <c r="U172" i="23"/>
  <c r="M179" i="23"/>
  <c r="W179" i="23"/>
  <c r="B192" i="23"/>
  <c r="B183" i="23" s="1"/>
  <c r="T192" i="23"/>
  <c r="T183" i="23" s="1"/>
  <c r="H213" i="23"/>
  <c r="H205" i="23" s="1"/>
  <c r="Q213" i="23"/>
  <c r="Q205" i="23" s="1"/>
  <c r="B69" i="24"/>
  <c r="P69" i="24"/>
  <c r="I143" i="25"/>
  <c r="I136" i="25" s="1"/>
  <c r="I105" i="25"/>
  <c r="Q143" i="25"/>
  <c r="Q136" i="25" s="1"/>
  <c r="Q105" i="25"/>
  <c r="Y143" i="25"/>
  <c r="Y136" i="25" s="1"/>
  <c r="Y105" i="25"/>
  <c r="D152" i="25"/>
  <c r="D116" i="25"/>
  <c r="L152" i="25"/>
  <c r="L116" i="25"/>
  <c r="T152" i="25"/>
  <c r="T146" i="25" s="1"/>
  <c r="T116" i="25"/>
  <c r="I153" i="25"/>
  <c r="I119" i="25"/>
  <c r="Q153" i="25"/>
  <c r="Q119" i="25"/>
  <c r="Y153" i="25"/>
  <c r="Y119" i="25"/>
  <c r="F154" i="25"/>
  <c r="F122" i="25"/>
  <c r="N154" i="25"/>
  <c r="N122" i="25"/>
  <c r="V154" i="25"/>
  <c r="V122" i="25"/>
  <c r="X48" i="23"/>
  <c r="X153" i="23" s="1"/>
  <c r="F201" i="23"/>
  <c r="F153" i="23"/>
  <c r="N201" i="23"/>
  <c r="N153" i="23"/>
  <c r="V201" i="23"/>
  <c r="V153" i="23"/>
  <c r="F202" i="23"/>
  <c r="F157" i="23"/>
  <c r="N202" i="23"/>
  <c r="N157" i="23"/>
  <c r="V202" i="23"/>
  <c r="V157" i="23"/>
  <c r="F203" i="23"/>
  <c r="F160" i="23"/>
  <c r="N203" i="23"/>
  <c r="N160" i="23"/>
  <c r="V203" i="23"/>
  <c r="V160" i="23"/>
  <c r="H99" i="23"/>
  <c r="P99" i="23"/>
  <c r="X99" i="23"/>
  <c r="X171" i="23" s="1"/>
  <c r="B137" i="23"/>
  <c r="J137" i="23"/>
  <c r="R137" i="23"/>
  <c r="B139" i="23"/>
  <c r="J139" i="23"/>
  <c r="R139" i="23"/>
  <c r="B140" i="23"/>
  <c r="J140" i="23"/>
  <c r="R140" i="23"/>
  <c r="B143" i="23"/>
  <c r="J143" i="23"/>
  <c r="R143" i="23"/>
  <c r="B151" i="23"/>
  <c r="J151" i="23"/>
  <c r="R151" i="23"/>
  <c r="L153" i="23"/>
  <c r="U153" i="23"/>
  <c r="G154" i="23"/>
  <c r="Y154" i="23"/>
  <c r="J155" i="23"/>
  <c r="D157" i="23"/>
  <c r="M157" i="23"/>
  <c r="W157" i="23"/>
  <c r="Q158" i="23"/>
  <c r="I163" i="23"/>
  <c r="R163" i="23"/>
  <c r="G170" i="23"/>
  <c r="Y170" i="23"/>
  <c r="M172" i="23"/>
  <c r="W172" i="23"/>
  <c r="E179" i="23"/>
  <c r="O179" i="23"/>
  <c r="L192" i="23"/>
  <c r="L183" i="23" s="1"/>
  <c r="I213" i="23"/>
  <c r="R213" i="23"/>
  <c r="R205" i="23" s="1"/>
  <c r="M67" i="24"/>
  <c r="P68" i="24"/>
  <c r="F143" i="26"/>
  <c r="N143" i="26"/>
  <c r="V143" i="26"/>
  <c r="C154" i="26"/>
  <c r="K154" i="26"/>
  <c r="S154" i="26"/>
  <c r="D153" i="23"/>
  <c r="Q154" i="23"/>
  <c r="B155" i="23"/>
  <c r="T155" i="23"/>
  <c r="E157" i="23"/>
  <c r="O157" i="23"/>
  <c r="X157" i="23"/>
  <c r="I158" i="23"/>
  <c r="R158" i="23"/>
  <c r="L160" i="23"/>
  <c r="Y161" i="23"/>
  <c r="J163" i="23"/>
  <c r="Q170" i="23"/>
  <c r="R175" i="23"/>
  <c r="G179" i="23"/>
  <c r="G165" i="23" s="1"/>
  <c r="Y179" i="23"/>
  <c r="D192" i="23"/>
  <c r="D183" i="23" s="1"/>
  <c r="J213" i="23"/>
  <c r="S213" i="23"/>
  <c r="B67" i="24"/>
  <c r="P67" i="24"/>
  <c r="R69" i="24"/>
  <c r="G143" i="26"/>
  <c r="O143" i="26"/>
  <c r="W143" i="26"/>
  <c r="B152" i="26"/>
  <c r="D154" i="26"/>
  <c r="L154" i="26"/>
  <c r="T154" i="26"/>
  <c r="B99" i="23"/>
  <c r="J99" i="23"/>
  <c r="J171" i="23" s="1"/>
  <c r="D137" i="23"/>
  <c r="L137" i="23"/>
  <c r="T137" i="23"/>
  <c r="D139" i="23"/>
  <c r="L139" i="23"/>
  <c r="T139" i="23"/>
  <c r="D140" i="23"/>
  <c r="L140" i="23"/>
  <c r="T140" i="23"/>
  <c r="D143" i="23"/>
  <c r="L143" i="23"/>
  <c r="T143" i="23"/>
  <c r="L151" i="23"/>
  <c r="T151" i="23"/>
  <c r="G157" i="23"/>
  <c r="P157" i="23"/>
  <c r="H69" i="24"/>
  <c r="O146" i="25"/>
  <c r="W146" i="25"/>
  <c r="F67" i="24"/>
  <c r="N67" i="24"/>
  <c r="V67" i="24"/>
  <c r="F68" i="24"/>
  <c r="N68" i="24"/>
  <c r="V68" i="24"/>
  <c r="F69" i="24"/>
  <c r="N69" i="24"/>
  <c r="V69" i="24"/>
  <c r="C105" i="25"/>
  <c r="K105" i="25"/>
  <c r="S105" i="25"/>
  <c r="C116" i="25"/>
  <c r="K116" i="25"/>
  <c r="S116" i="25"/>
  <c r="C119" i="25"/>
  <c r="K119" i="25"/>
  <c r="S119" i="25"/>
  <c r="H105" i="26"/>
  <c r="P105" i="26"/>
  <c r="X105" i="26"/>
  <c r="H116" i="26"/>
  <c r="P116" i="26"/>
  <c r="X116" i="26"/>
  <c r="H119" i="26"/>
  <c r="X119" i="26"/>
  <c r="H122" i="26"/>
  <c r="P122" i="26"/>
  <c r="X122" i="26"/>
  <c r="R152" i="26"/>
  <c r="C153" i="26"/>
  <c r="L153" i="26"/>
  <c r="U153" i="26"/>
  <c r="O154" i="26"/>
  <c r="F143" i="27"/>
  <c r="N143" i="27"/>
  <c r="V143" i="27"/>
  <c r="I152" i="27"/>
  <c r="Q152" i="27"/>
  <c r="Y152" i="27"/>
  <c r="F153" i="27"/>
  <c r="N153" i="27"/>
  <c r="V153" i="27"/>
  <c r="C154" i="27"/>
  <c r="K154" i="27"/>
  <c r="S154" i="27"/>
  <c r="U113" i="29"/>
  <c r="G67" i="24"/>
  <c r="O67" i="24"/>
  <c r="W67" i="24"/>
  <c r="G68" i="24"/>
  <c r="O68" i="24"/>
  <c r="W68" i="24"/>
  <c r="G69" i="24"/>
  <c r="O69" i="24"/>
  <c r="W69" i="24"/>
  <c r="D105" i="25"/>
  <c r="L105" i="25"/>
  <c r="T105" i="25"/>
  <c r="D119" i="25"/>
  <c r="L119" i="25"/>
  <c r="T119" i="25"/>
  <c r="I153" i="26"/>
  <c r="Q153" i="26"/>
  <c r="Y153" i="26"/>
  <c r="I105" i="26"/>
  <c r="Q105" i="26"/>
  <c r="Y105" i="26"/>
  <c r="I119" i="26"/>
  <c r="Q119" i="26"/>
  <c r="Y119" i="26"/>
  <c r="J152" i="26"/>
  <c r="D153" i="26"/>
  <c r="M153" i="26"/>
  <c r="V153" i="26"/>
  <c r="G154" i="26"/>
  <c r="G143" i="27"/>
  <c r="O143" i="27"/>
  <c r="W143" i="27"/>
  <c r="B152" i="27"/>
  <c r="J152" i="27"/>
  <c r="R152" i="27"/>
  <c r="G153" i="27"/>
  <c r="O153" i="27"/>
  <c r="W153" i="27"/>
  <c r="D154" i="27"/>
  <c r="D122" i="27"/>
  <c r="L154" i="27"/>
  <c r="L122" i="27"/>
  <c r="T154" i="27"/>
  <c r="T122" i="27"/>
  <c r="E105" i="25"/>
  <c r="M105" i="25"/>
  <c r="U105" i="25"/>
  <c r="E116" i="25"/>
  <c r="M116" i="25"/>
  <c r="U116" i="25"/>
  <c r="E119" i="25"/>
  <c r="M119" i="25"/>
  <c r="U119" i="25"/>
  <c r="E122" i="25"/>
  <c r="M122" i="25"/>
  <c r="U122" i="25"/>
  <c r="E154" i="25"/>
  <c r="E146" i="25" s="1"/>
  <c r="M154" i="25"/>
  <c r="M146" i="25" s="1"/>
  <c r="B105" i="26"/>
  <c r="J105" i="26"/>
  <c r="R105" i="26"/>
  <c r="B116" i="26"/>
  <c r="B119" i="26"/>
  <c r="J119" i="26"/>
  <c r="R119" i="26"/>
  <c r="B122" i="26"/>
  <c r="J122" i="26"/>
  <c r="R122" i="26"/>
  <c r="E153" i="26"/>
  <c r="N153" i="26"/>
  <c r="W153" i="26"/>
  <c r="H143" i="27"/>
  <c r="P143" i="27"/>
  <c r="X143" i="27"/>
  <c r="C152" i="27"/>
  <c r="K152" i="27"/>
  <c r="S152" i="27"/>
  <c r="H153" i="27"/>
  <c r="P153" i="27"/>
  <c r="X153" i="27"/>
  <c r="E154" i="27"/>
  <c r="M154" i="27"/>
  <c r="U154" i="27"/>
  <c r="R116" i="27"/>
  <c r="G119" i="27"/>
  <c r="W119" i="27"/>
  <c r="W113" i="29"/>
  <c r="C105" i="26"/>
  <c r="K105" i="26"/>
  <c r="S105" i="26"/>
  <c r="K119" i="26"/>
  <c r="S119" i="26"/>
  <c r="C122" i="26"/>
  <c r="K122" i="26"/>
  <c r="S122" i="26"/>
  <c r="U152" i="26"/>
  <c r="F153" i="26"/>
  <c r="O153" i="26"/>
  <c r="I143" i="27"/>
  <c r="Q143" i="27"/>
  <c r="Y143" i="27"/>
  <c r="D152" i="27"/>
  <c r="D116" i="27"/>
  <c r="L152" i="27"/>
  <c r="L116" i="27"/>
  <c r="T152" i="27"/>
  <c r="T116" i="27"/>
  <c r="I153" i="27"/>
  <c r="I119" i="27"/>
  <c r="Q153" i="27"/>
  <c r="Q119" i="27"/>
  <c r="Y153" i="27"/>
  <c r="Y119" i="27"/>
  <c r="F154" i="27"/>
  <c r="F122" i="27"/>
  <c r="N154" i="27"/>
  <c r="N122" i="27"/>
  <c r="V154" i="27"/>
  <c r="V122" i="27"/>
  <c r="W105" i="27"/>
  <c r="S116" i="27"/>
  <c r="H119" i="27"/>
  <c r="X119" i="27"/>
  <c r="O113" i="29"/>
  <c r="G122" i="25"/>
  <c r="O122" i="25"/>
  <c r="W122" i="25"/>
  <c r="I154" i="26"/>
  <c r="Q154" i="26"/>
  <c r="Y154" i="26"/>
  <c r="D105" i="26"/>
  <c r="L105" i="26"/>
  <c r="T105" i="26"/>
  <c r="T119" i="26"/>
  <c r="D122" i="26"/>
  <c r="L122" i="26"/>
  <c r="T122" i="26"/>
  <c r="M152" i="26"/>
  <c r="V152" i="26"/>
  <c r="G153" i="26"/>
  <c r="P153" i="26"/>
  <c r="B143" i="27"/>
  <c r="J143" i="27"/>
  <c r="R143" i="27"/>
  <c r="E152" i="27"/>
  <c r="M152" i="27"/>
  <c r="U152" i="27"/>
  <c r="B153" i="27"/>
  <c r="B119" i="27"/>
  <c r="J153" i="27"/>
  <c r="J119" i="27"/>
  <c r="R153" i="27"/>
  <c r="R119" i="27"/>
  <c r="G154" i="27"/>
  <c r="O154" i="27"/>
  <c r="W154" i="27"/>
  <c r="B105" i="27"/>
  <c r="X105" i="27"/>
  <c r="J116" i="27"/>
  <c r="U116" i="27"/>
  <c r="C67" i="24"/>
  <c r="K67" i="24"/>
  <c r="S67" i="24"/>
  <c r="C68" i="24"/>
  <c r="K68" i="24"/>
  <c r="S68" i="24"/>
  <c r="C69" i="24"/>
  <c r="K69" i="24"/>
  <c r="S69" i="24"/>
  <c r="H105" i="25"/>
  <c r="P105" i="25"/>
  <c r="X105" i="25"/>
  <c r="H116" i="25"/>
  <c r="P116" i="25"/>
  <c r="X116" i="25"/>
  <c r="H119" i="25"/>
  <c r="P119" i="25"/>
  <c r="X119" i="25"/>
  <c r="E105" i="26"/>
  <c r="M105" i="26"/>
  <c r="U105" i="26"/>
  <c r="E116" i="26"/>
  <c r="N152" i="26"/>
  <c r="W152" i="26"/>
  <c r="C143" i="27"/>
  <c r="K143" i="27"/>
  <c r="S143" i="27"/>
  <c r="F152" i="27"/>
  <c r="F116" i="27"/>
  <c r="N152" i="27"/>
  <c r="N116" i="27"/>
  <c r="V152" i="27"/>
  <c r="V116" i="27"/>
  <c r="C153" i="27"/>
  <c r="K153" i="27"/>
  <c r="S153" i="27"/>
  <c r="H154" i="27"/>
  <c r="P154" i="27"/>
  <c r="X154" i="27"/>
  <c r="C105" i="27"/>
  <c r="O105" i="27"/>
  <c r="Y105" i="27"/>
  <c r="K116" i="27"/>
  <c r="E122" i="27"/>
  <c r="U122" i="27"/>
  <c r="I152" i="26"/>
  <c r="Q152" i="26"/>
  <c r="Y152" i="26"/>
  <c r="F105" i="26"/>
  <c r="N105" i="26"/>
  <c r="V105" i="26"/>
  <c r="F116" i="26"/>
  <c r="O152" i="26"/>
  <c r="D143" i="27"/>
  <c r="D105" i="27"/>
  <c r="L143" i="27"/>
  <c r="L105" i="27"/>
  <c r="T143" i="27"/>
  <c r="T105" i="27"/>
  <c r="G152" i="27"/>
  <c r="O152" i="27"/>
  <c r="W152" i="27"/>
  <c r="D153" i="27"/>
  <c r="D119" i="27"/>
  <c r="L153" i="27"/>
  <c r="L119" i="27"/>
  <c r="T153" i="27"/>
  <c r="T119" i="27"/>
  <c r="I154" i="27"/>
  <c r="I122" i="27"/>
  <c r="Q154" i="27"/>
  <c r="Q122" i="27"/>
  <c r="Y154" i="27"/>
  <c r="Y122" i="27"/>
  <c r="M116" i="27"/>
  <c r="G122" i="27"/>
  <c r="W122" i="27"/>
  <c r="B105" i="25"/>
  <c r="J105" i="25"/>
  <c r="R105" i="25"/>
  <c r="B119" i="25"/>
  <c r="J119" i="25"/>
  <c r="R119" i="25"/>
  <c r="B122" i="25"/>
  <c r="J122" i="25"/>
  <c r="R122" i="25"/>
  <c r="G105" i="26"/>
  <c r="O105" i="26"/>
  <c r="W105" i="26"/>
  <c r="G116" i="26"/>
  <c r="W122" i="26"/>
  <c r="E143" i="27"/>
  <c r="M143" i="27"/>
  <c r="U143" i="27"/>
  <c r="H152" i="27"/>
  <c r="P152" i="27"/>
  <c r="X152" i="27"/>
  <c r="E153" i="27"/>
  <c r="M153" i="27"/>
  <c r="U153" i="27"/>
  <c r="B154" i="27"/>
  <c r="B122" i="27"/>
  <c r="J154" i="27"/>
  <c r="J122" i="27"/>
  <c r="R154" i="27"/>
  <c r="R122" i="27"/>
  <c r="G105" i="27"/>
  <c r="Q105" i="27"/>
  <c r="C116" i="27"/>
  <c r="O116" i="27"/>
  <c r="P119" i="27"/>
  <c r="H122" i="27"/>
  <c r="X122" i="27"/>
  <c r="B123" i="30"/>
  <c r="B123" i="29"/>
  <c r="B105" i="29"/>
  <c r="J123" i="30"/>
  <c r="J123" i="29"/>
  <c r="J105" i="29"/>
  <c r="R123" i="30"/>
  <c r="R123" i="29"/>
  <c r="R105" i="29"/>
  <c r="E90" i="29"/>
  <c r="M90" i="29"/>
  <c r="U90" i="29"/>
  <c r="E94" i="29"/>
  <c r="M94" i="29"/>
  <c r="U94" i="29"/>
  <c r="G99" i="29"/>
  <c r="D105" i="29"/>
  <c r="O105" i="29"/>
  <c r="T119" i="29"/>
  <c r="G120" i="29"/>
  <c r="G113" i="29" s="1"/>
  <c r="Q120" i="29"/>
  <c r="Q113" i="29" s="1"/>
  <c r="D122" i="29"/>
  <c r="C123" i="29"/>
  <c r="B119" i="30"/>
  <c r="J119" i="30"/>
  <c r="R119" i="30"/>
  <c r="C120" i="30"/>
  <c r="K120" i="30"/>
  <c r="S120" i="30"/>
  <c r="B122" i="30"/>
  <c r="J122" i="30"/>
  <c r="R122" i="30"/>
  <c r="H123" i="30"/>
  <c r="H105" i="30"/>
  <c r="P123" i="30"/>
  <c r="P105" i="30"/>
  <c r="X123" i="30"/>
  <c r="X105" i="30"/>
  <c r="B99" i="30"/>
  <c r="O105" i="30"/>
  <c r="D120" i="31"/>
  <c r="L120" i="31"/>
  <c r="T120" i="31"/>
  <c r="F90" i="29"/>
  <c r="N90" i="29"/>
  <c r="V90" i="29"/>
  <c r="F94" i="29"/>
  <c r="N94" i="29"/>
  <c r="V94" i="29"/>
  <c r="H99" i="29"/>
  <c r="S99" i="29"/>
  <c r="E105" i="29"/>
  <c r="P105" i="29"/>
  <c r="K119" i="29"/>
  <c r="H120" i="29"/>
  <c r="H113" i="29" s="1"/>
  <c r="S120" i="29"/>
  <c r="E122" i="29"/>
  <c r="P122" i="29"/>
  <c r="P113" i="29" s="1"/>
  <c r="C119" i="30"/>
  <c r="K119" i="30"/>
  <c r="S119" i="30"/>
  <c r="D120" i="30"/>
  <c r="L120" i="30"/>
  <c r="T120" i="30"/>
  <c r="C122" i="30"/>
  <c r="K122" i="30"/>
  <c r="S122" i="30"/>
  <c r="I123" i="30"/>
  <c r="I105" i="30"/>
  <c r="Q123" i="30"/>
  <c r="Q105" i="30"/>
  <c r="Y123" i="30"/>
  <c r="Y105" i="30"/>
  <c r="B94" i="30"/>
  <c r="C99" i="30"/>
  <c r="D119" i="31"/>
  <c r="L119" i="31"/>
  <c r="T119" i="31"/>
  <c r="E120" i="31"/>
  <c r="M120" i="31"/>
  <c r="U120" i="31"/>
  <c r="D122" i="31"/>
  <c r="L122" i="31"/>
  <c r="T122" i="31"/>
  <c r="B123" i="31"/>
  <c r="J123" i="31"/>
  <c r="R123" i="31"/>
  <c r="F122" i="29"/>
  <c r="F99" i="29"/>
  <c r="N122" i="29"/>
  <c r="N113" i="29" s="1"/>
  <c r="N99" i="29"/>
  <c r="V122" i="29"/>
  <c r="V99" i="29"/>
  <c r="O94" i="29"/>
  <c r="W94" i="29"/>
  <c r="T99" i="29"/>
  <c r="L119" i="29"/>
  <c r="I120" i="29"/>
  <c r="I113" i="29" s="1"/>
  <c r="T120" i="29"/>
  <c r="E123" i="29"/>
  <c r="S123" i="29"/>
  <c r="E120" i="30"/>
  <c r="M120" i="30"/>
  <c r="U120" i="30"/>
  <c r="E119" i="31"/>
  <c r="M119" i="31"/>
  <c r="U119" i="31"/>
  <c r="F120" i="31"/>
  <c r="N120" i="31"/>
  <c r="V120" i="31"/>
  <c r="E122" i="31"/>
  <c r="M122" i="31"/>
  <c r="U122" i="31"/>
  <c r="C123" i="31"/>
  <c r="K123" i="31"/>
  <c r="S123" i="31"/>
  <c r="H90" i="29"/>
  <c r="P90" i="29"/>
  <c r="X90" i="29"/>
  <c r="P94" i="29"/>
  <c r="X94" i="29"/>
  <c r="K99" i="29"/>
  <c r="U99" i="29"/>
  <c r="H105" i="29"/>
  <c r="C119" i="29"/>
  <c r="K120" i="29"/>
  <c r="S122" i="29"/>
  <c r="E119" i="30"/>
  <c r="E90" i="30"/>
  <c r="M119" i="30"/>
  <c r="M90" i="30"/>
  <c r="U119" i="30"/>
  <c r="U90" i="30"/>
  <c r="F120" i="30"/>
  <c r="N120" i="30"/>
  <c r="V120" i="30"/>
  <c r="E122" i="30"/>
  <c r="E99" i="30"/>
  <c r="M122" i="30"/>
  <c r="M99" i="30"/>
  <c r="U122" i="30"/>
  <c r="U99" i="30"/>
  <c r="C123" i="30"/>
  <c r="K123" i="30"/>
  <c r="S123" i="30"/>
  <c r="R90" i="30"/>
  <c r="D94" i="30"/>
  <c r="R94" i="30"/>
  <c r="S99" i="30"/>
  <c r="G105" i="30"/>
  <c r="F119" i="31"/>
  <c r="N119" i="31"/>
  <c r="V119" i="31"/>
  <c r="G120" i="31"/>
  <c r="O120" i="31"/>
  <c r="W120" i="31"/>
  <c r="F122" i="31"/>
  <c r="N122" i="31"/>
  <c r="V122" i="31"/>
  <c r="D123" i="31"/>
  <c r="L123" i="31"/>
  <c r="T123" i="31"/>
  <c r="Y72" i="33"/>
  <c r="F123" i="30"/>
  <c r="F123" i="29"/>
  <c r="F105" i="29"/>
  <c r="N123" i="30"/>
  <c r="N123" i="29"/>
  <c r="N105" i="29"/>
  <c r="V123" i="30"/>
  <c r="V123" i="29"/>
  <c r="V105" i="29"/>
  <c r="Y94" i="29"/>
  <c r="D119" i="29"/>
  <c r="L120" i="29"/>
  <c r="T122" i="29"/>
  <c r="F119" i="30"/>
  <c r="N119" i="30"/>
  <c r="V119" i="30"/>
  <c r="G120" i="30"/>
  <c r="O120" i="30"/>
  <c r="W120" i="30"/>
  <c r="F122" i="30"/>
  <c r="N122" i="30"/>
  <c r="V122" i="30"/>
  <c r="D123" i="30"/>
  <c r="L123" i="30"/>
  <c r="T123" i="30"/>
  <c r="G119" i="31"/>
  <c r="O119" i="31"/>
  <c r="W119" i="31"/>
  <c r="H120" i="31"/>
  <c r="P120" i="31"/>
  <c r="X120" i="31"/>
  <c r="G122" i="31"/>
  <c r="O122" i="31"/>
  <c r="W122" i="31"/>
  <c r="F105" i="27"/>
  <c r="N105" i="27"/>
  <c r="V105" i="27"/>
  <c r="F119" i="27"/>
  <c r="N119" i="27"/>
  <c r="V119" i="27"/>
  <c r="B90" i="29"/>
  <c r="J90" i="29"/>
  <c r="R90" i="29"/>
  <c r="B94" i="29"/>
  <c r="J94" i="29"/>
  <c r="R94" i="29"/>
  <c r="C99" i="29"/>
  <c r="M99" i="29"/>
  <c r="X99" i="29"/>
  <c r="K105" i="29"/>
  <c r="U105" i="29"/>
  <c r="C120" i="29"/>
  <c r="K122" i="29"/>
  <c r="G119" i="30"/>
  <c r="O119" i="30"/>
  <c r="W119" i="30"/>
  <c r="H120" i="30"/>
  <c r="P120" i="30"/>
  <c r="X120" i="30"/>
  <c r="G122" i="30"/>
  <c r="O122" i="30"/>
  <c r="W122" i="30"/>
  <c r="E123" i="30"/>
  <c r="M123" i="30"/>
  <c r="U123" i="30"/>
  <c r="J90" i="30"/>
  <c r="G94" i="30"/>
  <c r="T94" i="30"/>
  <c r="J99" i="30"/>
  <c r="V99" i="30"/>
  <c r="K105" i="30"/>
  <c r="H119" i="31"/>
  <c r="P119" i="31"/>
  <c r="X119" i="31"/>
  <c r="I120" i="31"/>
  <c r="Q120" i="31"/>
  <c r="Y120" i="31"/>
  <c r="H122" i="31"/>
  <c r="P122" i="31"/>
  <c r="X122" i="31"/>
  <c r="F123" i="31"/>
  <c r="N123" i="31"/>
  <c r="V123" i="31"/>
  <c r="K72" i="33"/>
  <c r="B122" i="29"/>
  <c r="B99" i="29"/>
  <c r="J122" i="29"/>
  <c r="J99" i="29"/>
  <c r="R122" i="29"/>
  <c r="R99" i="29"/>
  <c r="C90" i="29"/>
  <c r="K90" i="29"/>
  <c r="S90" i="29"/>
  <c r="D99" i="29"/>
  <c r="L105" i="29"/>
  <c r="D120" i="29"/>
  <c r="L122" i="29"/>
  <c r="X123" i="29"/>
  <c r="X113" i="29" s="1"/>
  <c r="H119" i="30"/>
  <c r="P119" i="30"/>
  <c r="X119" i="30"/>
  <c r="I120" i="30"/>
  <c r="Q120" i="30"/>
  <c r="Y120" i="30"/>
  <c r="H122" i="30"/>
  <c r="P122" i="30"/>
  <c r="X122" i="30"/>
  <c r="V90" i="30"/>
  <c r="J94" i="30"/>
  <c r="L105" i="30"/>
  <c r="I119" i="31"/>
  <c r="Q119" i="31"/>
  <c r="Y119" i="31"/>
  <c r="B120" i="31"/>
  <c r="J120" i="31"/>
  <c r="R120" i="31"/>
  <c r="I122" i="31"/>
  <c r="Q122" i="31"/>
  <c r="Y122" i="31"/>
  <c r="G123" i="31"/>
  <c r="O123" i="31"/>
  <c r="W123" i="31"/>
  <c r="I123" i="31"/>
  <c r="I123" i="29"/>
  <c r="Q123" i="31"/>
  <c r="Q123" i="29"/>
  <c r="Y123" i="31"/>
  <c r="Y123" i="29"/>
  <c r="Y113" i="29" s="1"/>
  <c r="D90" i="29"/>
  <c r="L90" i="29"/>
  <c r="T90" i="29"/>
  <c r="S119" i="29"/>
  <c r="C122" i="29"/>
  <c r="M123" i="29"/>
  <c r="M113" i="29" s="1"/>
  <c r="I119" i="30"/>
  <c r="I90" i="30"/>
  <c r="Q119" i="30"/>
  <c r="Q90" i="30"/>
  <c r="Y119" i="30"/>
  <c r="Y90" i="30"/>
  <c r="I122" i="30"/>
  <c r="I99" i="30"/>
  <c r="Q122" i="30"/>
  <c r="Q99" i="30"/>
  <c r="Y122" i="30"/>
  <c r="Y99" i="30"/>
  <c r="W123" i="30"/>
  <c r="W94" i="30"/>
  <c r="B119" i="31"/>
  <c r="J119" i="31"/>
  <c r="R119" i="31"/>
  <c r="C120" i="31"/>
  <c r="K120" i="31"/>
  <c r="S120" i="31"/>
  <c r="B122" i="31"/>
  <c r="J122" i="31"/>
  <c r="R122" i="31"/>
  <c r="H123" i="31"/>
  <c r="P123" i="31"/>
  <c r="X123" i="31"/>
  <c r="H94" i="30"/>
  <c r="P94" i="30"/>
  <c r="X94" i="30"/>
  <c r="H99" i="30"/>
  <c r="P99" i="30"/>
  <c r="X99" i="30"/>
  <c r="G94" i="31"/>
  <c r="O94" i="31"/>
  <c r="W94" i="31"/>
  <c r="G99" i="31"/>
  <c r="O99" i="31"/>
  <c r="W99" i="31"/>
  <c r="G105" i="31"/>
  <c r="O105" i="31"/>
  <c r="W105" i="31"/>
  <c r="H57" i="33"/>
  <c r="P57" i="33"/>
  <c r="X57" i="33"/>
  <c r="H60" i="33"/>
  <c r="P60" i="33"/>
  <c r="X60" i="33"/>
  <c r="H63" i="33"/>
  <c r="P63" i="33"/>
  <c r="X63" i="33"/>
  <c r="I78" i="33"/>
  <c r="I72" i="33" s="1"/>
  <c r="T78" i="33"/>
  <c r="T72" i="33" s="1"/>
  <c r="G79" i="33"/>
  <c r="G72" i="33" s="1"/>
  <c r="Q79" i="33"/>
  <c r="Q72" i="33" s="1"/>
  <c r="D80" i="33"/>
  <c r="Y80" i="33"/>
  <c r="B79" i="34"/>
  <c r="J79" i="34"/>
  <c r="R79" i="34"/>
  <c r="S57" i="34"/>
  <c r="E60" i="34"/>
  <c r="P60" i="34"/>
  <c r="C63" i="34"/>
  <c r="M63" i="34"/>
  <c r="O78" i="34"/>
  <c r="G79" i="34"/>
  <c r="W79" i="34"/>
  <c r="O80" i="34"/>
  <c r="C78" i="35"/>
  <c r="C57" i="35"/>
  <c r="K78" i="35"/>
  <c r="K57" i="35"/>
  <c r="S78" i="35"/>
  <c r="S57" i="35"/>
  <c r="E79" i="35"/>
  <c r="E60" i="35"/>
  <c r="M79" i="35"/>
  <c r="M60" i="35"/>
  <c r="U79" i="35"/>
  <c r="U60" i="35"/>
  <c r="C80" i="35"/>
  <c r="C63" i="35"/>
  <c r="K80" i="35"/>
  <c r="K63" i="35"/>
  <c r="S80" i="35"/>
  <c r="S63" i="35"/>
  <c r="I94" i="30"/>
  <c r="Q94" i="30"/>
  <c r="Y94" i="30"/>
  <c r="H90" i="31"/>
  <c r="P90" i="31"/>
  <c r="X90" i="31"/>
  <c r="H94" i="31"/>
  <c r="P94" i="31"/>
  <c r="X94" i="31"/>
  <c r="H99" i="31"/>
  <c r="P99" i="31"/>
  <c r="X99" i="31"/>
  <c r="H105" i="31"/>
  <c r="P105" i="31"/>
  <c r="X105" i="31"/>
  <c r="Q57" i="33"/>
  <c r="Y57" i="33"/>
  <c r="I63" i="33"/>
  <c r="Q63" i="33"/>
  <c r="U78" i="33"/>
  <c r="S79" i="33"/>
  <c r="S72" i="33" s="1"/>
  <c r="E80" i="33"/>
  <c r="P80" i="33"/>
  <c r="P72" i="33" s="1"/>
  <c r="I78" i="34"/>
  <c r="Q78" i="34"/>
  <c r="Y78" i="34"/>
  <c r="I80" i="34"/>
  <c r="Q80" i="34"/>
  <c r="Y80" i="34"/>
  <c r="I57" i="34"/>
  <c r="Y63" i="34"/>
  <c r="P78" i="34"/>
  <c r="H79" i="34"/>
  <c r="X79" i="34"/>
  <c r="I90" i="31"/>
  <c r="Q90" i="31"/>
  <c r="Y90" i="31"/>
  <c r="I94" i="31"/>
  <c r="Q94" i="31"/>
  <c r="Y94" i="31"/>
  <c r="I99" i="31"/>
  <c r="Q99" i="31"/>
  <c r="Y99" i="31"/>
  <c r="B60" i="33"/>
  <c r="J60" i="33"/>
  <c r="R60" i="33"/>
  <c r="L78" i="33"/>
  <c r="L72" i="33" s="1"/>
  <c r="B78" i="34"/>
  <c r="B57" i="34"/>
  <c r="J78" i="34"/>
  <c r="J57" i="34"/>
  <c r="R78" i="34"/>
  <c r="R57" i="34"/>
  <c r="D79" i="34"/>
  <c r="L79" i="34"/>
  <c r="T79" i="34"/>
  <c r="B80" i="34"/>
  <c r="B63" i="34"/>
  <c r="J80" i="34"/>
  <c r="J63" i="34"/>
  <c r="R80" i="34"/>
  <c r="R63" i="34"/>
  <c r="K57" i="34"/>
  <c r="C78" i="34"/>
  <c r="K79" i="34"/>
  <c r="S80" i="34"/>
  <c r="E78" i="35"/>
  <c r="E57" i="35"/>
  <c r="M78" i="35"/>
  <c r="M57" i="35"/>
  <c r="U78" i="35"/>
  <c r="U57" i="35"/>
  <c r="G79" i="35"/>
  <c r="G60" i="35"/>
  <c r="O79" i="35"/>
  <c r="O60" i="35"/>
  <c r="W79" i="35"/>
  <c r="W60" i="35"/>
  <c r="E80" i="35"/>
  <c r="E63" i="35"/>
  <c r="M80" i="35"/>
  <c r="M63" i="35"/>
  <c r="U80" i="35"/>
  <c r="U63" i="35"/>
  <c r="B90" i="31"/>
  <c r="J90" i="31"/>
  <c r="R90" i="31"/>
  <c r="B94" i="31"/>
  <c r="J94" i="31"/>
  <c r="R94" i="31"/>
  <c r="B99" i="31"/>
  <c r="J99" i="31"/>
  <c r="R99" i="31"/>
  <c r="B105" i="31"/>
  <c r="J105" i="31"/>
  <c r="R105" i="31"/>
  <c r="C60" i="33"/>
  <c r="K60" i="33"/>
  <c r="S60" i="33"/>
  <c r="D78" i="33"/>
  <c r="M78" i="33"/>
  <c r="M72" i="33" s="1"/>
  <c r="X78" i="33"/>
  <c r="X72" i="33" s="1"/>
  <c r="U79" i="33"/>
  <c r="H80" i="33"/>
  <c r="H72" i="33" s="1"/>
  <c r="W57" i="34"/>
  <c r="T60" i="34"/>
  <c r="G63" i="34"/>
  <c r="M79" i="34"/>
  <c r="F78" i="35"/>
  <c r="F57" i="35"/>
  <c r="N78" i="35"/>
  <c r="N57" i="35"/>
  <c r="V78" i="35"/>
  <c r="V57" i="35"/>
  <c r="H79" i="35"/>
  <c r="H60" i="35"/>
  <c r="P79" i="35"/>
  <c r="P60" i="35"/>
  <c r="X79" i="35"/>
  <c r="X60" i="35"/>
  <c r="F80" i="35"/>
  <c r="F63" i="35"/>
  <c r="N80" i="35"/>
  <c r="N63" i="35"/>
  <c r="V80" i="35"/>
  <c r="V63" i="35"/>
  <c r="I72" i="37"/>
  <c r="C94" i="31"/>
  <c r="K94" i="31"/>
  <c r="S94" i="31"/>
  <c r="C105" i="31"/>
  <c r="K105" i="31"/>
  <c r="S105" i="31"/>
  <c r="L63" i="33"/>
  <c r="T63" i="33"/>
  <c r="E78" i="33"/>
  <c r="W79" i="33"/>
  <c r="W72" i="33" s="1"/>
  <c r="D78" i="34"/>
  <c r="L78" i="34"/>
  <c r="T78" i="34"/>
  <c r="F79" i="34"/>
  <c r="N79" i="34"/>
  <c r="V79" i="34"/>
  <c r="D80" i="34"/>
  <c r="L80" i="34"/>
  <c r="T80" i="34"/>
  <c r="U60" i="34"/>
  <c r="G78" i="34"/>
  <c r="O79" i="34"/>
  <c r="W80" i="34"/>
  <c r="E94" i="30"/>
  <c r="M94" i="30"/>
  <c r="U94" i="30"/>
  <c r="E105" i="30"/>
  <c r="M105" i="30"/>
  <c r="U105" i="30"/>
  <c r="D90" i="31"/>
  <c r="L90" i="31"/>
  <c r="T90" i="31"/>
  <c r="D94" i="31"/>
  <c r="L94" i="31"/>
  <c r="T94" i="31"/>
  <c r="D99" i="31"/>
  <c r="L99" i="31"/>
  <c r="T99" i="31"/>
  <c r="D105" i="31"/>
  <c r="L105" i="31"/>
  <c r="T105" i="31"/>
  <c r="M60" i="33"/>
  <c r="M63" i="33"/>
  <c r="U63" i="33"/>
  <c r="F78" i="33"/>
  <c r="F72" i="33" s="1"/>
  <c r="C79" i="33"/>
  <c r="C72" i="33" s="1"/>
  <c r="Y57" i="34"/>
  <c r="L60" i="34"/>
  <c r="I63" i="34"/>
  <c r="H78" i="34"/>
  <c r="X80" i="34"/>
  <c r="E90" i="31"/>
  <c r="M90" i="31"/>
  <c r="U90" i="31"/>
  <c r="E94" i="31"/>
  <c r="M94" i="31"/>
  <c r="U94" i="31"/>
  <c r="E99" i="31"/>
  <c r="M99" i="31"/>
  <c r="U99" i="31"/>
  <c r="N57" i="33"/>
  <c r="V57" i="33"/>
  <c r="F60" i="33"/>
  <c r="N60" i="33"/>
  <c r="V60" i="33"/>
  <c r="F63" i="33"/>
  <c r="N63" i="33"/>
  <c r="V63" i="33"/>
  <c r="O79" i="33"/>
  <c r="O72" i="33" s="1"/>
  <c r="F78" i="34"/>
  <c r="F57" i="34"/>
  <c r="N78" i="34"/>
  <c r="N57" i="34"/>
  <c r="V78" i="34"/>
  <c r="V57" i="34"/>
  <c r="F80" i="34"/>
  <c r="F63" i="34"/>
  <c r="N80" i="34"/>
  <c r="N63" i="34"/>
  <c r="V80" i="34"/>
  <c r="V63" i="34"/>
  <c r="K63" i="34"/>
  <c r="I78" i="35"/>
  <c r="I57" i="35"/>
  <c r="Q78" i="35"/>
  <c r="Q57" i="35"/>
  <c r="Y78" i="35"/>
  <c r="Y57" i="35"/>
  <c r="C79" i="35"/>
  <c r="C60" i="35"/>
  <c r="K79" i="35"/>
  <c r="K60" i="35"/>
  <c r="S79" i="35"/>
  <c r="S60" i="35"/>
  <c r="I80" i="35"/>
  <c r="I63" i="35"/>
  <c r="Q80" i="35"/>
  <c r="Q63" i="35"/>
  <c r="Y80" i="35"/>
  <c r="Y63" i="35"/>
  <c r="F94" i="31"/>
  <c r="N94" i="31"/>
  <c r="V94" i="31"/>
  <c r="F105" i="31"/>
  <c r="N105" i="31"/>
  <c r="V105" i="31"/>
  <c r="I79" i="34"/>
  <c r="Q79" i="34"/>
  <c r="Y79" i="34"/>
  <c r="D60" i="34"/>
  <c r="Y60" i="34"/>
  <c r="F57" i="37"/>
  <c r="N57" i="37"/>
  <c r="V57" i="37"/>
  <c r="F60" i="37"/>
  <c r="N60" i="37"/>
  <c r="V60" i="37"/>
  <c r="F63" i="37"/>
  <c r="N63" i="37"/>
  <c r="V63" i="37"/>
  <c r="F78" i="37"/>
  <c r="Q78" i="37"/>
  <c r="C79" i="37"/>
  <c r="Y79" i="37"/>
  <c r="Y72" i="37" s="1"/>
  <c r="K80" i="37"/>
  <c r="K72" i="37" s="1"/>
  <c r="V80" i="37"/>
  <c r="E78" i="38"/>
  <c r="E57" i="38"/>
  <c r="M78" i="38"/>
  <c r="M57" i="38"/>
  <c r="U78" i="38"/>
  <c r="U57" i="38"/>
  <c r="G79" i="38"/>
  <c r="O79" i="38"/>
  <c r="W79" i="38"/>
  <c r="E80" i="38"/>
  <c r="E63" i="38"/>
  <c r="M80" i="38"/>
  <c r="M63" i="38"/>
  <c r="U80" i="38"/>
  <c r="U63" i="38"/>
  <c r="O60" i="38"/>
  <c r="E78" i="39"/>
  <c r="M78" i="39"/>
  <c r="U78" i="39"/>
  <c r="G79" i="39"/>
  <c r="O79" i="39"/>
  <c r="W79" i="39"/>
  <c r="E80" i="39"/>
  <c r="M80" i="39"/>
  <c r="U80" i="39"/>
  <c r="B60" i="34"/>
  <c r="J60" i="34"/>
  <c r="R60" i="34"/>
  <c r="F60" i="35"/>
  <c r="N60" i="35"/>
  <c r="V60" i="35"/>
  <c r="G57" i="37"/>
  <c r="O57" i="37"/>
  <c r="W57" i="37"/>
  <c r="G60" i="37"/>
  <c r="O60" i="37"/>
  <c r="W60" i="37"/>
  <c r="G63" i="37"/>
  <c r="O63" i="37"/>
  <c r="W63" i="37"/>
  <c r="R78" i="37"/>
  <c r="D79" i="37"/>
  <c r="D72" i="37" s="1"/>
  <c r="B80" i="37"/>
  <c r="L80" i="37"/>
  <c r="H79" i="38"/>
  <c r="P79" i="38"/>
  <c r="X79" i="38"/>
  <c r="F78" i="39"/>
  <c r="N78" i="39"/>
  <c r="V78" i="39"/>
  <c r="H79" i="39"/>
  <c r="P79" i="39"/>
  <c r="X79" i="39"/>
  <c r="F80" i="39"/>
  <c r="N80" i="39"/>
  <c r="V80" i="39"/>
  <c r="H60" i="37"/>
  <c r="P60" i="37"/>
  <c r="X60" i="37"/>
  <c r="S78" i="37"/>
  <c r="S72" i="37" s="1"/>
  <c r="Q79" i="37"/>
  <c r="C80" i="37"/>
  <c r="N80" i="37"/>
  <c r="G78" i="38"/>
  <c r="O78" i="38"/>
  <c r="W78" i="38"/>
  <c r="I79" i="38"/>
  <c r="I60" i="38"/>
  <c r="Q79" i="38"/>
  <c r="Q60" i="38"/>
  <c r="Y79" i="38"/>
  <c r="Y60" i="38"/>
  <c r="G80" i="38"/>
  <c r="O80" i="38"/>
  <c r="W80" i="38"/>
  <c r="G57" i="38"/>
  <c r="G78" i="39"/>
  <c r="O78" i="39"/>
  <c r="W78" i="39"/>
  <c r="I79" i="39"/>
  <c r="Q79" i="39"/>
  <c r="Y79" i="39"/>
  <c r="G80" i="39"/>
  <c r="O80" i="39"/>
  <c r="W80" i="39"/>
  <c r="Y57" i="37"/>
  <c r="I60" i="37"/>
  <c r="I63" i="37"/>
  <c r="J78" i="37"/>
  <c r="T78" i="37"/>
  <c r="D80" i="37"/>
  <c r="H78" i="38"/>
  <c r="P78" i="38"/>
  <c r="X78" i="38"/>
  <c r="B79" i="38"/>
  <c r="J79" i="38"/>
  <c r="R79" i="38"/>
  <c r="H80" i="38"/>
  <c r="H63" i="38"/>
  <c r="P80" i="38"/>
  <c r="P63" i="38"/>
  <c r="X80" i="38"/>
  <c r="X63" i="38"/>
  <c r="H57" i="38"/>
  <c r="S60" i="38"/>
  <c r="G63" i="38"/>
  <c r="W63" i="38"/>
  <c r="H78" i="39"/>
  <c r="P78" i="39"/>
  <c r="X78" i="39"/>
  <c r="B79" i="39"/>
  <c r="J79" i="39"/>
  <c r="R79" i="39"/>
  <c r="H80" i="39"/>
  <c r="P80" i="39"/>
  <c r="X80" i="39"/>
  <c r="B57" i="37"/>
  <c r="J57" i="37"/>
  <c r="R57" i="37"/>
  <c r="B63" i="37"/>
  <c r="J63" i="37"/>
  <c r="R63" i="37"/>
  <c r="B78" i="37"/>
  <c r="V78" i="37"/>
  <c r="F80" i="37"/>
  <c r="I78" i="38"/>
  <c r="I57" i="38"/>
  <c r="Q78" i="38"/>
  <c r="Q57" i="38"/>
  <c r="Y78" i="38"/>
  <c r="Y57" i="38"/>
  <c r="I80" i="38"/>
  <c r="I63" i="38"/>
  <c r="Q80" i="38"/>
  <c r="Q63" i="38"/>
  <c r="Y80" i="38"/>
  <c r="Y63" i="38"/>
  <c r="W57" i="38"/>
  <c r="I78" i="39"/>
  <c r="Q78" i="39"/>
  <c r="Y78" i="39"/>
  <c r="C79" i="39"/>
  <c r="K79" i="39"/>
  <c r="S79" i="39"/>
  <c r="I80" i="39"/>
  <c r="Q80" i="39"/>
  <c r="Y80" i="39"/>
  <c r="F60" i="34"/>
  <c r="N60" i="34"/>
  <c r="V60" i="34"/>
  <c r="B57" i="35"/>
  <c r="J57" i="35"/>
  <c r="R57" i="35"/>
  <c r="B60" i="35"/>
  <c r="J60" i="35"/>
  <c r="R60" i="35"/>
  <c r="B63" i="35"/>
  <c r="J63" i="35"/>
  <c r="R63" i="35"/>
  <c r="C57" i="37"/>
  <c r="K60" i="37"/>
  <c r="S63" i="37"/>
  <c r="L78" i="37"/>
  <c r="T79" i="37"/>
  <c r="R80" i="37"/>
  <c r="B78" i="38"/>
  <c r="J78" i="38"/>
  <c r="R78" i="38"/>
  <c r="D79" i="38"/>
  <c r="D60" i="38"/>
  <c r="L79" i="38"/>
  <c r="L60" i="38"/>
  <c r="T79" i="38"/>
  <c r="T60" i="38"/>
  <c r="B80" i="38"/>
  <c r="J80" i="38"/>
  <c r="R80" i="38"/>
  <c r="X57" i="38"/>
  <c r="K60" i="38"/>
  <c r="D79" i="39"/>
  <c r="L79" i="39"/>
  <c r="T79" i="39"/>
  <c r="D57" i="37"/>
  <c r="L60" i="37"/>
  <c r="T63" i="37"/>
  <c r="N78" i="37"/>
  <c r="C78" i="38"/>
  <c r="K78" i="38"/>
  <c r="S78" i="38"/>
  <c r="E79" i="38"/>
  <c r="M79" i="38"/>
  <c r="U79" i="38"/>
  <c r="C80" i="38"/>
  <c r="K80" i="38"/>
  <c r="S80" i="38"/>
  <c r="C78" i="39"/>
  <c r="K78" i="39"/>
  <c r="S78" i="39"/>
  <c r="E79" i="39"/>
  <c r="M79" i="39"/>
  <c r="U79" i="39"/>
  <c r="C80" i="39"/>
  <c r="K80" i="39"/>
  <c r="S80" i="39"/>
  <c r="J80" i="37"/>
  <c r="D78" i="38"/>
  <c r="D57" i="38"/>
  <c r="L78" i="38"/>
  <c r="L57" i="38"/>
  <c r="T78" i="38"/>
  <c r="T57" i="38"/>
  <c r="F79" i="38"/>
  <c r="N79" i="38"/>
  <c r="V79" i="38"/>
  <c r="D80" i="38"/>
  <c r="D63" i="38"/>
  <c r="L80" i="38"/>
  <c r="L63" i="38"/>
  <c r="T80" i="38"/>
  <c r="T63" i="38"/>
  <c r="O57" i="38"/>
  <c r="C60" i="38"/>
  <c r="N60" i="38"/>
  <c r="O63" i="38"/>
  <c r="D78" i="39"/>
  <c r="L78" i="39"/>
  <c r="T78" i="39"/>
  <c r="F79" i="39"/>
  <c r="N79" i="39"/>
  <c r="V79" i="39"/>
  <c r="D80" i="39"/>
  <c r="L80" i="39"/>
  <c r="T80" i="39"/>
  <c r="C60" i="39"/>
  <c r="K60" i="39"/>
  <c r="S60" i="39"/>
  <c r="C63" i="39"/>
  <c r="K63" i="39"/>
  <c r="S63" i="39"/>
  <c r="G72" i="41"/>
  <c r="O72" i="41"/>
  <c r="W72" i="41"/>
  <c r="F72" i="42"/>
  <c r="N72" i="42"/>
  <c r="V72" i="42"/>
  <c r="E72" i="43"/>
  <c r="M72" i="43"/>
  <c r="U72" i="43"/>
  <c r="B77" i="45"/>
  <c r="B69" i="45" s="1"/>
  <c r="B60" i="45"/>
  <c r="J77" i="45"/>
  <c r="J69" i="45" s="1"/>
  <c r="J60" i="45"/>
  <c r="I77" i="46"/>
  <c r="Q77" i="46"/>
  <c r="Y77" i="46"/>
  <c r="S77" i="47"/>
  <c r="D57" i="39"/>
  <c r="L57" i="39"/>
  <c r="T57" i="39"/>
  <c r="D63" i="39"/>
  <c r="L63" i="39"/>
  <c r="T63" i="39"/>
  <c r="H72" i="41"/>
  <c r="P72" i="41"/>
  <c r="X72" i="41"/>
  <c r="G72" i="42"/>
  <c r="O72" i="42"/>
  <c r="W72" i="42"/>
  <c r="F72" i="43"/>
  <c r="N72" i="43"/>
  <c r="V72" i="43"/>
  <c r="C77" i="45"/>
  <c r="C69" i="45" s="1"/>
  <c r="C60" i="45"/>
  <c r="K77" i="45"/>
  <c r="K69" i="45" s="1"/>
  <c r="K60" i="45"/>
  <c r="S77" i="45"/>
  <c r="S69" i="45" s="1"/>
  <c r="S60" i="45"/>
  <c r="B77" i="46"/>
  <c r="J77" i="46"/>
  <c r="E57" i="39"/>
  <c r="M57" i="39"/>
  <c r="U57" i="39"/>
  <c r="E60" i="39"/>
  <c r="M60" i="39"/>
  <c r="U60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C77" i="46"/>
  <c r="K77" i="46"/>
  <c r="S77" i="46"/>
  <c r="M77" i="47"/>
  <c r="U77" i="47"/>
  <c r="F57" i="39"/>
  <c r="N57" i="39"/>
  <c r="V57" i="39"/>
  <c r="F60" i="39"/>
  <c r="N60" i="39"/>
  <c r="V60" i="39"/>
  <c r="F63" i="39"/>
  <c r="N63" i="39"/>
  <c r="V63" i="39"/>
  <c r="B72" i="41"/>
  <c r="J72" i="41"/>
  <c r="R72" i="41"/>
  <c r="I72" i="42"/>
  <c r="Q72" i="42"/>
  <c r="Y72" i="42"/>
  <c r="H72" i="43"/>
  <c r="P72" i="43"/>
  <c r="X72" i="43"/>
  <c r="E77" i="45"/>
  <c r="E69" i="45" s="1"/>
  <c r="E60" i="45"/>
  <c r="M77" i="45"/>
  <c r="M69" i="45" s="1"/>
  <c r="M60" i="45"/>
  <c r="U77" i="45"/>
  <c r="U69" i="45" s="1"/>
  <c r="U60" i="45"/>
  <c r="N77" i="47"/>
  <c r="G60" i="39"/>
  <c r="O60" i="39"/>
  <c r="W60" i="39"/>
  <c r="I72" i="43"/>
  <c r="Q72" i="43"/>
  <c r="Y72" i="43"/>
  <c r="F77" i="45"/>
  <c r="F69" i="45" s="1"/>
  <c r="F60" i="45"/>
  <c r="N77" i="45"/>
  <c r="N69" i="45" s="1"/>
  <c r="N60" i="45"/>
  <c r="E77" i="46"/>
  <c r="M77" i="46"/>
  <c r="U77" i="46"/>
  <c r="H57" i="39"/>
  <c r="P57" i="39"/>
  <c r="X57" i="39"/>
  <c r="H60" i="39"/>
  <c r="P60" i="39"/>
  <c r="X60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F77" i="46"/>
  <c r="N77" i="46"/>
  <c r="P77" i="47"/>
  <c r="X77" i="47"/>
  <c r="I57" i="39"/>
  <c r="Q57" i="39"/>
  <c r="Y57" i="39"/>
  <c r="I63" i="39"/>
  <c r="Q63" i="39"/>
  <c r="Y63" i="39"/>
  <c r="E72" i="41"/>
  <c r="M72" i="41"/>
  <c r="U72" i="41"/>
  <c r="D72" i="42"/>
  <c r="L72" i="42"/>
  <c r="T72" i="42"/>
  <c r="C72" i="43"/>
  <c r="K72" i="43"/>
  <c r="S72" i="43"/>
  <c r="H77" i="45"/>
  <c r="H69" i="45" s="1"/>
  <c r="H60" i="45"/>
  <c r="P77" i="45"/>
  <c r="P69" i="45" s="1"/>
  <c r="P60" i="45"/>
  <c r="X77" i="45"/>
  <c r="X69" i="45" s="1"/>
  <c r="X60" i="45"/>
  <c r="Q77" i="47"/>
  <c r="Y77" i="47"/>
  <c r="B60" i="39"/>
  <c r="J60" i="39"/>
  <c r="R60" i="39"/>
  <c r="I77" i="45"/>
  <c r="I69" i="45" s="1"/>
  <c r="I60" i="45"/>
  <c r="Q77" i="45"/>
  <c r="Q69" i="45" s="1"/>
  <c r="Q60" i="45"/>
  <c r="Y77" i="45"/>
  <c r="Y69" i="45" s="1"/>
  <c r="Y60" i="45"/>
  <c r="H77" i="46"/>
  <c r="P77" i="46"/>
  <c r="X77" i="46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D60" i="45"/>
  <c r="L60" i="45"/>
  <c r="T60" i="45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V60" i="45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R60" i="45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R72" i="37" l="1"/>
  <c r="V72" i="37"/>
  <c r="L72" i="37"/>
  <c r="B72" i="37"/>
  <c r="C72" i="37"/>
  <c r="S113" i="29"/>
  <c r="F113" i="29"/>
  <c r="C113" i="29"/>
  <c r="L113" i="29"/>
  <c r="V113" i="29"/>
  <c r="R113" i="29"/>
  <c r="E113" i="29"/>
  <c r="J113" i="29"/>
  <c r="K113" i="29"/>
  <c r="B113" i="29"/>
  <c r="I74" i="24"/>
  <c r="I171" i="4" s="1"/>
  <c r="U74" i="24"/>
  <c r="U171" i="4" s="1"/>
  <c r="U69" i="4"/>
  <c r="U142" i="4" s="1"/>
  <c r="O74" i="24"/>
  <c r="O171" i="4" s="1"/>
  <c r="O69" i="4"/>
  <c r="O142" i="4" s="1"/>
  <c r="X74" i="24"/>
  <c r="X171" i="4" s="1"/>
  <c r="X69" i="4"/>
  <c r="X142" i="4" s="1"/>
  <c r="T74" i="24"/>
  <c r="T171" i="4" s="1"/>
  <c r="T69" i="4"/>
  <c r="T142" i="4" s="1"/>
  <c r="N74" i="24"/>
  <c r="N171" i="4" s="1"/>
  <c r="N69" i="4"/>
  <c r="N142" i="4" s="1"/>
  <c r="S74" i="24"/>
  <c r="S171" i="4" s="1"/>
  <c r="S69" i="4"/>
  <c r="S142" i="4" s="1"/>
  <c r="B74" i="24"/>
  <c r="B171" i="4" s="1"/>
  <c r="B69" i="4"/>
  <c r="B142" i="4" s="1"/>
  <c r="W74" i="24"/>
  <c r="W171" i="4" s="1"/>
  <c r="W69" i="4"/>
  <c r="W142" i="4" s="1"/>
  <c r="R74" i="24"/>
  <c r="R171" i="4" s="1"/>
  <c r="R69" i="4"/>
  <c r="R142" i="4" s="1"/>
  <c r="Q74" i="24"/>
  <c r="Q171" i="4" s="1"/>
  <c r="Q69" i="4"/>
  <c r="Q142" i="4" s="1"/>
  <c r="V74" i="24"/>
  <c r="V171" i="4" s="1"/>
  <c r="V69" i="4"/>
  <c r="V142" i="4" s="1"/>
  <c r="D146" i="25"/>
  <c r="P74" i="24"/>
  <c r="P171" i="4" s="1"/>
  <c r="P69" i="4"/>
  <c r="P142" i="4" s="1"/>
  <c r="Y69" i="4"/>
  <c r="Y142" i="4" s="1"/>
  <c r="Y74" i="24"/>
  <c r="Y171" i="4" s="1"/>
  <c r="W176" i="23"/>
  <c r="W62" i="20"/>
  <c r="M144" i="23"/>
  <c r="M60" i="20"/>
  <c r="Q161" i="23"/>
  <c r="Q61" i="20"/>
  <c r="Q165" i="23"/>
  <c r="U176" i="23"/>
  <c r="U62" i="20"/>
  <c r="W175" i="23"/>
  <c r="I205" i="23"/>
  <c r="O161" i="23"/>
  <c r="O146" i="23" s="1"/>
  <c r="O61" i="20"/>
  <c r="O57" i="20"/>
  <c r="O56" i="20" s="1"/>
  <c r="V132" i="23"/>
  <c r="O153" i="23"/>
  <c r="K144" i="23"/>
  <c r="K143" i="23"/>
  <c r="K60" i="20"/>
  <c r="K140" i="23"/>
  <c r="K139" i="23"/>
  <c r="K137" i="23"/>
  <c r="K132" i="23" s="1"/>
  <c r="P146" i="23"/>
  <c r="U175" i="23"/>
  <c r="Y157" i="23"/>
  <c r="Y61" i="20"/>
  <c r="D132" i="23"/>
  <c r="Q179" i="23"/>
  <c r="Q62" i="20"/>
  <c r="L155" i="23"/>
  <c r="L61" i="20"/>
  <c r="F61" i="20"/>
  <c r="F57" i="20"/>
  <c r="F56" i="20" s="1"/>
  <c r="C157" i="23"/>
  <c r="U205" i="23"/>
  <c r="W161" i="23"/>
  <c r="W61" i="20"/>
  <c r="W57" i="20"/>
  <c r="W56" i="20" s="1"/>
  <c r="L205" i="23"/>
  <c r="Q57" i="20"/>
  <c r="Q56" i="20" s="1"/>
  <c r="C205" i="23"/>
  <c r="O172" i="23"/>
  <c r="O165" i="23" s="1"/>
  <c r="O62" i="20"/>
  <c r="T163" i="23"/>
  <c r="T146" i="23" s="1"/>
  <c r="T61" i="20"/>
  <c r="R146" i="23"/>
  <c r="W171" i="23"/>
  <c r="M139" i="23"/>
  <c r="M132" i="23" s="1"/>
  <c r="V61" i="20"/>
  <c r="V57" i="20"/>
  <c r="V56" i="20" s="1"/>
  <c r="W113" i="4"/>
  <c r="W59" i="20"/>
  <c r="U165" i="23"/>
  <c r="Q153" i="23"/>
  <c r="J158" i="23"/>
  <c r="J61" i="20"/>
  <c r="B146" i="23"/>
  <c r="H153" i="23"/>
  <c r="N76" i="20"/>
  <c r="N167" i="4" s="1"/>
  <c r="I132" i="23"/>
  <c r="Q151" i="23"/>
  <c r="Q146" i="23" s="1"/>
  <c r="M137" i="23"/>
  <c r="Q175" i="23"/>
  <c r="W170" i="23"/>
  <c r="E132" i="23"/>
  <c r="Y172" i="23"/>
  <c r="Y165" i="23" s="1"/>
  <c r="Y62" i="20"/>
  <c r="J77" i="20"/>
  <c r="J168" i="4" s="1"/>
  <c r="M165" i="23"/>
  <c r="R154" i="23"/>
  <c r="R61" i="20"/>
  <c r="R57" i="20"/>
  <c r="R56" i="20" s="1"/>
  <c r="V113" i="4"/>
  <c r="O160" i="23"/>
  <c r="H78" i="20"/>
  <c r="H169" i="4" s="1"/>
  <c r="I154" i="23"/>
  <c r="I146" i="23" s="1"/>
  <c r="I61" i="20"/>
  <c r="I57" i="20"/>
  <c r="I56" i="20" s="1"/>
  <c r="E160" i="23"/>
  <c r="Y143" i="23"/>
  <c r="Y140" i="23"/>
  <c r="Y139" i="23"/>
  <c r="Y57" i="20"/>
  <c r="Y56" i="20" s="1"/>
  <c r="Y137" i="23"/>
  <c r="Y60" i="20"/>
  <c r="Y144" i="23"/>
  <c r="C132" i="23"/>
  <c r="G76" i="20"/>
  <c r="G167" i="4" s="1"/>
  <c r="O65" i="4"/>
  <c r="O138" i="4" s="1"/>
  <c r="V65" i="4"/>
  <c r="V138" i="4" s="1"/>
  <c r="V194" i="23"/>
  <c r="N194" i="23"/>
  <c r="V205" i="23"/>
  <c r="N205" i="23"/>
  <c r="M194" i="23"/>
  <c r="W229" i="19"/>
  <c r="W81" i="16"/>
  <c r="W77" i="16"/>
  <c r="W76" i="16" s="1"/>
  <c r="S192" i="19"/>
  <c r="S81" i="16"/>
  <c r="S77" i="16"/>
  <c r="S76" i="16" s="1"/>
  <c r="D79" i="16"/>
  <c r="O229" i="19"/>
  <c r="O81" i="16"/>
  <c r="O77" i="16"/>
  <c r="O76" i="16" s="1"/>
  <c r="D102" i="16"/>
  <c r="D165" i="4" s="1"/>
  <c r="T79" i="16"/>
  <c r="T108" i="4" s="1"/>
  <c r="T110" i="4"/>
  <c r="W184" i="19"/>
  <c r="U101" i="16"/>
  <c r="U164" i="4" s="1"/>
  <c r="Y79" i="16"/>
  <c r="Y108" i="4" s="1"/>
  <c r="Y110" i="4"/>
  <c r="N184" i="19"/>
  <c r="C79" i="16"/>
  <c r="C108" i="4" s="1"/>
  <c r="W190" i="19"/>
  <c r="W192" i="19"/>
  <c r="W178" i="19" s="1"/>
  <c r="S184" i="19"/>
  <c r="O192" i="19"/>
  <c r="O178" i="19" s="1"/>
  <c r="S229" i="19"/>
  <c r="Q178" i="19"/>
  <c r="R81" i="16"/>
  <c r="R77" i="16"/>
  <c r="R76" i="16" s="1"/>
  <c r="W191" i="19"/>
  <c r="R171" i="18"/>
  <c r="R169" i="18"/>
  <c r="R174" i="18"/>
  <c r="R97" i="16"/>
  <c r="J168" i="18"/>
  <c r="J97" i="16"/>
  <c r="J95" i="16" s="1"/>
  <c r="R217" i="18"/>
  <c r="R170" i="18"/>
  <c r="V166" i="18"/>
  <c r="R167" i="18"/>
  <c r="Q95" i="16"/>
  <c r="G163" i="18"/>
  <c r="G97" i="16"/>
  <c r="G95" i="16" s="1"/>
  <c r="R163" i="18"/>
  <c r="R168" i="18"/>
  <c r="R165" i="18"/>
  <c r="K161" i="18"/>
  <c r="K160" i="18" s="1"/>
  <c r="R162" i="18"/>
  <c r="R166" i="18"/>
  <c r="Y95" i="16"/>
  <c r="J169" i="18"/>
  <c r="J160" i="18" s="1"/>
  <c r="R161" i="18"/>
  <c r="R164" i="18"/>
  <c r="Y163" i="18"/>
  <c r="W95" i="16"/>
  <c r="K168" i="18"/>
  <c r="W170" i="18"/>
  <c r="W160" i="18" s="1"/>
  <c r="G161" i="18"/>
  <c r="G160" i="18" s="1"/>
  <c r="S174" i="18"/>
  <c r="W172" i="18"/>
  <c r="Y161" i="18"/>
  <c r="S175" i="18"/>
  <c r="K166" i="18"/>
  <c r="Y164" i="18"/>
  <c r="W173" i="18"/>
  <c r="K175" i="18"/>
  <c r="O95" i="16"/>
  <c r="S165" i="18"/>
  <c r="Y171" i="18"/>
  <c r="Y165" i="18"/>
  <c r="W174" i="18"/>
  <c r="C175" i="18"/>
  <c r="U95" i="16"/>
  <c r="Y167" i="18"/>
  <c r="W175" i="18"/>
  <c r="I95" i="16"/>
  <c r="K164" i="18"/>
  <c r="F175" i="17"/>
  <c r="F53" i="16"/>
  <c r="S95" i="16"/>
  <c r="C217" i="18"/>
  <c r="R95" i="16"/>
  <c r="X52" i="16"/>
  <c r="X61" i="4" s="1"/>
  <c r="X134" i="4" s="1"/>
  <c r="X62" i="4"/>
  <c r="X135" i="4" s="1"/>
  <c r="P175" i="17"/>
  <c r="P164" i="17"/>
  <c r="P163" i="17"/>
  <c r="P162" i="17"/>
  <c r="P161" i="17"/>
  <c r="P53" i="16"/>
  <c r="O175" i="17"/>
  <c r="O160" i="17" s="1"/>
  <c r="O53" i="16"/>
  <c r="W52" i="16"/>
  <c r="W61" i="4" s="1"/>
  <c r="W134" i="4" s="1"/>
  <c r="W62" i="4"/>
  <c r="W135" i="4" s="1"/>
  <c r="N175" i="17"/>
  <c r="N160" i="17" s="1"/>
  <c r="N53" i="16"/>
  <c r="V52" i="16"/>
  <c r="V61" i="4" s="1"/>
  <c r="V134" i="4" s="1"/>
  <c r="V62" i="4"/>
  <c r="V135" i="4" s="1"/>
  <c r="F161" i="17"/>
  <c r="F160" i="17" s="1"/>
  <c r="F170" i="17"/>
  <c r="L175" i="17"/>
  <c r="L160" i="17" s="1"/>
  <c r="L53" i="16"/>
  <c r="T52" i="16"/>
  <c r="T62" i="4"/>
  <c r="T135" i="4" s="1"/>
  <c r="F169" i="17"/>
  <c r="S161" i="18"/>
  <c r="J175" i="17"/>
  <c r="J53" i="16"/>
  <c r="R52" i="16"/>
  <c r="R62" i="4"/>
  <c r="R135" i="4" s="1"/>
  <c r="S172" i="18"/>
  <c r="S160" i="18" s="1"/>
  <c r="S171" i="18"/>
  <c r="F168" i="17"/>
  <c r="X91" i="16"/>
  <c r="X89" i="16" s="1"/>
  <c r="X101" i="16"/>
  <c r="X164" i="4" s="1"/>
  <c r="F167" i="17"/>
  <c r="S167" i="18"/>
  <c r="X54" i="7"/>
  <c r="D134" i="4"/>
  <c r="J53" i="7"/>
  <c r="J54" i="7"/>
  <c r="M171" i="15"/>
  <c r="J75" i="12"/>
  <c r="J105" i="4"/>
  <c r="S233" i="15"/>
  <c r="S76" i="12"/>
  <c r="J99" i="12"/>
  <c r="J160" i="4" s="1"/>
  <c r="J55" i="7"/>
  <c r="H75" i="12"/>
  <c r="H105" i="4"/>
  <c r="R233" i="15"/>
  <c r="R76" i="12"/>
  <c r="R71" i="12"/>
  <c r="R70" i="12" s="1"/>
  <c r="C171" i="15"/>
  <c r="P233" i="15"/>
  <c r="P76" i="12"/>
  <c r="P71" i="12"/>
  <c r="P70" i="12" s="1"/>
  <c r="O233" i="15"/>
  <c r="O76" i="12"/>
  <c r="O71" i="12"/>
  <c r="O70" i="12" s="1"/>
  <c r="G75" i="12"/>
  <c r="G105" i="4"/>
  <c r="M75" i="12"/>
  <c r="M105" i="4"/>
  <c r="B75" i="12"/>
  <c r="B105" i="4"/>
  <c r="B99" i="12"/>
  <c r="B160" i="4" s="1"/>
  <c r="M101" i="12"/>
  <c r="M162" i="4" s="1"/>
  <c r="X73" i="12"/>
  <c r="X102" i="4" s="1"/>
  <c r="B101" i="12"/>
  <c r="B162" i="4" s="1"/>
  <c r="B107" i="4"/>
  <c r="E99" i="12"/>
  <c r="E160" i="4" s="1"/>
  <c r="X98" i="12"/>
  <c r="X159" i="4" s="1"/>
  <c r="X57" i="4"/>
  <c r="X132" i="4" s="1"/>
  <c r="X63" i="12"/>
  <c r="L57" i="4"/>
  <c r="L132" i="4" s="1"/>
  <c r="H98" i="12"/>
  <c r="H159" i="4" s="1"/>
  <c r="U63" i="12"/>
  <c r="J98" i="12"/>
  <c r="J159" i="4" s="1"/>
  <c r="X86" i="12"/>
  <c r="U57" i="4"/>
  <c r="U132" i="4" s="1"/>
  <c r="J57" i="4"/>
  <c r="J132" i="4" s="1"/>
  <c r="J63" i="12"/>
  <c r="H57" i="4"/>
  <c r="H132" i="4" s="1"/>
  <c r="W57" i="4"/>
  <c r="W132" i="4" s="1"/>
  <c r="Q132" i="4"/>
  <c r="V86" i="12"/>
  <c r="V63" i="12"/>
  <c r="V55" i="4" s="1"/>
  <c r="V57" i="4"/>
  <c r="V132" i="4" s="1"/>
  <c r="B55" i="4"/>
  <c r="C86" i="12"/>
  <c r="C57" i="4"/>
  <c r="C132" i="4" s="1"/>
  <c r="W55" i="4"/>
  <c r="O57" i="4"/>
  <c r="O132" i="4" s="1"/>
  <c r="O63" i="12"/>
  <c r="M57" i="4"/>
  <c r="M132" i="4" s="1"/>
  <c r="M63" i="12"/>
  <c r="G55" i="4"/>
  <c r="G130" i="4" s="1"/>
  <c r="W73" i="12"/>
  <c r="W102" i="4" s="1"/>
  <c r="W104" i="4"/>
  <c r="E96" i="12"/>
  <c r="E157" i="4" s="1"/>
  <c r="E55" i="4"/>
  <c r="E130" i="4" s="1"/>
  <c r="T5" i="4"/>
  <c r="T130" i="4" s="1"/>
  <c r="T3" i="4"/>
  <c r="T128" i="4" s="1"/>
  <c r="K86" i="12"/>
  <c r="K63" i="12"/>
  <c r="K55" i="4" s="1"/>
  <c r="K57" i="4"/>
  <c r="K132" i="4" s="1"/>
  <c r="C63" i="12"/>
  <c r="C55" i="4" s="1"/>
  <c r="U96" i="12"/>
  <c r="U157" i="4" s="1"/>
  <c r="U55" i="4"/>
  <c r="H5" i="4"/>
  <c r="H3" i="4"/>
  <c r="H128" i="4" s="1"/>
  <c r="P5" i="4"/>
  <c r="P3" i="4"/>
  <c r="P128" i="4" s="1"/>
  <c r="N3" i="4"/>
  <c r="N128" i="4" s="1"/>
  <c r="F132" i="4"/>
  <c r="F63" i="12"/>
  <c r="F55" i="4" s="1"/>
  <c r="F3" i="4"/>
  <c r="F128" i="4" s="1"/>
  <c r="F5" i="4"/>
  <c r="J55" i="4"/>
  <c r="W98" i="12"/>
  <c r="W159" i="4" s="1"/>
  <c r="P57" i="4"/>
  <c r="P132" i="4" s="1"/>
  <c r="P63" i="12"/>
  <c r="V3" i="4"/>
  <c r="V128" i="4" s="1"/>
  <c r="V5" i="4"/>
  <c r="H55" i="4"/>
  <c r="H130" i="4" s="1"/>
  <c r="R55" i="4"/>
  <c r="V66" i="8"/>
  <c r="V155" i="4" s="1"/>
  <c r="Q147" i="11"/>
  <c r="Q52" i="8"/>
  <c r="Q51" i="8" s="1"/>
  <c r="Q56" i="8"/>
  <c r="Q125" i="11"/>
  <c r="Q126" i="11"/>
  <c r="Q123" i="11"/>
  <c r="Q122" i="11"/>
  <c r="E136" i="11"/>
  <c r="E105" i="11"/>
  <c r="E107" i="11"/>
  <c r="E55" i="8"/>
  <c r="E106" i="11"/>
  <c r="X117" i="11"/>
  <c r="H117" i="11"/>
  <c r="P147" i="11"/>
  <c r="P52" i="8"/>
  <c r="P51" i="8" s="1"/>
  <c r="P56" i="8"/>
  <c r="D136" i="11"/>
  <c r="D52" i="8"/>
  <c r="D51" i="8" s="1"/>
  <c r="D55" i="8"/>
  <c r="F54" i="8"/>
  <c r="F99" i="4" s="1"/>
  <c r="E111" i="11"/>
  <c r="D115" i="11"/>
  <c r="V54" i="8"/>
  <c r="V99" i="4" s="1"/>
  <c r="B100" i="11"/>
  <c r="E109" i="11"/>
  <c r="E100" i="11" s="1"/>
  <c r="D113" i="11"/>
  <c r="F67" i="8"/>
  <c r="F156" i="4" s="1"/>
  <c r="C136" i="11"/>
  <c r="C52" i="8"/>
  <c r="C51" i="8" s="1"/>
  <c r="C55" i="8"/>
  <c r="E108" i="11"/>
  <c r="D112" i="11"/>
  <c r="D100" i="11" s="1"/>
  <c r="H101" i="4"/>
  <c r="H54" i="8"/>
  <c r="H99" i="4" s="1"/>
  <c r="Q132" i="11"/>
  <c r="P129" i="11"/>
  <c r="P117" i="11" s="1"/>
  <c r="C111" i="11"/>
  <c r="N67" i="8"/>
  <c r="N156" i="4" s="1"/>
  <c r="K54" i="8"/>
  <c r="K99" i="4" s="1"/>
  <c r="D111" i="11"/>
  <c r="S147" i="11"/>
  <c r="S52" i="8"/>
  <c r="S51" i="8" s="1"/>
  <c r="S56" i="8"/>
  <c r="Q130" i="11"/>
  <c r="P128" i="11"/>
  <c r="L67" i="8"/>
  <c r="L156" i="4" s="1"/>
  <c r="C109" i="11"/>
  <c r="N136" i="11"/>
  <c r="N52" i="8"/>
  <c r="N51" i="8" s="1"/>
  <c r="N55" i="8"/>
  <c r="D67" i="8"/>
  <c r="D156" i="4" s="1"/>
  <c r="Y54" i="8"/>
  <c r="Y100" i="4"/>
  <c r="D109" i="11"/>
  <c r="J100" i="4"/>
  <c r="J54" i="8"/>
  <c r="B54" i="8"/>
  <c r="Q129" i="11"/>
  <c r="P126" i="11"/>
  <c r="S126" i="11"/>
  <c r="F117" i="11"/>
  <c r="C108" i="11"/>
  <c r="I67" i="8"/>
  <c r="I156" i="4" s="1"/>
  <c r="X65" i="8"/>
  <c r="X154" i="4" s="1"/>
  <c r="K67" i="8"/>
  <c r="K156" i="4" s="1"/>
  <c r="R147" i="11"/>
  <c r="R52" i="8"/>
  <c r="R51" i="8" s="1"/>
  <c r="R56" i="8"/>
  <c r="D108" i="11"/>
  <c r="C67" i="8"/>
  <c r="C156" i="4" s="1"/>
  <c r="Q128" i="11"/>
  <c r="P125" i="11"/>
  <c r="N115" i="11"/>
  <c r="N100" i="11" s="1"/>
  <c r="S125" i="11"/>
  <c r="Y66" i="8"/>
  <c r="Y155" i="4" s="1"/>
  <c r="Q52" i="7"/>
  <c r="I54" i="8"/>
  <c r="I99" i="4" s="1"/>
  <c r="C107" i="11"/>
  <c r="C100" i="11" s="1"/>
  <c r="L136" i="11"/>
  <c r="L52" i="8"/>
  <c r="L51" i="8" s="1"/>
  <c r="L55" i="8"/>
  <c r="M59" i="8"/>
  <c r="O59" i="8"/>
  <c r="G59" i="8"/>
  <c r="G53" i="7"/>
  <c r="G54" i="7"/>
  <c r="C54" i="7"/>
  <c r="K52" i="4"/>
  <c r="K129" i="4" s="1"/>
  <c r="N52" i="7"/>
  <c r="V52" i="4"/>
  <c r="E129" i="4"/>
  <c r="J52" i="7"/>
  <c r="F52" i="4"/>
  <c r="K59" i="8"/>
  <c r="Q53" i="7"/>
  <c r="P52" i="4"/>
  <c r="D52" i="4"/>
  <c r="F59" i="8"/>
  <c r="E59" i="8"/>
  <c r="O129" i="4"/>
  <c r="H65" i="8"/>
  <c r="H154" i="4" s="1"/>
  <c r="H52" i="4"/>
  <c r="T65" i="8"/>
  <c r="T154" i="4" s="1"/>
  <c r="T52" i="4"/>
  <c r="Q59" i="8"/>
  <c r="G55" i="7"/>
  <c r="N52" i="4"/>
  <c r="I59" i="8"/>
  <c r="G129" i="4"/>
  <c r="G51" i="4"/>
  <c r="M129" i="4"/>
  <c r="V59" i="8"/>
  <c r="N59" i="8"/>
  <c r="S52" i="4"/>
  <c r="S129" i="4" s="1"/>
  <c r="L52" i="4"/>
  <c r="S52" i="7"/>
  <c r="X55" i="7"/>
  <c r="N55" i="7"/>
  <c r="V53" i="7"/>
  <c r="L55" i="7"/>
  <c r="K54" i="7"/>
  <c r="S54" i="7"/>
  <c r="Y53" i="7"/>
  <c r="Y54" i="7"/>
  <c r="O54" i="7"/>
  <c r="Q55" i="7"/>
  <c r="B42" i="5"/>
  <c r="B43" i="5"/>
  <c r="B44" i="5"/>
  <c r="B45" i="5"/>
  <c r="B46" i="5"/>
  <c r="Q45" i="5"/>
  <c r="Q46" i="5"/>
  <c r="Q47" i="5"/>
  <c r="Q42" i="5"/>
  <c r="Q43" i="5"/>
  <c r="Q44" i="5"/>
  <c r="X48" i="5"/>
  <c r="X47" i="5"/>
  <c r="O45" i="5"/>
  <c r="O46" i="5"/>
  <c r="O47" i="5"/>
  <c r="O42" i="5"/>
  <c r="O43" i="5"/>
  <c r="O44" i="5"/>
  <c r="R41" i="6"/>
  <c r="I47" i="6"/>
  <c r="G27" i="5"/>
  <c r="M27" i="5"/>
  <c r="E52" i="7"/>
  <c r="K27" i="5"/>
  <c r="H52" i="7"/>
  <c r="B53" i="7"/>
  <c r="O55" i="7"/>
  <c r="F52" i="7"/>
  <c r="M53" i="7"/>
  <c r="D52" i="7"/>
  <c r="H53" i="7"/>
  <c r="W27" i="5"/>
  <c r="W5" i="5" s="1"/>
  <c r="S27" i="5"/>
  <c r="H27" i="5"/>
  <c r="H5" i="5" s="1"/>
  <c r="V45" i="6"/>
  <c r="I48" i="6"/>
  <c r="V44" i="6"/>
  <c r="R47" i="6"/>
  <c r="Y46" i="6"/>
  <c r="T46" i="6"/>
  <c r="E41" i="6"/>
  <c r="Y44" i="6"/>
  <c r="R43" i="6"/>
  <c r="R46" i="6"/>
  <c r="P46" i="6"/>
  <c r="U27" i="5"/>
  <c r="U5" i="5" s="1"/>
  <c r="H54" i="7"/>
  <c r="T55" i="7"/>
  <c r="N41" i="6"/>
  <c r="H41" i="6"/>
  <c r="J41" i="6"/>
  <c r="M52" i="7"/>
  <c r="G41" i="6"/>
  <c r="I46" i="6"/>
  <c r="T53" i="7"/>
  <c r="P55" i="7"/>
  <c r="N46" i="6"/>
  <c r="X46" i="6"/>
  <c r="I52" i="7"/>
  <c r="Y27" i="5"/>
  <c r="Y5" i="5" s="1"/>
  <c r="Y48" i="5" s="1"/>
  <c r="S46" i="6"/>
  <c r="F54" i="7"/>
  <c r="B55" i="7"/>
  <c r="R27" i="5"/>
  <c r="R5" i="5" s="1"/>
  <c r="Y43" i="6"/>
  <c r="B54" i="7"/>
  <c r="W54" i="7"/>
  <c r="P53" i="7"/>
  <c r="V48" i="6"/>
  <c r="X53" i="7"/>
  <c r="P27" i="5"/>
  <c r="P5" i="5" s="1"/>
  <c r="L53" i="7"/>
  <c r="R48" i="6"/>
  <c r="D55" i="7"/>
  <c r="I45" i="6"/>
  <c r="K41" i="6"/>
  <c r="V47" i="6"/>
  <c r="D53" i="7"/>
  <c r="I27" i="5"/>
  <c r="I5" i="5" s="1"/>
  <c r="N48" i="6"/>
  <c r="Y42" i="6"/>
  <c r="E27" i="5"/>
  <c r="G52" i="7"/>
  <c r="O46" i="6"/>
  <c r="O41" i="6" s="1"/>
  <c r="I55" i="7"/>
  <c r="S42" i="6"/>
  <c r="S41" i="6" s="1"/>
  <c r="V54" i="7"/>
  <c r="O53" i="7"/>
  <c r="R45" i="6"/>
  <c r="L54" i="7"/>
  <c r="L27" i="5"/>
  <c r="X45" i="6"/>
  <c r="I42" i="6"/>
  <c r="C52" i="7"/>
  <c r="K53" i="7"/>
  <c r="V52" i="7"/>
  <c r="N47" i="6"/>
  <c r="N44" i="6"/>
  <c r="P45" i="6"/>
  <c r="U53" i="7"/>
  <c r="N27" i="5"/>
  <c r="E54" i="7"/>
  <c r="V42" i="6"/>
  <c r="T44" i="6"/>
  <c r="T41" i="6" s="1"/>
  <c r="U54" i="7"/>
  <c r="U47" i="6"/>
  <c r="U41" i="6" s="1"/>
  <c r="R52" i="7"/>
  <c r="L44" i="6"/>
  <c r="F55" i="7"/>
  <c r="Y52" i="7"/>
  <c r="W55" i="7"/>
  <c r="U52" i="7"/>
  <c r="J27" i="5"/>
  <c r="R55" i="7"/>
  <c r="P43" i="6"/>
  <c r="F27" i="5"/>
  <c r="F5" i="5" s="1"/>
  <c r="L43" i="6"/>
  <c r="T54" i="7"/>
  <c r="Y48" i="6"/>
  <c r="V46" i="6"/>
  <c r="D54" i="7"/>
  <c r="F41" i="6"/>
  <c r="V27" i="5"/>
  <c r="W52" i="7"/>
  <c r="X44" i="6"/>
  <c r="X41" i="6" s="1"/>
  <c r="U45" i="6"/>
  <c r="L42" i="6"/>
  <c r="Q46" i="6"/>
  <c r="Y47" i="6"/>
  <c r="P54" i="7"/>
  <c r="P47" i="6"/>
  <c r="W53" i="7"/>
  <c r="M48" i="6"/>
  <c r="D42" i="6"/>
  <c r="D41" i="6" s="1"/>
  <c r="T27" i="5"/>
  <c r="T48" i="6"/>
  <c r="T43" i="6"/>
  <c r="Y45" i="6"/>
  <c r="Q44" i="6"/>
  <c r="M46" i="6"/>
  <c r="R53" i="7"/>
  <c r="T47" i="6"/>
  <c r="D46" i="6"/>
  <c r="S53" i="7"/>
  <c r="M45" i="6"/>
  <c r="M41" i="6" s="1"/>
  <c r="W42" i="6"/>
  <c r="W41" i="6" s="1"/>
  <c r="D47" i="6"/>
  <c r="P42" i="6"/>
  <c r="U44" i="6"/>
  <c r="C27" i="5"/>
  <c r="N53" i="7"/>
  <c r="I53" i="7"/>
  <c r="C53" i="7"/>
  <c r="I44" i="6"/>
  <c r="M54" i="7"/>
  <c r="B45" i="6"/>
  <c r="B41" i="6" s="1"/>
  <c r="Q43" i="6"/>
  <c r="Q41" i="6" s="1"/>
  <c r="D27" i="5"/>
  <c r="E53" i="7"/>
  <c r="K52" i="7"/>
  <c r="L132" i="23"/>
  <c r="B132" i="23"/>
  <c r="F205" i="23"/>
  <c r="W165" i="23"/>
  <c r="Y146" i="23"/>
  <c r="F132" i="23"/>
  <c r="N146" i="23"/>
  <c r="M160" i="19"/>
  <c r="F229" i="19"/>
  <c r="F192" i="19"/>
  <c r="F191" i="19"/>
  <c r="F188" i="19"/>
  <c r="F187" i="19"/>
  <c r="F185" i="19"/>
  <c r="F183" i="19"/>
  <c r="F81" i="16"/>
  <c r="G160" i="19"/>
  <c r="E160" i="18"/>
  <c r="R160" i="17"/>
  <c r="X160" i="19"/>
  <c r="K217" i="19"/>
  <c r="C160" i="18"/>
  <c r="P160" i="17"/>
  <c r="V217" i="18"/>
  <c r="V175" i="18"/>
  <c r="V174" i="18"/>
  <c r="V173" i="18"/>
  <c r="V172" i="18"/>
  <c r="V170" i="18"/>
  <c r="V169" i="18"/>
  <c r="V162" i="18"/>
  <c r="V161" i="18"/>
  <c r="V163" i="18"/>
  <c r="V97" i="16"/>
  <c r="V95" i="16" s="1"/>
  <c r="V168" i="18"/>
  <c r="V164" i="18"/>
  <c r="V167" i="18"/>
  <c r="V165" i="18"/>
  <c r="G160" i="17"/>
  <c r="D160" i="17"/>
  <c r="N233" i="15"/>
  <c r="N185" i="15"/>
  <c r="N183" i="15"/>
  <c r="N182" i="15"/>
  <c r="N179" i="15"/>
  <c r="N178" i="15"/>
  <c r="N176" i="15"/>
  <c r="N76" i="12"/>
  <c r="N71" i="12"/>
  <c r="N70" i="12" s="1"/>
  <c r="T160" i="18"/>
  <c r="D233" i="15"/>
  <c r="D185" i="15"/>
  <c r="D183" i="15"/>
  <c r="D182" i="15"/>
  <c r="D179" i="15"/>
  <c r="D178" i="15"/>
  <c r="D176" i="15"/>
  <c r="D76" i="12"/>
  <c r="D71" i="12"/>
  <c r="D70" i="12" s="1"/>
  <c r="B171" i="15"/>
  <c r="S253" i="15"/>
  <c r="S220" i="15"/>
  <c r="S218" i="15"/>
  <c r="S217" i="15"/>
  <c r="S214" i="15"/>
  <c r="S213" i="15"/>
  <c r="S211" i="15"/>
  <c r="S210" i="15"/>
  <c r="S209" i="15"/>
  <c r="S78" i="12"/>
  <c r="S71" i="12"/>
  <c r="S70" i="12" s="1"/>
  <c r="H171" i="15"/>
  <c r="B117" i="11"/>
  <c r="J100" i="11"/>
  <c r="Y117" i="11"/>
  <c r="I100" i="11"/>
  <c r="V117" i="11"/>
  <c r="G147" i="11"/>
  <c r="G132" i="11"/>
  <c r="G130" i="11"/>
  <c r="G129" i="11"/>
  <c r="G126" i="11"/>
  <c r="G125" i="11"/>
  <c r="G123" i="11"/>
  <c r="G122" i="11"/>
  <c r="G52" i="8"/>
  <c r="G51" i="8" s="1"/>
  <c r="G56" i="8"/>
  <c r="J5" i="4"/>
  <c r="J130" i="4" s="1"/>
  <c r="J3" i="4"/>
  <c r="K117" i="11"/>
  <c r="P46" i="5"/>
  <c r="X43" i="5"/>
  <c r="D113" i="29"/>
  <c r="X172" i="23"/>
  <c r="X179" i="23"/>
  <c r="X170" i="23"/>
  <c r="X176" i="23"/>
  <c r="X62" i="20"/>
  <c r="F146" i="25"/>
  <c r="W146" i="23"/>
  <c r="T176" i="23"/>
  <c r="T172" i="23"/>
  <c r="T179" i="23"/>
  <c r="T170" i="23"/>
  <c r="T165" i="23" s="1"/>
  <c r="T62" i="20"/>
  <c r="T57" i="20"/>
  <c r="T56" i="20" s="1"/>
  <c r="H146" i="23"/>
  <c r="E160" i="19"/>
  <c r="S160" i="19"/>
  <c r="J160" i="17"/>
  <c r="H160" i="17"/>
  <c r="R160" i="18"/>
  <c r="N217" i="18"/>
  <c r="N175" i="18"/>
  <c r="N174" i="18"/>
  <c r="N173" i="18"/>
  <c r="N172" i="18"/>
  <c r="N170" i="18"/>
  <c r="N169" i="18"/>
  <c r="N163" i="18"/>
  <c r="N162" i="18"/>
  <c r="N161" i="18"/>
  <c r="N97" i="16"/>
  <c r="N95" i="16" s="1"/>
  <c r="N167" i="18"/>
  <c r="N165" i="18"/>
  <c r="N168" i="18"/>
  <c r="N164" i="18"/>
  <c r="S175" i="17"/>
  <c r="S174" i="17"/>
  <c r="S173" i="17"/>
  <c r="S172" i="17"/>
  <c r="S170" i="17"/>
  <c r="S169" i="17"/>
  <c r="S168" i="17"/>
  <c r="S167" i="17"/>
  <c r="S166" i="17"/>
  <c r="S165" i="17"/>
  <c r="S164" i="17"/>
  <c r="S163" i="17"/>
  <c r="S162" i="17"/>
  <c r="S161" i="17"/>
  <c r="S53" i="16"/>
  <c r="U160" i="17"/>
  <c r="F233" i="15"/>
  <c r="F185" i="15"/>
  <c r="F183" i="15"/>
  <c r="F182" i="15"/>
  <c r="F179" i="15"/>
  <c r="F178" i="15"/>
  <c r="F176" i="15"/>
  <c r="F76" i="12"/>
  <c r="F71" i="12"/>
  <c r="F70" i="12" s="1"/>
  <c r="U204" i="15"/>
  <c r="K253" i="15"/>
  <c r="K220" i="15"/>
  <c r="K218" i="15"/>
  <c r="K217" i="15"/>
  <c r="K214" i="15"/>
  <c r="K213" i="15"/>
  <c r="K211" i="15"/>
  <c r="K210" i="15"/>
  <c r="K209" i="15"/>
  <c r="K78" i="12"/>
  <c r="K71" i="12"/>
  <c r="K70" i="12" s="1"/>
  <c r="M89" i="16"/>
  <c r="N117" i="11"/>
  <c r="U147" i="11"/>
  <c r="U132" i="11"/>
  <c r="U130" i="11"/>
  <c r="U129" i="11"/>
  <c r="U126" i="11"/>
  <c r="U125" i="11"/>
  <c r="U123" i="11"/>
  <c r="U122" i="11"/>
  <c r="U56" i="8"/>
  <c r="U52" i="8"/>
  <c r="U51" i="8" s="1"/>
  <c r="X204" i="15"/>
  <c r="B5" i="4"/>
  <c r="B3" i="4"/>
  <c r="C117" i="11"/>
  <c r="R45" i="5"/>
  <c r="P43" i="5"/>
  <c r="W45" i="5"/>
  <c r="U45" i="5"/>
  <c r="J176" i="23"/>
  <c r="J172" i="23"/>
  <c r="J179" i="23"/>
  <c r="J170" i="23"/>
  <c r="J57" i="20"/>
  <c r="J56" i="20" s="1"/>
  <c r="J62" i="20"/>
  <c r="P172" i="23"/>
  <c r="P179" i="23"/>
  <c r="P170" i="23"/>
  <c r="P176" i="23"/>
  <c r="P62" i="20"/>
  <c r="P57" i="20"/>
  <c r="P56" i="20" s="1"/>
  <c r="W132" i="23"/>
  <c r="L176" i="23"/>
  <c r="L172" i="23"/>
  <c r="L179" i="23"/>
  <c r="L170" i="23"/>
  <c r="L165" i="23" s="1"/>
  <c r="L62" i="20"/>
  <c r="L57" i="20"/>
  <c r="L56" i="20" s="1"/>
  <c r="S176" i="23"/>
  <c r="S172" i="23"/>
  <c r="S179" i="23"/>
  <c r="S170" i="23"/>
  <c r="S62" i="20"/>
  <c r="N165" i="23"/>
  <c r="V146" i="23"/>
  <c r="K160" i="19"/>
  <c r="U192" i="19"/>
  <c r="U191" i="19"/>
  <c r="U188" i="19"/>
  <c r="U187" i="19"/>
  <c r="U185" i="19"/>
  <c r="U183" i="19"/>
  <c r="U229" i="19"/>
  <c r="U81" i="16"/>
  <c r="U77" i="16"/>
  <c r="U76" i="16" s="1"/>
  <c r="B160" i="17"/>
  <c r="X217" i="18"/>
  <c r="X175" i="18"/>
  <c r="X174" i="18"/>
  <c r="X173" i="18"/>
  <c r="X172" i="18"/>
  <c r="X170" i="18"/>
  <c r="X97" i="16"/>
  <c r="X95" i="16" s="1"/>
  <c r="X169" i="18"/>
  <c r="X168" i="18"/>
  <c r="X164" i="18"/>
  <c r="X167" i="18"/>
  <c r="X165" i="18"/>
  <c r="X162" i="18"/>
  <c r="X161" i="18"/>
  <c r="X163" i="18"/>
  <c r="F217" i="18"/>
  <c r="F175" i="18"/>
  <c r="F174" i="18"/>
  <c r="F173" i="18"/>
  <c r="F172" i="18"/>
  <c r="F170" i="18"/>
  <c r="F169" i="18"/>
  <c r="F163" i="18"/>
  <c r="F162" i="18"/>
  <c r="F161" i="18"/>
  <c r="F97" i="16"/>
  <c r="F95" i="16" s="1"/>
  <c r="F168" i="18"/>
  <c r="F164" i="18"/>
  <c r="F167" i="18"/>
  <c r="F165" i="18"/>
  <c r="K175" i="17"/>
  <c r="K174" i="17"/>
  <c r="K173" i="17"/>
  <c r="K172" i="17"/>
  <c r="K170" i="17"/>
  <c r="K169" i="17"/>
  <c r="K168" i="17"/>
  <c r="K167" i="17"/>
  <c r="K166" i="17"/>
  <c r="K165" i="17"/>
  <c r="K164" i="17"/>
  <c r="K163" i="17"/>
  <c r="K162" i="17"/>
  <c r="K161" i="17"/>
  <c r="K53" i="16"/>
  <c r="F184" i="19"/>
  <c r="U184" i="19"/>
  <c r="M204" i="15"/>
  <c r="T204" i="15"/>
  <c r="C253" i="15"/>
  <c r="C220" i="15"/>
  <c r="C218" i="15"/>
  <c r="C217" i="15"/>
  <c r="C214" i="15"/>
  <c r="C213" i="15"/>
  <c r="C211" i="15"/>
  <c r="C210" i="15"/>
  <c r="C209" i="15"/>
  <c r="C78" i="12"/>
  <c r="C71" i="12"/>
  <c r="C70" i="12" s="1"/>
  <c r="X171" i="18"/>
  <c r="G171" i="15"/>
  <c r="I117" i="11"/>
  <c r="U100" i="11"/>
  <c r="M147" i="11"/>
  <c r="M132" i="11"/>
  <c r="M130" i="11"/>
  <c r="M129" i="11"/>
  <c r="M126" i="11"/>
  <c r="M125" i="11"/>
  <c r="M123" i="11"/>
  <c r="M122" i="11"/>
  <c r="M56" i="8"/>
  <c r="M52" i="8"/>
  <c r="M51" i="8" s="1"/>
  <c r="S100" i="11"/>
  <c r="X45" i="5"/>
  <c r="F48" i="5"/>
  <c r="D72" i="33"/>
  <c r="B171" i="23"/>
  <c r="B176" i="23"/>
  <c r="B172" i="23"/>
  <c r="B179" i="23"/>
  <c r="B170" i="23"/>
  <c r="B57" i="20"/>
  <c r="B56" i="20" s="1"/>
  <c r="B62" i="20"/>
  <c r="J146" i="23"/>
  <c r="H179" i="23"/>
  <c r="H170" i="23"/>
  <c r="H176" i="23"/>
  <c r="H172" i="23"/>
  <c r="H62" i="20"/>
  <c r="H57" i="20"/>
  <c r="H56" i="20" s="1"/>
  <c r="X132" i="23"/>
  <c r="O132" i="23"/>
  <c r="U155" i="23"/>
  <c r="U161" i="23"/>
  <c r="U154" i="23"/>
  <c r="U158" i="23"/>
  <c r="U163" i="23"/>
  <c r="U151" i="23"/>
  <c r="U61" i="20"/>
  <c r="U57" i="20"/>
  <c r="U56" i="20" s="1"/>
  <c r="Y146" i="25"/>
  <c r="D176" i="23"/>
  <c r="D172" i="23"/>
  <c r="D179" i="23"/>
  <c r="D170" i="23"/>
  <c r="D175" i="23"/>
  <c r="D62" i="20"/>
  <c r="D57" i="20"/>
  <c r="D56" i="20" s="1"/>
  <c r="K176" i="23"/>
  <c r="K172" i="23"/>
  <c r="K179" i="23"/>
  <c r="K170" i="23"/>
  <c r="K62" i="20"/>
  <c r="X175" i="23"/>
  <c r="S171" i="23"/>
  <c r="B229" i="19"/>
  <c r="B192" i="19"/>
  <c r="B191" i="19"/>
  <c r="B188" i="19"/>
  <c r="B187" i="19"/>
  <c r="B185" i="19"/>
  <c r="B183" i="19"/>
  <c r="B81" i="16"/>
  <c r="B77" i="16"/>
  <c r="B76" i="16" s="1"/>
  <c r="S178" i="19"/>
  <c r="C160" i="19"/>
  <c r="R160" i="19"/>
  <c r="G178" i="19"/>
  <c r="M192" i="19"/>
  <c r="M191" i="19"/>
  <c r="M188" i="19"/>
  <c r="M187" i="19"/>
  <c r="M185" i="19"/>
  <c r="M183" i="19"/>
  <c r="M178" i="19" s="1"/>
  <c r="M229" i="19"/>
  <c r="M81" i="16"/>
  <c r="M77" i="16"/>
  <c r="M76" i="16" s="1"/>
  <c r="K171" i="17"/>
  <c r="P217" i="18"/>
  <c r="P175" i="18"/>
  <c r="P174" i="18"/>
  <c r="P173" i="18"/>
  <c r="P172" i="18"/>
  <c r="P97" i="16"/>
  <c r="P95" i="16" s="1"/>
  <c r="P167" i="18"/>
  <c r="P165" i="18"/>
  <c r="P170" i="18"/>
  <c r="P169" i="18"/>
  <c r="P168" i="18"/>
  <c r="P164" i="18"/>
  <c r="P163" i="18"/>
  <c r="P162" i="18"/>
  <c r="P161" i="18"/>
  <c r="I171" i="17"/>
  <c r="N171" i="18"/>
  <c r="B160" i="18"/>
  <c r="C175" i="17"/>
  <c r="C174" i="17"/>
  <c r="C173" i="17"/>
  <c r="C172" i="17"/>
  <c r="C170" i="17"/>
  <c r="C169" i="17"/>
  <c r="C168" i="17"/>
  <c r="C167" i="17"/>
  <c r="C166" i="17"/>
  <c r="C165" i="17"/>
  <c r="C164" i="17"/>
  <c r="C163" i="17"/>
  <c r="C162" i="17"/>
  <c r="C161" i="17"/>
  <c r="C53" i="16"/>
  <c r="Y160" i="18"/>
  <c r="N166" i="18"/>
  <c r="E204" i="15"/>
  <c r="L204" i="15"/>
  <c r="V253" i="15"/>
  <c r="V220" i="15"/>
  <c r="V218" i="15"/>
  <c r="V217" i="15"/>
  <c r="V214" i="15"/>
  <c r="V213" i="15"/>
  <c r="V211" i="15"/>
  <c r="V210" i="15"/>
  <c r="V209" i="15"/>
  <c r="V78" i="12"/>
  <c r="K171" i="15"/>
  <c r="Y233" i="15"/>
  <c r="Y76" i="12"/>
  <c r="Y71" i="12"/>
  <c r="Y70" i="12" s="1"/>
  <c r="P171" i="18"/>
  <c r="Y253" i="15"/>
  <c r="Y220" i="15"/>
  <c r="Y218" i="15"/>
  <c r="Y217" i="15"/>
  <c r="Y214" i="15"/>
  <c r="Y213" i="15"/>
  <c r="Y211" i="15"/>
  <c r="Y210" i="15"/>
  <c r="Y209" i="15"/>
  <c r="Y78" i="12"/>
  <c r="V100" i="11"/>
  <c r="U128" i="11"/>
  <c r="M100" i="11"/>
  <c r="S5" i="4"/>
  <c r="S130" i="4" s="1"/>
  <c r="S3" i="4"/>
  <c r="T117" i="11"/>
  <c r="E147" i="11"/>
  <c r="E132" i="11"/>
  <c r="E130" i="11"/>
  <c r="E129" i="11"/>
  <c r="E126" i="11"/>
  <c r="E125" i="11"/>
  <c r="E123" i="11"/>
  <c r="E122" i="11"/>
  <c r="E56" i="8"/>
  <c r="E52" i="8"/>
  <c r="E51" i="8" s="1"/>
  <c r="H204" i="15"/>
  <c r="K100" i="11"/>
  <c r="R47" i="5"/>
  <c r="B48" i="5"/>
  <c r="P45" i="5"/>
  <c r="X42" i="5"/>
  <c r="P132" i="23"/>
  <c r="P171" i="23"/>
  <c r="G132" i="23"/>
  <c r="M161" i="23"/>
  <c r="M154" i="23"/>
  <c r="M158" i="23"/>
  <c r="M163" i="23"/>
  <c r="M155" i="23"/>
  <c r="M151" i="23"/>
  <c r="M61" i="20"/>
  <c r="M57" i="20"/>
  <c r="M56" i="20" s="1"/>
  <c r="C176" i="23"/>
  <c r="C172" i="23"/>
  <c r="C179" i="23"/>
  <c r="C170" i="23"/>
  <c r="C62" i="20"/>
  <c r="P175" i="23"/>
  <c r="K178" i="19"/>
  <c r="J160" i="19"/>
  <c r="X229" i="19"/>
  <c r="X192" i="19"/>
  <c r="X191" i="19"/>
  <c r="X188" i="19"/>
  <c r="X187" i="19"/>
  <c r="X185" i="19"/>
  <c r="X183" i="19"/>
  <c r="X81" i="16"/>
  <c r="X77" i="16"/>
  <c r="X76" i="16" s="1"/>
  <c r="E229" i="19"/>
  <c r="E192" i="19"/>
  <c r="E191" i="19"/>
  <c r="E188" i="19"/>
  <c r="E187" i="19"/>
  <c r="E185" i="19"/>
  <c r="E183" i="19"/>
  <c r="E81" i="16"/>
  <c r="E77" i="16"/>
  <c r="E76" i="16" s="1"/>
  <c r="H217" i="18"/>
  <c r="H175" i="18"/>
  <c r="H174" i="18"/>
  <c r="H173" i="18"/>
  <c r="H97" i="16"/>
  <c r="H95" i="16" s="1"/>
  <c r="H168" i="18"/>
  <c r="H164" i="18"/>
  <c r="H172" i="18"/>
  <c r="H170" i="18"/>
  <c r="H167" i="18"/>
  <c r="H165" i="18"/>
  <c r="H163" i="18"/>
  <c r="H162" i="18"/>
  <c r="H161" i="18"/>
  <c r="H169" i="18"/>
  <c r="Q160" i="18"/>
  <c r="Y175" i="17"/>
  <c r="Y174" i="17"/>
  <c r="Y173" i="17"/>
  <c r="Y172" i="17"/>
  <c r="Y170" i="17"/>
  <c r="Y169" i="17"/>
  <c r="Y168" i="17"/>
  <c r="Y167" i="17"/>
  <c r="Y166" i="17"/>
  <c r="Y165" i="17"/>
  <c r="Y164" i="17"/>
  <c r="Y163" i="17"/>
  <c r="Y162" i="17"/>
  <c r="Y161" i="17"/>
  <c r="Y53" i="16"/>
  <c r="E184" i="19"/>
  <c r="D204" i="15"/>
  <c r="N253" i="15"/>
  <c r="N220" i="15"/>
  <c r="N218" i="15"/>
  <c r="N217" i="15"/>
  <c r="N214" i="15"/>
  <c r="N213" i="15"/>
  <c r="N211" i="15"/>
  <c r="N210" i="15"/>
  <c r="N209" i="15"/>
  <c r="N78" i="12"/>
  <c r="R204" i="15"/>
  <c r="Q233" i="15"/>
  <c r="Q76" i="12"/>
  <c r="Q71" i="12"/>
  <c r="Q70" i="12" s="1"/>
  <c r="H171" i="18"/>
  <c r="W204" i="15"/>
  <c r="Q253" i="15"/>
  <c r="Q220" i="15"/>
  <c r="Q218" i="15"/>
  <c r="Q217" i="15"/>
  <c r="Q214" i="15"/>
  <c r="Q213" i="15"/>
  <c r="Q211" i="15"/>
  <c r="Q210" i="15"/>
  <c r="Q209" i="15"/>
  <c r="Q78" i="12"/>
  <c r="K5" i="4"/>
  <c r="K130" i="4" s="1"/>
  <c r="K3" i="4"/>
  <c r="L117" i="11"/>
  <c r="Y47" i="5"/>
  <c r="N72" i="37"/>
  <c r="E72" i="33"/>
  <c r="U72" i="33"/>
  <c r="T113" i="29"/>
  <c r="L146" i="23"/>
  <c r="F194" i="23"/>
  <c r="H132" i="23"/>
  <c r="E161" i="23"/>
  <c r="E154" i="23"/>
  <c r="E158" i="23"/>
  <c r="E163" i="23"/>
  <c r="E155" i="23"/>
  <c r="E151" i="23"/>
  <c r="E61" i="20"/>
  <c r="E57" i="20"/>
  <c r="E56" i="20" s="1"/>
  <c r="V146" i="25"/>
  <c r="Q146" i="25"/>
  <c r="S205" i="23"/>
  <c r="W194" i="23"/>
  <c r="K175" i="23"/>
  <c r="S158" i="23"/>
  <c r="S163" i="23"/>
  <c r="S151" i="23"/>
  <c r="S155" i="23"/>
  <c r="S161" i="23"/>
  <c r="S154" i="23"/>
  <c r="S61" i="20"/>
  <c r="S57" i="20"/>
  <c r="S56" i="20" s="1"/>
  <c r="R165" i="23"/>
  <c r="H175" i="23"/>
  <c r="M160" i="23"/>
  <c r="C171" i="23"/>
  <c r="T178" i="19"/>
  <c r="C178" i="19"/>
  <c r="B160" i="19"/>
  <c r="V176" i="19"/>
  <c r="V173" i="19"/>
  <c r="V172" i="19"/>
  <c r="V169" i="19"/>
  <c r="V168" i="19"/>
  <c r="V167" i="19"/>
  <c r="V165" i="19"/>
  <c r="V217" i="19"/>
  <c r="V80" i="16"/>
  <c r="V77" i="16"/>
  <c r="V76" i="16" s="1"/>
  <c r="Q160" i="19"/>
  <c r="Y217" i="19"/>
  <c r="X184" i="19"/>
  <c r="Y178" i="19"/>
  <c r="R178" i="19"/>
  <c r="H166" i="18"/>
  <c r="F171" i="18"/>
  <c r="I160" i="18"/>
  <c r="P166" i="18"/>
  <c r="Q175" i="17"/>
  <c r="Q174" i="17"/>
  <c r="Q173" i="17"/>
  <c r="Q172" i="17"/>
  <c r="Q170" i="17"/>
  <c r="Q169" i="17"/>
  <c r="Q168" i="17"/>
  <c r="Q167" i="17"/>
  <c r="Q166" i="17"/>
  <c r="Q165" i="17"/>
  <c r="Q164" i="17"/>
  <c r="Q163" i="17"/>
  <c r="Q162" i="17"/>
  <c r="Q161" i="17"/>
  <c r="Q53" i="16"/>
  <c r="T160" i="19"/>
  <c r="L160" i="19"/>
  <c r="D160" i="19"/>
  <c r="E160" i="17"/>
  <c r="T89" i="16"/>
  <c r="N181" i="15"/>
  <c r="E171" i="15"/>
  <c r="F253" i="15"/>
  <c r="F220" i="15"/>
  <c r="F218" i="15"/>
  <c r="F217" i="15"/>
  <c r="F214" i="15"/>
  <c r="F213" i="15"/>
  <c r="F211" i="15"/>
  <c r="F210" i="15"/>
  <c r="F209" i="15"/>
  <c r="F78" i="12"/>
  <c r="J204" i="15"/>
  <c r="I233" i="15"/>
  <c r="I185" i="15"/>
  <c r="I183" i="15"/>
  <c r="I182" i="15"/>
  <c r="I179" i="15"/>
  <c r="I178" i="15"/>
  <c r="I176" i="15"/>
  <c r="I76" i="12"/>
  <c r="I71" i="12"/>
  <c r="I70" i="12" s="1"/>
  <c r="V89" i="16"/>
  <c r="O204" i="15"/>
  <c r="I253" i="15"/>
  <c r="I220" i="15"/>
  <c r="I218" i="15"/>
  <c r="I217" i="15"/>
  <c r="I214" i="15"/>
  <c r="I213" i="15"/>
  <c r="I211" i="15"/>
  <c r="I210" i="15"/>
  <c r="I209" i="15"/>
  <c r="I78" i="12"/>
  <c r="W89" i="16"/>
  <c r="X100" i="11"/>
  <c r="F100" i="11"/>
  <c r="E128" i="11"/>
  <c r="C5" i="4"/>
  <c r="C130" i="4" s="1"/>
  <c r="C3" i="4"/>
  <c r="D117" i="11"/>
  <c r="B47" i="5"/>
  <c r="B41" i="5" s="1"/>
  <c r="Y44" i="5"/>
  <c r="I42" i="5"/>
  <c r="P47" i="5"/>
  <c r="X44" i="5"/>
  <c r="T72" i="37"/>
  <c r="Q72" i="37"/>
  <c r="R132" i="23"/>
  <c r="X161" i="23"/>
  <c r="X154" i="23"/>
  <c r="X158" i="23"/>
  <c r="X163" i="23"/>
  <c r="X151" i="23"/>
  <c r="X155" i="23"/>
  <c r="X57" i="20"/>
  <c r="X56" i="20" s="1"/>
  <c r="X61" i="20"/>
  <c r="L146" i="25"/>
  <c r="G146" i="23"/>
  <c r="J205" i="23"/>
  <c r="B175" i="23"/>
  <c r="X160" i="23"/>
  <c r="K163" i="23"/>
  <c r="K155" i="23"/>
  <c r="K151" i="23"/>
  <c r="K161" i="23"/>
  <c r="K154" i="23"/>
  <c r="K158" i="23"/>
  <c r="K61" i="20"/>
  <c r="K57" i="20"/>
  <c r="K56" i="20" s="1"/>
  <c r="J175" i="23"/>
  <c r="V165" i="23"/>
  <c r="F165" i="23"/>
  <c r="F146" i="23"/>
  <c r="T171" i="23"/>
  <c r="K160" i="23"/>
  <c r="L178" i="19"/>
  <c r="N217" i="19"/>
  <c r="N176" i="19"/>
  <c r="N173" i="19"/>
  <c r="N172" i="19"/>
  <c r="N169" i="19"/>
  <c r="N168" i="19"/>
  <c r="N167" i="19"/>
  <c r="N165" i="19"/>
  <c r="N80" i="16"/>
  <c r="N77" i="16"/>
  <c r="N76" i="16" s="1"/>
  <c r="I160" i="19"/>
  <c r="V192" i="19"/>
  <c r="V191" i="19"/>
  <c r="V188" i="19"/>
  <c r="V187" i="19"/>
  <c r="V185" i="19"/>
  <c r="V183" i="19"/>
  <c r="V178" i="19" s="1"/>
  <c r="V229" i="19"/>
  <c r="V81" i="16"/>
  <c r="W160" i="19"/>
  <c r="U160" i="18"/>
  <c r="Y217" i="18"/>
  <c r="W160" i="17"/>
  <c r="M190" i="19"/>
  <c r="S217" i="19"/>
  <c r="I175" i="17"/>
  <c r="I174" i="17"/>
  <c r="I173" i="17"/>
  <c r="I172" i="17"/>
  <c r="I170" i="17"/>
  <c r="I169" i="17"/>
  <c r="I168" i="17"/>
  <c r="I167" i="17"/>
  <c r="I166" i="17"/>
  <c r="I165" i="17"/>
  <c r="I164" i="17"/>
  <c r="I163" i="17"/>
  <c r="I162" i="17"/>
  <c r="I161" i="17"/>
  <c r="I53" i="16"/>
  <c r="S217" i="18"/>
  <c r="T160" i="17"/>
  <c r="F181" i="15"/>
  <c r="D160" i="18"/>
  <c r="T233" i="15"/>
  <c r="T76" i="12"/>
  <c r="T71" i="12"/>
  <c r="T70" i="12" s="1"/>
  <c r="B204" i="15"/>
  <c r="G204" i="15"/>
  <c r="R117" i="11"/>
  <c r="Y100" i="11"/>
  <c r="P100" i="11"/>
  <c r="W147" i="11"/>
  <c r="W132" i="11"/>
  <c r="W130" i="11"/>
  <c r="W129" i="11"/>
  <c r="W126" i="11"/>
  <c r="W125" i="11"/>
  <c r="W123" i="11"/>
  <c r="W122" i="11"/>
  <c r="W117" i="11" s="1"/>
  <c r="W56" i="8"/>
  <c r="W52" i="8"/>
  <c r="W51" i="8" s="1"/>
  <c r="T100" i="11"/>
  <c r="J72" i="37"/>
  <c r="F72" i="37"/>
  <c r="T132" i="23"/>
  <c r="J132" i="23"/>
  <c r="H171" i="23"/>
  <c r="N146" i="25"/>
  <c r="I146" i="25"/>
  <c r="N132" i="23"/>
  <c r="U132" i="23"/>
  <c r="C155" i="23"/>
  <c r="C151" i="23"/>
  <c r="C161" i="23"/>
  <c r="C154" i="23"/>
  <c r="C158" i="23"/>
  <c r="C163" i="23"/>
  <c r="C61" i="20"/>
  <c r="C57" i="20"/>
  <c r="C56" i="20" s="1"/>
  <c r="M153" i="23"/>
  <c r="L171" i="23"/>
  <c r="C160" i="23"/>
  <c r="U160" i="19"/>
  <c r="D178" i="19"/>
  <c r="H217" i="19"/>
  <c r="H176" i="19"/>
  <c r="H173" i="19"/>
  <c r="H172" i="19"/>
  <c r="H169" i="19"/>
  <c r="H168" i="19"/>
  <c r="H167" i="19"/>
  <c r="H165" i="19"/>
  <c r="H77" i="16"/>
  <c r="H76" i="16" s="1"/>
  <c r="H80" i="16"/>
  <c r="I192" i="19"/>
  <c r="I191" i="19"/>
  <c r="I188" i="19"/>
  <c r="I187" i="19"/>
  <c r="I185" i="19"/>
  <c r="I183" i="19"/>
  <c r="I229" i="19"/>
  <c r="I81" i="16"/>
  <c r="I77" i="16"/>
  <c r="I76" i="16" s="1"/>
  <c r="B184" i="19"/>
  <c r="F176" i="19"/>
  <c r="F173" i="19"/>
  <c r="F172" i="19"/>
  <c r="F169" i="19"/>
  <c r="F168" i="19"/>
  <c r="F167" i="19"/>
  <c r="F165" i="19"/>
  <c r="F160" i="19" s="1"/>
  <c r="F217" i="19"/>
  <c r="F80" i="16"/>
  <c r="F77" i="16"/>
  <c r="F76" i="16" s="1"/>
  <c r="I184" i="19"/>
  <c r="N192" i="19"/>
  <c r="N191" i="19"/>
  <c r="N188" i="19"/>
  <c r="N187" i="19"/>
  <c r="N185" i="19"/>
  <c r="N183" i="19"/>
  <c r="N229" i="19"/>
  <c r="N81" i="16"/>
  <c r="O160" i="19"/>
  <c r="M160" i="18"/>
  <c r="P160" i="19"/>
  <c r="F166" i="18"/>
  <c r="X160" i="17"/>
  <c r="P178" i="19"/>
  <c r="H178" i="19"/>
  <c r="F190" i="19"/>
  <c r="V160" i="17"/>
  <c r="E190" i="19"/>
  <c r="O160" i="18"/>
  <c r="M160" i="17"/>
  <c r="D89" i="16"/>
  <c r="N216" i="15"/>
  <c r="V233" i="15"/>
  <c r="V76" i="12"/>
  <c r="V71" i="12"/>
  <c r="V70" i="12" s="1"/>
  <c r="L160" i="18"/>
  <c r="B89" i="16"/>
  <c r="L233" i="15"/>
  <c r="L185" i="15"/>
  <c r="L183" i="15"/>
  <c r="L182" i="15"/>
  <c r="L179" i="15"/>
  <c r="L178" i="15"/>
  <c r="L176" i="15"/>
  <c r="L76" i="12"/>
  <c r="L71" i="12"/>
  <c r="L70" i="12" s="1"/>
  <c r="J171" i="15"/>
  <c r="Y216" i="15"/>
  <c r="I181" i="15"/>
  <c r="J117" i="11"/>
  <c r="R100" i="11"/>
  <c r="Q100" i="11"/>
  <c r="G89" i="16"/>
  <c r="H100" i="11"/>
  <c r="O147" i="11"/>
  <c r="O132" i="11"/>
  <c r="O130" i="11"/>
  <c r="O129" i="11"/>
  <c r="O126" i="11"/>
  <c r="O125" i="11"/>
  <c r="O123" i="11"/>
  <c r="O122" i="11"/>
  <c r="O52" i="8"/>
  <c r="O51" i="8" s="1"/>
  <c r="O56" i="8"/>
  <c r="L100" i="11"/>
  <c r="R5" i="4"/>
  <c r="R130" i="4" s="1"/>
  <c r="R3" i="4"/>
  <c r="S117" i="11"/>
  <c r="Y46" i="5"/>
  <c r="X46" i="5"/>
  <c r="Q48" i="5"/>
  <c r="Q41" i="5" s="1"/>
  <c r="H48" i="5"/>
  <c r="F43" i="5"/>
  <c r="O48" i="5"/>
  <c r="O41" i="5" s="1"/>
  <c r="U43" i="5"/>
  <c r="U48" i="5"/>
  <c r="B51" i="4" l="1"/>
  <c r="D165" i="23"/>
  <c r="Y114" i="4"/>
  <c r="Y78" i="20"/>
  <c r="Y169" i="4" s="1"/>
  <c r="W112" i="4"/>
  <c r="W76" i="20"/>
  <c r="W167" i="4" s="1"/>
  <c r="I114" i="4"/>
  <c r="I78" i="20"/>
  <c r="I169" i="4" s="1"/>
  <c r="I59" i="20"/>
  <c r="V114" i="4"/>
  <c r="V78" i="20"/>
  <c r="V169" i="4" s="1"/>
  <c r="K113" i="4"/>
  <c r="K77" i="20"/>
  <c r="K168" i="4" s="1"/>
  <c r="V59" i="20"/>
  <c r="T114" i="4"/>
  <c r="T78" i="20"/>
  <c r="T169" i="4" s="1"/>
  <c r="R114" i="4"/>
  <c r="R59" i="20"/>
  <c r="R78" i="20"/>
  <c r="R169" i="4" s="1"/>
  <c r="O115" i="4"/>
  <c r="O79" i="20"/>
  <c r="O170" i="4" s="1"/>
  <c r="O59" i="20"/>
  <c r="O114" i="4"/>
  <c r="O78" i="20"/>
  <c r="O169" i="4" s="1"/>
  <c r="Y115" i="4"/>
  <c r="Y79" i="20"/>
  <c r="Y170" i="4" s="1"/>
  <c r="W114" i="4"/>
  <c r="W78" i="20"/>
  <c r="W169" i="4" s="1"/>
  <c r="U115" i="4"/>
  <c r="U79" i="20"/>
  <c r="U170" i="4" s="1"/>
  <c r="J47" i="7"/>
  <c r="Q114" i="4"/>
  <c r="Q59" i="20"/>
  <c r="Q78" i="20"/>
  <c r="Q169" i="4" s="1"/>
  <c r="F114" i="4"/>
  <c r="F59" i="20"/>
  <c r="F78" i="20"/>
  <c r="F169" i="4" s="1"/>
  <c r="L114" i="4"/>
  <c r="L78" i="20"/>
  <c r="L169" i="4" s="1"/>
  <c r="M113" i="4"/>
  <c r="M77" i="20"/>
  <c r="M168" i="4" s="1"/>
  <c r="Y113" i="4"/>
  <c r="Y59" i="20"/>
  <c r="Y77" i="20"/>
  <c r="Y168" i="4" s="1"/>
  <c r="Y132" i="23"/>
  <c r="Q115" i="4"/>
  <c r="Q79" i="20"/>
  <c r="Q170" i="4" s="1"/>
  <c r="W115" i="4"/>
  <c r="W79" i="20"/>
  <c r="W170" i="4" s="1"/>
  <c r="J114" i="4"/>
  <c r="J78" i="20"/>
  <c r="J169" i="4" s="1"/>
  <c r="R110" i="4"/>
  <c r="R79" i="16"/>
  <c r="R108" i="4" s="1"/>
  <c r="R102" i="16"/>
  <c r="R165" i="4" s="1"/>
  <c r="O110" i="4"/>
  <c r="O79" i="16"/>
  <c r="O108" i="4" s="1"/>
  <c r="O102" i="16"/>
  <c r="O165" i="4" s="1"/>
  <c r="D108" i="4"/>
  <c r="D100" i="16"/>
  <c r="D163" i="4" s="1"/>
  <c r="S79" i="16"/>
  <c r="S108" i="4" s="1"/>
  <c r="S110" i="4"/>
  <c r="S102" i="16"/>
  <c r="S165" i="4" s="1"/>
  <c r="W110" i="4"/>
  <c r="W79" i="16"/>
  <c r="W108" i="4" s="1"/>
  <c r="W102" i="16"/>
  <c r="W165" i="4" s="1"/>
  <c r="T61" i="4"/>
  <c r="T134" i="4" s="1"/>
  <c r="T100" i="16"/>
  <c r="T163" i="4" s="1"/>
  <c r="L62" i="4"/>
  <c r="L135" i="4" s="1"/>
  <c r="L101" i="16"/>
  <c r="L164" i="4" s="1"/>
  <c r="L91" i="16"/>
  <c r="L89" i="16" s="1"/>
  <c r="L52" i="16"/>
  <c r="N52" i="16"/>
  <c r="N61" i="4" s="1"/>
  <c r="N134" i="4" s="1"/>
  <c r="N62" i="4"/>
  <c r="N135" i="4" s="1"/>
  <c r="N91" i="16"/>
  <c r="N89" i="16" s="1"/>
  <c r="W100" i="16"/>
  <c r="W163" i="4" s="1"/>
  <c r="O52" i="16"/>
  <c r="O62" i="4"/>
  <c r="O135" i="4" s="1"/>
  <c r="O91" i="16"/>
  <c r="O89" i="16" s="1"/>
  <c r="O101" i="16"/>
  <c r="O164" i="4" s="1"/>
  <c r="P52" i="16"/>
  <c r="P62" i="4"/>
  <c r="P135" i="4" s="1"/>
  <c r="P101" i="16"/>
  <c r="P164" i="4" s="1"/>
  <c r="P91" i="16"/>
  <c r="P89" i="16" s="1"/>
  <c r="R100" i="16"/>
  <c r="R163" i="4" s="1"/>
  <c r="R61" i="4"/>
  <c r="R134" i="4" s="1"/>
  <c r="J62" i="4"/>
  <c r="J135" i="4" s="1"/>
  <c r="J101" i="16"/>
  <c r="J164" i="4" s="1"/>
  <c r="J91" i="16"/>
  <c r="J89" i="16" s="1"/>
  <c r="J52" i="16"/>
  <c r="F62" i="4"/>
  <c r="F135" i="4" s="1"/>
  <c r="F91" i="16"/>
  <c r="F89" i="16" s="1"/>
  <c r="F52" i="16"/>
  <c r="F61" i="4" s="1"/>
  <c r="F134" i="4" s="1"/>
  <c r="B73" i="12"/>
  <c r="B104" i="4"/>
  <c r="B98" i="12"/>
  <c r="B159" i="4" s="1"/>
  <c r="M104" i="4"/>
  <c r="M73" i="12"/>
  <c r="M102" i="4" s="1"/>
  <c r="G104" i="4"/>
  <c r="G73" i="12"/>
  <c r="G98" i="12"/>
  <c r="G159" i="4" s="1"/>
  <c r="O105" i="4"/>
  <c r="O75" i="12"/>
  <c r="P75" i="12"/>
  <c r="P105" i="4"/>
  <c r="R105" i="4"/>
  <c r="R75" i="12"/>
  <c r="H73" i="12"/>
  <c r="H104" i="4"/>
  <c r="S105" i="4"/>
  <c r="S75" i="12"/>
  <c r="M98" i="12"/>
  <c r="M159" i="4" s="1"/>
  <c r="J104" i="4"/>
  <c r="J73" i="12"/>
  <c r="Y204" i="15"/>
  <c r="B130" i="4"/>
  <c r="X55" i="4"/>
  <c r="X96" i="12"/>
  <c r="X157" i="4" s="1"/>
  <c r="P55" i="4"/>
  <c r="P130" i="4" s="1"/>
  <c r="M96" i="12"/>
  <c r="M157" i="4" s="1"/>
  <c r="M55" i="4"/>
  <c r="O55" i="4"/>
  <c r="W130" i="4"/>
  <c r="W51" i="4"/>
  <c r="F130" i="4"/>
  <c r="W96" i="12"/>
  <c r="W157" i="4" s="1"/>
  <c r="U130" i="4"/>
  <c r="U51" i="4"/>
  <c r="V130" i="4"/>
  <c r="E51" i="4"/>
  <c r="Y99" i="4"/>
  <c r="Y65" i="8"/>
  <c r="Y154" i="4" s="1"/>
  <c r="N100" i="4"/>
  <c r="N54" i="8"/>
  <c r="N66" i="8"/>
  <c r="N155" i="4" s="1"/>
  <c r="D100" i="4"/>
  <c r="D54" i="8"/>
  <c r="D66" i="8"/>
  <c r="D155" i="4" s="1"/>
  <c r="S101" i="4"/>
  <c r="S54" i="8"/>
  <c r="S67" i="8"/>
  <c r="S156" i="4" s="1"/>
  <c r="P101" i="4"/>
  <c r="P67" i="8"/>
  <c r="P156" i="4" s="1"/>
  <c r="P54" i="8"/>
  <c r="F65" i="8"/>
  <c r="F154" i="4" s="1"/>
  <c r="R101" i="4"/>
  <c r="R54" i="8"/>
  <c r="R67" i="8"/>
  <c r="R156" i="4" s="1"/>
  <c r="E100" i="4"/>
  <c r="E66" i="8"/>
  <c r="E155" i="4" s="1"/>
  <c r="I65" i="8"/>
  <c r="I154" i="4" s="1"/>
  <c r="V65" i="8"/>
  <c r="V154" i="4" s="1"/>
  <c r="K65" i="8"/>
  <c r="K154" i="4" s="1"/>
  <c r="Q117" i="11"/>
  <c r="C100" i="4"/>
  <c r="C54" i="8"/>
  <c r="C66" i="8"/>
  <c r="C155" i="4" s="1"/>
  <c r="B99" i="4"/>
  <c r="B65" i="8"/>
  <c r="B154" i="4" s="1"/>
  <c r="Q101" i="4"/>
  <c r="Q54" i="8"/>
  <c r="Q67" i="8"/>
  <c r="Q156" i="4" s="1"/>
  <c r="L100" i="4"/>
  <c r="L54" i="8"/>
  <c r="L66" i="8"/>
  <c r="L155" i="4" s="1"/>
  <c r="G47" i="7"/>
  <c r="J99" i="4"/>
  <c r="J65" i="8"/>
  <c r="J154" i="4" s="1"/>
  <c r="Y47" i="7"/>
  <c r="T129" i="4"/>
  <c r="T51" i="4"/>
  <c r="D129" i="4"/>
  <c r="D51" i="4"/>
  <c r="L129" i="4"/>
  <c r="X47" i="7"/>
  <c r="P129" i="4"/>
  <c r="V47" i="7"/>
  <c r="P47" i="7"/>
  <c r="F129" i="4"/>
  <c r="F51" i="4"/>
  <c r="N47" i="7"/>
  <c r="L47" i="7"/>
  <c r="H129" i="4"/>
  <c r="H51" i="4"/>
  <c r="S47" i="7"/>
  <c r="V129" i="4"/>
  <c r="V51" i="4"/>
  <c r="N129" i="4"/>
  <c r="N51" i="4"/>
  <c r="Q47" i="7"/>
  <c r="D47" i="7"/>
  <c r="O47" i="7"/>
  <c r="B47" i="7"/>
  <c r="R47" i="7"/>
  <c r="S5" i="5"/>
  <c r="M47" i="7"/>
  <c r="W48" i="5"/>
  <c r="W46" i="5"/>
  <c r="W44" i="5"/>
  <c r="C5" i="5"/>
  <c r="C48" i="5" s="1"/>
  <c r="L41" i="6"/>
  <c r="V41" i="6"/>
  <c r="E5" i="5"/>
  <c r="E48" i="5" s="1"/>
  <c r="N5" i="5"/>
  <c r="N48" i="5" s="1"/>
  <c r="U47" i="5"/>
  <c r="U46" i="5"/>
  <c r="U44" i="5"/>
  <c r="F47" i="7"/>
  <c r="P41" i="6"/>
  <c r="W47" i="7"/>
  <c r="Y41" i="6"/>
  <c r="V5" i="5"/>
  <c r="R44" i="5"/>
  <c r="R46" i="5"/>
  <c r="H47" i="7"/>
  <c r="U42" i="5"/>
  <c r="U41" i="5" s="1"/>
  <c r="I48" i="5"/>
  <c r="I41" i="5" s="1"/>
  <c r="I46" i="5"/>
  <c r="I47" i="5"/>
  <c r="I45" i="5"/>
  <c r="I43" i="5"/>
  <c r="K5" i="5"/>
  <c r="K48" i="5" s="1"/>
  <c r="C47" i="7"/>
  <c r="I41" i="6"/>
  <c r="E47" i="7"/>
  <c r="I44" i="5"/>
  <c r="F44" i="5"/>
  <c r="F45" i="5"/>
  <c r="F46" i="5"/>
  <c r="F47" i="5"/>
  <c r="F42" i="5"/>
  <c r="F41" i="5" s="1"/>
  <c r="L5" i="5"/>
  <c r="I47" i="7"/>
  <c r="M5" i="5"/>
  <c r="Y45" i="5"/>
  <c r="R48" i="5"/>
  <c r="R42" i="5"/>
  <c r="R41" i="5" s="1"/>
  <c r="K47" i="7"/>
  <c r="G5" i="5"/>
  <c r="G48" i="5"/>
  <c r="R43" i="5"/>
  <c r="J5" i="5"/>
  <c r="W47" i="5"/>
  <c r="Y42" i="5"/>
  <c r="Y41" i="5" s="1"/>
  <c r="Y43" i="5"/>
  <c r="D5" i="5"/>
  <c r="D48" i="5" s="1"/>
  <c r="T5" i="5"/>
  <c r="U47" i="7"/>
  <c r="W43" i="5"/>
  <c r="W42" i="5"/>
  <c r="P48" i="5"/>
  <c r="P44" i="5"/>
  <c r="P42" i="5"/>
  <c r="P41" i="5" s="1"/>
  <c r="T47" i="7"/>
  <c r="H45" i="5"/>
  <c r="H46" i="5"/>
  <c r="H47" i="5"/>
  <c r="H44" i="5"/>
  <c r="H42" i="5"/>
  <c r="H41" i="5" s="1"/>
  <c r="H43" i="5"/>
  <c r="N178" i="19"/>
  <c r="O117" i="11"/>
  <c r="F79" i="16"/>
  <c r="F109" i="4"/>
  <c r="F101" i="16"/>
  <c r="F164" i="4" s="1"/>
  <c r="I101" i="16"/>
  <c r="I164" i="4" s="1"/>
  <c r="I91" i="16"/>
  <c r="I52" i="16"/>
  <c r="I62" i="4"/>
  <c r="I135" i="4" s="1"/>
  <c r="V110" i="4"/>
  <c r="V102" i="16"/>
  <c r="V165" i="4" s="1"/>
  <c r="I107" i="4"/>
  <c r="I101" i="12"/>
  <c r="I162" i="4" s="1"/>
  <c r="S146" i="23"/>
  <c r="N107" i="4"/>
  <c r="N101" i="12"/>
  <c r="N162" i="4" s="1"/>
  <c r="Y101" i="16"/>
  <c r="Y164" i="4" s="1"/>
  <c r="Y91" i="16"/>
  <c r="Y52" i="16"/>
  <c r="Y62" i="4"/>
  <c r="Y135" i="4" s="1"/>
  <c r="E54" i="8"/>
  <c r="E101" i="4"/>
  <c r="E67" i="8"/>
  <c r="E156" i="4" s="1"/>
  <c r="Y75" i="12"/>
  <c r="Y105" i="4"/>
  <c r="C101" i="16"/>
  <c r="C164" i="4" s="1"/>
  <c r="C91" i="16"/>
  <c r="C52" i="16"/>
  <c r="C62" i="4"/>
  <c r="C135" i="4" s="1"/>
  <c r="K165" i="23"/>
  <c r="D59" i="20"/>
  <c r="D115" i="4"/>
  <c r="D79" i="20"/>
  <c r="D170" i="4" s="1"/>
  <c r="H115" i="4"/>
  <c r="H59" i="20"/>
  <c r="H79" i="20"/>
  <c r="H170" i="4" s="1"/>
  <c r="K101" i="16"/>
  <c r="K164" i="4" s="1"/>
  <c r="K91" i="16"/>
  <c r="K52" i="16"/>
  <c r="K62" i="4"/>
  <c r="K135" i="4" s="1"/>
  <c r="S115" i="4"/>
  <c r="S79" i="20"/>
  <c r="S170" i="4" s="1"/>
  <c r="U54" i="8"/>
  <c r="U101" i="4"/>
  <c r="U67" i="8"/>
  <c r="U156" i="4" s="1"/>
  <c r="K204" i="15"/>
  <c r="D75" i="12"/>
  <c r="D105" i="4"/>
  <c r="D99" i="12"/>
  <c r="D160" i="4" s="1"/>
  <c r="V160" i="18"/>
  <c r="V75" i="12"/>
  <c r="V105" i="4"/>
  <c r="C146" i="23"/>
  <c r="W54" i="8"/>
  <c r="W101" i="4"/>
  <c r="W67" i="8"/>
  <c r="W156" i="4" s="1"/>
  <c r="I160" i="17"/>
  <c r="X59" i="20"/>
  <c r="X114" i="4"/>
  <c r="X78" i="20"/>
  <c r="X169" i="4" s="1"/>
  <c r="I204" i="15"/>
  <c r="V79" i="16"/>
  <c r="V109" i="4"/>
  <c r="V101" i="16"/>
  <c r="V164" i="4" s="1"/>
  <c r="K128" i="4"/>
  <c r="N204" i="15"/>
  <c r="Y160" i="17"/>
  <c r="E117" i="11"/>
  <c r="Y107" i="4"/>
  <c r="Y101" i="12"/>
  <c r="Y162" i="4" s="1"/>
  <c r="C160" i="17"/>
  <c r="B165" i="23"/>
  <c r="K160" i="17"/>
  <c r="S165" i="23"/>
  <c r="L59" i="20"/>
  <c r="L115" i="4"/>
  <c r="L79" i="20"/>
  <c r="L170" i="4" s="1"/>
  <c r="U117" i="11"/>
  <c r="S101" i="16"/>
  <c r="S164" i="4" s="1"/>
  <c r="S91" i="16"/>
  <c r="S52" i="16"/>
  <c r="S62" i="4"/>
  <c r="S135" i="4" s="1"/>
  <c r="X115" i="4"/>
  <c r="X79" i="20"/>
  <c r="X170" i="4" s="1"/>
  <c r="G54" i="8"/>
  <c r="G101" i="4"/>
  <c r="G67" i="8"/>
  <c r="G156" i="4" s="1"/>
  <c r="D171" i="15"/>
  <c r="C128" i="4"/>
  <c r="I75" i="12"/>
  <c r="I105" i="4"/>
  <c r="I99" i="12"/>
  <c r="I160" i="4" s="1"/>
  <c r="X79" i="16"/>
  <c r="X110" i="4"/>
  <c r="X102" i="16"/>
  <c r="X165" i="4" s="1"/>
  <c r="U59" i="20"/>
  <c r="U114" i="4"/>
  <c r="U78" i="20"/>
  <c r="U169" i="4" s="1"/>
  <c r="S160" i="17"/>
  <c r="F110" i="4"/>
  <c r="F102" i="16"/>
  <c r="F165" i="4" s="1"/>
  <c r="N79" i="16"/>
  <c r="N109" i="4"/>
  <c r="N101" i="16"/>
  <c r="N164" i="4" s="1"/>
  <c r="K59" i="20"/>
  <c r="K114" i="4"/>
  <c r="K78" i="20"/>
  <c r="K169" i="4" s="1"/>
  <c r="I171" i="15"/>
  <c r="V160" i="19"/>
  <c r="E59" i="20"/>
  <c r="E114" i="4"/>
  <c r="E78" i="20"/>
  <c r="E169" i="4" s="1"/>
  <c r="Q75" i="12"/>
  <c r="Q105" i="4"/>
  <c r="X178" i="19"/>
  <c r="S128" i="4"/>
  <c r="U146" i="23"/>
  <c r="H165" i="23"/>
  <c r="W41" i="5"/>
  <c r="C73" i="12"/>
  <c r="C107" i="4"/>
  <c r="C101" i="12"/>
  <c r="C162" i="4" s="1"/>
  <c r="P115" i="4"/>
  <c r="P59" i="20"/>
  <c r="P79" i="20"/>
  <c r="P170" i="4" s="1"/>
  <c r="J115" i="4"/>
  <c r="J59" i="20"/>
  <c r="J79" i="20"/>
  <c r="J170" i="4" s="1"/>
  <c r="B128" i="4"/>
  <c r="X165" i="23"/>
  <c r="J128" i="4"/>
  <c r="G117" i="11"/>
  <c r="F178" i="19"/>
  <c r="L75" i="12"/>
  <c r="L105" i="4"/>
  <c r="L99" i="12"/>
  <c r="L160" i="4" s="1"/>
  <c r="N110" i="4"/>
  <c r="N102" i="16"/>
  <c r="N165" i="4" s="1"/>
  <c r="I79" i="16"/>
  <c r="I108" i="4" s="1"/>
  <c r="I110" i="4"/>
  <c r="I102" i="16"/>
  <c r="I165" i="4" s="1"/>
  <c r="C59" i="20"/>
  <c r="C114" i="4"/>
  <c r="C78" i="20"/>
  <c r="C169" i="4" s="1"/>
  <c r="T75" i="12"/>
  <c r="T105" i="4"/>
  <c r="N160" i="19"/>
  <c r="X146" i="23"/>
  <c r="S59" i="20"/>
  <c r="S114" i="4"/>
  <c r="S78" i="20"/>
  <c r="S169" i="4" s="1"/>
  <c r="E146" i="23"/>
  <c r="C115" i="4"/>
  <c r="C79" i="20"/>
  <c r="C170" i="4" s="1"/>
  <c r="M59" i="20"/>
  <c r="M114" i="4"/>
  <c r="M78" i="20"/>
  <c r="M169" i="4" s="1"/>
  <c r="P160" i="18"/>
  <c r="C204" i="15"/>
  <c r="X160" i="18"/>
  <c r="F75" i="12"/>
  <c r="F105" i="4"/>
  <c r="F99" i="12"/>
  <c r="F160" i="4" s="1"/>
  <c r="N75" i="12"/>
  <c r="N105" i="4"/>
  <c r="N99" i="12"/>
  <c r="N160" i="4" s="1"/>
  <c r="L171" i="15"/>
  <c r="H79" i="16"/>
  <c r="H109" i="4"/>
  <c r="H101" i="16"/>
  <c r="H164" i="4" s="1"/>
  <c r="F107" i="4"/>
  <c r="F101" i="12"/>
  <c r="F162" i="4" s="1"/>
  <c r="Q107" i="4"/>
  <c r="Q101" i="12"/>
  <c r="Q162" i="4" s="1"/>
  <c r="H160" i="18"/>
  <c r="E79" i="16"/>
  <c r="E110" i="4"/>
  <c r="E102" i="16"/>
  <c r="E165" i="4" s="1"/>
  <c r="C165" i="23"/>
  <c r="M146" i="23"/>
  <c r="V107" i="4"/>
  <c r="V101" i="12"/>
  <c r="V162" i="4" s="1"/>
  <c r="B79" i="16"/>
  <c r="B110" i="4"/>
  <c r="B102" i="16"/>
  <c r="B165" i="4" s="1"/>
  <c r="M54" i="8"/>
  <c r="M101" i="4"/>
  <c r="M67" i="8"/>
  <c r="M156" i="4" s="1"/>
  <c r="U79" i="16"/>
  <c r="U110" i="4"/>
  <c r="U102" i="16"/>
  <c r="U165" i="4" s="1"/>
  <c r="P165" i="23"/>
  <c r="J165" i="23"/>
  <c r="F171" i="15"/>
  <c r="T59" i="20"/>
  <c r="T115" i="4"/>
  <c r="T79" i="20"/>
  <c r="T170" i="4" s="1"/>
  <c r="N171" i="15"/>
  <c r="F204" i="15"/>
  <c r="Q101" i="16"/>
  <c r="Q164" i="4" s="1"/>
  <c r="Q91" i="16"/>
  <c r="Q52" i="16"/>
  <c r="Q62" i="4"/>
  <c r="Q135" i="4" s="1"/>
  <c r="Q204" i="15"/>
  <c r="E178" i="19"/>
  <c r="V204" i="15"/>
  <c r="M110" i="4"/>
  <c r="M79" i="16"/>
  <c r="M102" i="16"/>
  <c r="M165" i="4" s="1"/>
  <c r="B178" i="19"/>
  <c r="M117" i="11"/>
  <c r="F160" i="18"/>
  <c r="S73" i="12"/>
  <c r="S107" i="4"/>
  <c r="S101" i="12"/>
  <c r="S162" i="4" s="1"/>
  <c r="O54" i="8"/>
  <c r="O101" i="4"/>
  <c r="O67" i="8"/>
  <c r="O156" i="4" s="1"/>
  <c r="I178" i="19"/>
  <c r="R128" i="4"/>
  <c r="H160" i="19"/>
  <c r="K146" i="23"/>
  <c r="Q160" i="17"/>
  <c r="X41" i="5"/>
  <c r="K115" i="4"/>
  <c r="K79" i="20"/>
  <c r="K170" i="4" s="1"/>
  <c r="B115" i="4"/>
  <c r="B79" i="20"/>
  <c r="B170" i="4" s="1"/>
  <c r="B59" i="20"/>
  <c r="U178" i="19"/>
  <c r="K73" i="12"/>
  <c r="K107" i="4"/>
  <c r="K101" i="12"/>
  <c r="K162" i="4" s="1"/>
  <c r="N160" i="18"/>
  <c r="S204" i="15"/>
  <c r="O112" i="4" l="1"/>
  <c r="O76" i="20"/>
  <c r="O167" i="4" s="1"/>
  <c r="F112" i="4"/>
  <c r="F76" i="20"/>
  <c r="F167" i="4" s="1"/>
  <c r="R112" i="4"/>
  <c r="R76" i="20"/>
  <c r="R167" i="4" s="1"/>
  <c r="V112" i="4"/>
  <c r="V76" i="20"/>
  <c r="V167" i="4" s="1"/>
  <c r="Q112" i="4"/>
  <c r="Q76" i="20"/>
  <c r="Q167" i="4" s="1"/>
  <c r="Y112" i="4"/>
  <c r="Y76" i="20"/>
  <c r="Y167" i="4" s="1"/>
  <c r="I112" i="4"/>
  <c r="I76" i="20"/>
  <c r="I167" i="4" s="1"/>
  <c r="J100" i="16"/>
  <c r="J163" i="4" s="1"/>
  <c r="J61" i="4"/>
  <c r="P61" i="4"/>
  <c r="P100" i="16"/>
  <c r="P163" i="4" s="1"/>
  <c r="O61" i="4"/>
  <c r="O134" i="4" s="1"/>
  <c r="O100" i="16"/>
  <c r="O163" i="4" s="1"/>
  <c r="R51" i="4"/>
  <c r="L100" i="16"/>
  <c r="L163" i="4" s="1"/>
  <c r="L61" i="4"/>
  <c r="J102" i="4"/>
  <c r="J96" i="12"/>
  <c r="J157" i="4" s="1"/>
  <c r="H102" i="4"/>
  <c r="H96" i="12"/>
  <c r="H157" i="4" s="1"/>
  <c r="O104" i="4"/>
  <c r="O98" i="12"/>
  <c r="O159" i="4" s="1"/>
  <c r="O73" i="12"/>
  <c r="G102" i="4"/>
  <c r="G96" i="12"/>
  <c r="G157" i="4" s="1"/>
  <c r="S104" i="4"/>
  <c r="S98" i="12"/>
  <c r="S159" i="4" s="1"/>
  <c r="P104" i="4"/>
  <c r="P73" i="12"/>
  <c r="P98" i="12"/>
  <c r="P159" i="4" s="1"/>
  <c r="R104" i="4"/>
  <c r="R98" i="12"/>
  <c r="R159" i="4" s="1"/>
  <c r="R73" i="12"/>
  <c r="B102" i="4"/>
  <c r="B96" i="12"/>
  <c r="B157" i="4" s="1"/>
  <c r="X130" i="4"/>
  <c r="X51" i="4"/>
  <c r="M130" i="4"/>
  <c r="M51" i="4"/>
  <c r="O130" i="4"/>
  <c r="O51" i="4"/>
  <c r="S99" i="4"/>
  <c r="S65" i="8"/>
  <c r="S154" i="4" s="1"/>
  <c r="N99" i="4"/>
  <c r="N65" i="8"/>
  <c r="N154" i="4" s="1"/>
  <c r="P99" i="4"/>
  <c r="P65" i="8"/>
  <c r="P154" i="4" s="1"/>
  <c r="L99" i="4"/>
  <c r="L65" i="8"/>
  <c r="L154" i="4" s="1"/>
  <c r="Q99" i="4"/>
  <c r="Q65" i="8"/>
  <c r="Q154" i="4" s="1"/>
  <c r="D99" i="4"/>
  <c r="D65" i="8"/>
  <c r="D154" i="4" s="1"/>
  <c r="C99" i="4"/>
  <c r="C65" i="8"/>
  <c r="C154" i="4" s="1"/>
  <c r="R99" i="4"/>
  <c r="R65" i="8"/>
  <c r="R154" i="4" s="1"/>
  <c r="L44" i="5"/>
  <c r="L47" i="5"/>
  <c r="L43" i="5"/>
  <c r="L45" i="5"/>
  <c r="L46" i="5"/>
  <c r="L42" i="5"/>
  <c r="V42" i="5"/>
  <c r="V43" i="5"/>
  <c r="V44" i="5"/>
  <c r="V46" i="5"/>
  <c r="V47" i="5"/>
  <c r="V45" i="5"/>
  <c r="V41" i="5" s="1"/>
  <c r="M45" i="5"/>
  <c r="M46" i="5"/>
  <c r="M47" i="5"/>
  <c r="M42" i="5"/>
  <c r="M43" i="5"/>
  <c r="M44" i="5"/>
  <c r="M48" i="5"/>
  <c r="L48" i="5"/>
  <c r="T47" i="5"/>
  <c r="T44" i="5"/>
  <c r="T46" i="5"/>
  <c r="T45" i="5"/>
  <c r="T42" i="5"/>
  <c r="T43" i="5"/>
  <c r="T48" i="5"/>
  <c r="G46" i="5"/>
  <c r="G47" i="5"/>
  <c r="G45" i="5"/>
  <c r="G42" i="5"/>
  <c r="G43" i="5"/>
  <c r="G44" i="5"/>
  <c r="V48" i="5"/>
  <c r="J42" i="5"/>
  <c r="J43" i="5"/>
  <c r="J44" i="5"/>
  <c r="J45" i="5"/>
  <c r="J46" i="5"/>
  <c r="J47" i="5"/>
  <c r="D46" i="5"/>
  <c r="D47" i="5"/>
  <c r="D44" i="5"/>
  <c r="D43" i="5"/>
  <c r="D45" i="5"/>
  <c r="D42" i="5"/>
  <c r="D41" i="5" s="1"/>
  <c r="C42" i="5"/>
  <c r="C41" i="5" s="1"/>
  <c r="C43" i="5"/>
  <c r="C44" i="5"/>
  <c r="C45" i="5"/>
  <c r="C46" i="5"/>
  <c r="C47" i="5"/>
  <c r="K42" i="5"/>
  <c r="K43" i="5"/>
  <c r="K44" i="5"/>
  <c r="K45" i="5"/>
  <c r="K46" i="5"/>
  <c r="K47" i="5"/>
  <c r="J48" i="5"/>
  <c r="S45" i="5"/>
  <c r="S42" i="5"/>
  <c r="S43" i="5"/>
  <c r="S44" i="5"/>
  <c r="S47" i="5"/>
  <c r="S46" i="5"/>
  <c r="S41" i="5" s="1"/>
  <c r="N43" i="5"/>
  <c r="N44" i="5"/>
  <c r="N45" i="5"/>
  <c r="N46" i="5"/>
  <c r="N47" i="5"/>
  <c r="N42" i="5"/>
  <c r="E45" i="5"/>
  <c r="E46" i="5"/>
  <c r="E47" i="5"/>
  <c r="E42" i="5"/>
  <c r="E43" i="5"/>
  <c r="E44" i="5"/>
  <c r="S48" i="5"/>
  <c r="U108" i="4"/>
  <c r="U100" i="16"/>
  <c r="U163" i="4" s="1"/>
  <c r="B108" i="4"/>
  <c r="B100" i="16"/>
  <c r="B163" i="4" s="1"/>
  <c r="W99" i="4"/>
  <c r="W98" i="4" s="1"/>
  <c r="W65" i="8"/>
  <c r="K89" i="16"/>
  <c r="C89" i="16"/>
  <c r="I100" i="16"/>
  <c r="I163" i="4" s="1"/>
  <c r="I61" i="4"/>
  <c r="F108" i="4"/>
  <c r="F100" i="16"/>
  <c r="S102" i="4"/>
  <c r="S96" i="12"/>
  <c r="S157" i="4" s="1"/>
  <c r="C112" i="4"/>
  <c r="C76" i="20"/>
  <c r="C167" i="4" s="1"/>
  <c r="Q73" i="12"/>
  <c r="Q104" i="4"/>
  <c r="Q98" i="12"/>
  <c r="Q159" i="4" s="1"/>
  <c r="S100" i="16"/>
  <c r="S163" i="4" s="1"/>
  <c r="S61" i="4"/>
  <c r="Y100" i="16"/>
  <c r="Y163" i="4" s="1"/>
  <c r="Y61" i="4"/>
  <c r="I89" i="16"/>
  <c r="T112" i="4"/>
  <c r="T76" i="20"/>
  <c r="T167" i="4" s="1"/>
  <c r="E108" i="4"/>
  <c r="E100" i="16"/>
  <c r="E163" i="4" s="1"/>
  <c r="P112" i="4"/>
  <c r="P76" i="20"/>
  <c r="U112" i="4"/>
  <c r="U76" i="20"/>
  <c r="S89" i="16"/>
  <c r="D112" i="4"/>
  <c r="D76" i="20"/>
  <c r="Y89" i="16"/>
  <c r="M108" i="4"/>
  <c r="M100" i="16"/>
  <c r="F73" i="12"/>
  <c r="F104" i="4"/>
  <c r="F98" i="12"/>
  <c r="F159" i="4" s="1"/>
  <c r="L73" i="12"/>
  <c r="L104" i="4"/>
  <c r="L98" i="12"/>
  <c r="L159" i="4" s="1"/>
  <c r="K112" i="4"/>
  <c r="K76" i="20"/>
  <c r="K167" i="4" s="1"/>
  <c r="V73" i="12"/>
  <c r="V104" i="4"/>
  <c r="V98" i="12"/>
  <c r="V159" i="4" s="1"/>
  <c r="Y73" i="12"/>
  <c r="Y104" i="4"/>
  <c r="Y98" i="12"/>
  <c r="Y159" i="4" s="1"/>
  <c r="M99" i="4"/>
  <c r="M65" i="8"/>
  <c r="M154" i="4" s="1"/>
  <c r="E112" i="4"/>
  <c r="E76" i="20"/>
  <c r="E167" i="4" s="1"/>
  <c r="G99" i="4"/>
  <c r="G98" i="4" s="1"/>
  <c r="G65" i="8"/>
  <c r="G154" i="4" s="1"/>
  <c r="V108" i="4"/>
  <c r="V100" i="16"/>
  <c r="V163" i="4" s="1"/>
  <c r="X112" i="4"/>
  <c r="X76" i="20"/>
  <c r="X167" i="4" s="1"/>
  <c r="O99" i="4"/>
  <c r="O65" i="8"/>
  <c r="Q100" i="16"/>
  <c r="Q163" i="4" s="1"/>
  <c r="Q61" i="4"/>
  <c r="B112" i="4"/>
  <c r="B76" i="20"/>
  <c r="B167" i="4" s="1"/>
  <c r="Q89" i="16"/>
  <c r="N73" i="12"/>
  <c r="N104" i="4"/>
  <c r="N98" i="12"/>
  <c r="N159" i="4" s="1"/>
  <c r="M112" i="4"/>
  <c r="M76" i="20"/>
  <c r="T73" i="12"/>
  <c r="T104" i="4"/>
  <c r="T98" i="12"/>
  <c r="T159" i="4" s="1"/>
  <c r="K102" i="4"/>
  <c r="K96" i="12"/>
  <c r="K157" i="4" s="1"/>
  <c r="C102" i="4"/>
  <c r="C96" i="12"/>
  <c r="C157" i="4" s="1"/>
  <c r="N108" i="4"/>
  <c r="N100" i="16"/>
  <c r="N163" i="4" s="1"/>
  <c r="I73" i="12"/>
  <c r="I104" i="4"/>
  <c r="I98" i="12"/>
  <c r="I159" i="4" s="1"/>
  <c r="H112" i="4"/>
  <c r="H76" i="20"/>
  <c r="E99" i="4"/>
  <c r="E65" i="8"/>
  <c r="H108" i="4"/>
  <c r="H98" i="4" s="1"/>
  <c r="H100" i="16"/>
  <c r="S112" i="4"/>
  <c r="S76" i="20"/>
  <c r="S167" i="4" s="1"/>
  <c r="J112" i="4"/>
  <c r="J98" i="4" s="1"/>
  <c r="J76" i="20"/>
  <c r="X108" i="4"/>
  <c r="X100" i="16"/>
  <c r="X163" i="4" s="1"/>
  <c r="L112" i="4"/>
  <c r="L76" i="20"/>
  <c r="L167" i="4" s="1"/>
  <c r="D73" i="12"/>
  <c r="D104" i="4"/>
  <c r="D98" i="12"/>
  <c r="D159" i="4" s="1"/>
  <c r="U99" i="4"/>
  <c r="U65" i="8"/>
  <c r="K100" i="16"/>
  <c r="K163" i="4" s="1"/>
  <c r="K61" i="4"/>
  <c r="C100" i="16"/>
  <c r="C163" i="4" s="1"/>
  <c r="C61" i="4"/>
  <c r="E98" i="4" l="1"/>
  <c r="X98" i="4"/>
  <c r="U98" i="4"/>
  <c r="L134" i="4"/>
  <c r="L51" i="4"/>
  <c r="J134" i="4"/>
  <c r="J51" i="4"/>
  <c r="P134" i="4"/>
  <c r="P51" i="4"/>
  <c r="M98" i="4"/>
  <c r="M153" i="4" s="1"/>
  <c r="R102" i="4"/>
  <c r="R96" i="12"/>
  <c r="R157" i="4" s="1"/>
  <c r="P102" i="4"/>
  <c r="P96" i="12"/>
  <c r="P157" i="4" s="1"/>
  <c r="P98" i="4"/>
  <c r="P153" i="4" s="1"/>
  <c r="O102" i="4"/>
  <c r="O96" i="12"/>
  <c r="O157" i="4" s="1"/>
  <c r="O98" i="4"/>
  <c r="O153" i="4" s="1"/>
  <c r="R98" i="4"/>
  <c r="R153" i="4" s="1"/>
  <c r="C98" i="4"/>
  <c r="J41" i="5"/>
  <c r="K41" i="5"/>
  <c r="E41" i="5"/>
  <c r="L41" i="5"/>
  <c r="T41" i="5"/>
  <c r="M41" i="5"/>
  <c r="G41" i="5"/>
  <c r="N41" i="5"/>
  <c r="Y102" i="4"/>
  <c r="Y98" i="4" s="1"/>
  <c r="Y96" i="12"/>
  <c r="Y157" i="4" s="1"/>
  <c r="D102" i="4"/>
  <c r="D98" i="4" s="1"/>
  <c r="D96" i="12"/>
  <c r="D157" i="4" s="1"/>
  <c r="D167" i="4"/>
  <c r="K134" i="4"/>
  <c r="K51" i="4"/>
  <c r="N102" i="4"/>
  <c r="N98" i="4" s="1"/>
  <c r="N96" i="12"/>
  <c r="N157" i="4" s="1"/>
  <c r="F102" i="4"/>
  <c r="F98" i="4" s="1"/>
  <c r="F96" i="12"/>
  <c r="F157" i="4" s="1"/>
  <c r="Y134" i="4"/>
  <c r="Y51" i="4"/>
  <c r="Q102" i="4"/>
  <c r="Q98" i="4" s="1"/>
  <c r="Q96" i="12"/>
  <c r="Q157" i="4" s="1"/>
  <c r="O154" i="4"/>
  <c r="G153" i="4"/>
  <c r="W154" i="4"/>
  <c r="I134" i="4"/>
  <c r="I51" i="4"/>
  <c r="W153" i="4"/>
  <c r="M163" i="4"/>
  <c r="U153" i="4"/>
  <c r="X153" i="4"/>
  <c r="H153" i="4"/>
  <c r="T102" i="4"/>
  <c r="T98" i="4" s="1"/>
  <c r="T96" i="12"/>
  <c r="T157" i="4" s="1"/>
  <c r="I102" i="4"/>
  <c r="I98" i="4" s="1"/>
  <c r="I96" i="12"/>
  <c r="I157" i="4" s="1"/>
  <c r="K98" i="4"/>
  <c r="M167" i="4"/>
  <c r="U167" i="4"/>
  <c r="S134" i="4"/>
  <c r="S51" i="4"/>
  <c r="H163" i="4"/>
  <c r="C134" i="4"/>
  <c r="C51" i="4"/>
  <c r="J167" i="4"/>
  <c r="E154" i="4"/>
  <c r="L102" i="4"/>
  <c r="L98" i="4" s="1"/>
  <c r="L96" i="12"/>
  <c r="L157" i="4" s="1"/>
  <c r="S98" i="4"/>
  <c r="E153" i="4"/>
  <c r="U154" i="4"/>
  <c r="J153" i="4"/>
  <c r="V102" i="4"/>
  <c r="V98" i="4" s="1"/>
  <c r="V96" i="12"/>
  <c r="V157" i="4" s="1"/>
  <c r="H167" i="4"/>
  <c r="Q134" i="4"/>
  <c r="Q51" i="4"/>
  <c r="P167" i="4"/>
  <c r="F163" i="4"/>
  <c r="B98" i="4"/>
  <c r="Q153" i="4" l="1"/>
  <c r="L153" i="4"/>
  <c r="B153" i="4"/>
  <c r="N153" i="4"/>
  <c r="C153" i="4"/>
  <c r="T153" i="4"/>
  <c r="D153" i="4"/>
  <c r="F153" i="4"/>
  <c r="I153" i="4"/>
  <c r="Y153" i="4"/>
  <c r="S153" i="4"/>
  <c r="V153" i="4"/>
  <c r="K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<sst xmlns="http://schemas.openxmlformats.org/spreadsheetml/2006/main" count="8364" uniqueCount="3249">
  <si>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</si>
  <si>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</si>
  <si>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</si>
  <si>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</si>
  <si>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</si>
  <si>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</si>
  <si>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</si>
  <si>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</si>
  <si>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</si>
  <si>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</si>
  <si>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</si>
  <si>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</si>
  <si>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</si>
  <si>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</si>
  <si>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</si>
  <si>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</si>
  <si>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</si>
  <si>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</si>
  <si>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</si>
  <si>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</si>
  <si>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</si>
  <si>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</si>
  <si>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</si>
  <si>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</si>
  <si>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</si>
  <si>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</si>
  <si>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</si>
  <si>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</si>
  <si>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</si>
  <si>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</si>
  <si>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</si>
  <si>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</si>
  <si>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</si>
  <si>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</si>
  <si>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</si>
  <si>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</si>
  <si>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</si>
  <si>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</si>
  <si>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</si>
  <si>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</si>
  <si>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</si>
  <si>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</si>
  <si>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</si>
  <si>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</si>
  <si>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</si>
  <si>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</si>
  <si>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</si>
  <si>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</si>
  <si>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</si>
  <si>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</si>
  <si>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</si>
  <si>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</si>
  <si>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</si>
  <si>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</si>
  <si>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</si>
  <si>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</si>
  <si>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</si>
  <si>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</si>
  <si>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</si>
  <si>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</si>
  <si>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</si>
  <si>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</si>
  <si>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</si>
  <si>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</si>
  <si>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</si>
  <si>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</si>
  <si>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</si>
  <si>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</si>
  <si>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</si>
  <si>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</si>
  <si>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</si>
  <si>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</si>
  <si>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</si>
  <si>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</si>
  <si>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</si>
  <si>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</si>
  <si>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</si>
  <si>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</si>
  <si>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</si>
  <si>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</si>
  <si>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</si>
  <si>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</si>
  <si>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</si>
  <si>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</si>
  <si>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</si>
  <si>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</si>
  <si>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</si>
  <si>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</si>
  <si>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</si>
  <si>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</si>
  <si>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</si>
  <si>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</si>
  <si>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</si>
  <si>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</si>
  <si>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</si>
  <si>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</si>
  <si>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</si>
  <si>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</si>
  <si>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</si>
  <si>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</si>
  <si>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</si>
  <si>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</si>
  <si>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</si>
  <si>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</si>
  <si>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</si>
  <si>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</si>
  <si>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</si>
  <si>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</si>
  <si>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</si>
  <si>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</si>
  <si>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</si>
  <si>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PROCESS_EMI.ktCO2.IT.NSI.TOTAL</t>
  </si>
  <si>
    <t>Market shares of CO2 emissions (%)</t>
  </si>
  <si>
    <t>VA.Meuro2023.IT.ISI.BF_BOF</t>
  </si>
  <si>
    <t>VA.Meuro2023.IT.ISI.EAF</t>
  </si>
  <si>
    <t>Physical output (kt steel)</t>
  </si>
  <si>
    <t>OUTPUT.kt.IT.ISI.BF_BOF</t>
  </si>
  <si>
    <t>OUTPUT.kt.IT.ISI.EAF</t>
  </si>
  <si>
    <t>Installed capacity (kt steel production)</t>
  </si>
  <si>
    <t>CAP.kt.IT.ISI.BF_BOF</t>
  </si>
  <si>
    <t>CAP.kt.IT.ISI.EAF</t>
  </si>
  <si>
    <t>Capacity investment (kt steel production)</t>
  </si>
  <si>
    <t>NEWCAP.kt.IT.ISI.BF_BOF</t>
  </si>
  <si>
    <t>NEWCAP.kt.IT.ISI.EAF</t>
  </si>
  <si>
    <t>Decommissioned capacity (kt steel production)</t>
  </si>
  <si>
    <t>Idle capacity (kt steel production)</t>
  </si>
  <si>
    <t>FEC.ktoe.IT.ISI.TOTAL.TOTAL.TOTAL.TOTAL</t>
  </si>
  <si>
    <t>FEC.ktoe.IT.ISI.TOTAL.TOTAL.TOTAL.NONCOKE_SOLIDS</t>
  </si>
  <si>
    <t>FEC.ktoe.IT.ISI.TOTAL.TOTAL.TOTAL.COKE</t>
  </si>
  <si>
    <t>FEC.ktoe.IT.ISI.TOTAL.TOTAL.TOTAL.RFG</t>
  </si>
  <si>
    <t>FEC.ktoe.IT.ISI.TOTAL.TOTAL.TOTAL.LPG</t>
  </si>
  <si>
    <t>FEC.ktoe.IT.ISI.TOTAL.TOTAL.TOTAL.DIESEL</t>
  </si>
  <si>
    <t>FEC.ktoe.IT.ISI.TOTAL.TOTAL.TOTAL.RFO</t>
  </si>
  <si>
    <t>FEC.ktoe.IT.ISI.TOTAL.TOTAL.TOTAL.OTHER</t>
  </si>
  <si>
    <t>FEC.ktoe.IT.ISI.TOTAL.TOTAL.TOTAL.NG</t>
  </si>
  <si>
    <t>FEC.ktoe.IT.ISI.TOTAL.TOTAL.TOTAL.DERIVED</t>
  </si>
  <si>
    <t>FEC.ktoe.IT.ISI.TOTAL.TOTAL.TOTAL.BIOMASS_WASTE</t>
  </si>
  <si>
    <t>FEC.ktoe.IT.ISI.TOTAL.TOTAL.TOTAL.BIOGAS</t>
  </si>
  <si>
    <t>FEC.ktoe.IT.ISI.TOTAL.TOTAL.TOTAL.LIQBIO</t>
  </si>
  <si>
    <t>FEC.ktoe.IT.ISI.TOTAL.TOTAL.TOTAL.SOLAR</t>
  </si>
  <si>
    <t>FEC.ktoe.IT.ISI.TOTAL.TOTAL.TOTAL.GEO</t>
  </si>
  <si>
    <t>FEC.ktoe.IT.ISI.TOTAL.TOTAL.TOTAL.AMBIENT</t>
  </si>
  <si>
    <t>FEC.ktoe.IT.ISI.TOTAL.TOTAL.TOTAL.STEAM_DISTR</t>
  </si>
  <si>
    <t>FEC.ktoe.IT.ISI.TOTAL.TOTAL.TOTAL.ELEC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</si>
  <si>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</si>
  <si>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</si>
  <si>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</si>
  <si>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</si>
  <si>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</si>
  <si>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</si>
  <si>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</si>
  <si>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</si>
  <si>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</si>
  <si>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FEC.ktoe.IT.ISI.BF_BOF.TOTAL.TOTAL.TOTAL</t>
  </si>
  <si>
    <t>FEC.ktoe.IT.ISI.BF_BOF.LIGHT.GENERIC.ELEC</t>
  </si>
  <si>
    <t>FEC.ktoe.IT.ISI.BF_BOF.AIRCOMP.GENERIC.ELEC</t>
  </si>
  <si>
    <t>FEC.ktoe.IT.ISI.BF_BOF.MOTOR.GENERIC.ELEC</t>
  </si>
  <si>
    <t>FEC.ktoe.IT.ISI.BF_BOF.FANS.GENERIC.ELEC</t>
  </si>
  <si>
    <t>FEC.ktoe.IT.ISI.BF_BOF.LOW_ENTH.TOTAL.TOTAL</t>
  </si>
  <si>
    <t>Diesel oil and liquid biofuels</t>
  </si>
  <si>
    <t>FEC.ktoe.IT.ISI.BF_BOF.LOW_ENTH.THERM.DIESEL_LIQBIO</t>
  </si>
  <si>
    <t>FEC.ktoe.IT.ISI.BF_BOF.LOW_ENTH.THERM.NG_BIOGAS</t>
  </si>
  <si>
    <t>FEC.ktoe.IT.ISI.BF_BOF.LOW_ENTH.THERM.SOLAR_GEO</t>
  </si>
  <si>
    <t>FEC.ktoe.IT.ISI.BF_BOF.LOW_ENTH.HP.AMBIENT</t>
  </si>
  <si>
    <t>FEC.ktoe.IT.ISI.BF_BOF.LOW_ENTH.THERM.ELEC</t>
  </si>
  <si>
    <t>Steel: Sinter/Pellet-making</t>
  </si>
  <si>
    <t>FEC.ktoe.IT.ISI.BF_BOF.SINTERING.TOTAL.TOTAL</t>
  </si>
  <si>
    <t>FEC.ktoe.IT.ISI.BF_BOF.SINTERING.THERM.NONCOKE_SOLIDS</t>
  </si>
  <si>
    <t>FEC.ktoe.IT.ISI.BF_BOF.SINTERING.THERM.RFO</t>
  </si>
  <si>
    <t>FEC.ktoe.IT.ISI.BF_BOF.SINTERING.THERM.NG_BIOGAS</t>
  </si>
  <si>
    <t>FEC.ktoe.IT.ISI.BF_BOF.SINTERING.THERM.DERIVED</t>
  </si>
  <si>
    <t>FEC.ktoe.IT.ISI.BF_BOF.SINTERING.THERM.ELEC</t>
  </si>
  <si>
    <t>Steel: Blast /Basic oxygen furnace</t>
  </si>
  <si>
    <t>FEC.ktoe.IT.ISI.BF_BOF.BLAST_FURNACE.TOTAL.TOTAL</t>
  </si>
  <si>
    <t>FEC.ktoe.IT.ISI.BF_BOF.BLAST_FURNACE.THERM.NONCOKE_SOLIDS</t>
  </si>
  <si>
    <t>FEC.ktoe.IT.ISI.BF_BOF.BLAST_FURNACE.THERM.COKE</t>
  </si>
  <si>
    <t>FEC.ktoe.IT.ISI.BF_BOF.BLAST_FURNACE.THERM.RFO</t>
  </si>
  <si>
    <t>FEC.ktoe.IT.ISI.BF_BOF.BLAST_FURNACE.THERM.NG_BIOGAS</t>
  </si>
  <si>
    <t>FEC.ktoe.IT.ISI.BF_BOF.BLAST_FURNACE.THERM.DERIVED</t>
  </si>
  <si>
    <t>Steel: Furnaces, refining and rolling</t>
  </si>
  <si>
    <t>FEC.ktoe.IT.ISI.BF_BOF.REFINING.TOTAL.TOTAL</t>
  </si>
  <si>
    <t>Steel: Furnaces, refining and rolling - Thermal</t>
  </si>
  <si>
    <t>FEC.ktoe.IT.ISI.BF_BOF.REFINING.THERM.TOTAL</t>
  </si>
  <si>
    <t>FEC.ktoe.IT.ISI.BF_BOF.REFINING.THERM.LPG</t>
  </si>
  <si>
    <t>FEC.ktoe.IT.ISI.BF_BOF.REFINING.THERM.DIESEL_LIQBIO</t>
  </si>
  <si>
    <t>FEC.ktoe.IT.ISI.BF_BOF.REFINING.THERM.RFO</t>
  </si>
  <si>
    <t>FEC.ktoe.IT.ISI.BF_BOF.REFINING.THERM.NG_BIOGAS</t>
  </si>
  <si>
    <t>Steel: Furnaces, refining and rolling - Electric</t>
  </si>
  <si>
    <t>FEC.ktoe.IT.ISI.BF_BOF.REFINING.ELEC.ELEC</t>
  </si>
  <si>
    <t>Steel: Product finishing</t>
  </si>
  <si>
    <t>Steel: Product finishing - Thermal</t>
  </si>
  <si>
    <t>FEC.ktoe.IT.ISI.BF_BOF.FINISHING.THERM.TOTAL</t>
  </si>
  <si>
    <t>FEC.ktoe.IT.ISI.BF_BOF.FINISHING.THERM.LPG</t>
  </si>
  <si>
    <t>FEC.ktoe.IT.ISI.BF_BOF.FINISHING.THERM.DIESEL_LIQBIO</t>
  </si>
  <si>
    <t>FEC.ktoe.IT.ISI.BF_BOF.FINISHING.THERM.NG_BIOGAS</t>
  </si>
  <si>
    <t>Steel: Product finishing - Steam</t>
  </si>
  <si>
    <t>FEC.ktoe.IT.ISI.BF_BOF.FINISHING_STEAM.TOTAL.TOTAL</t>
  </si>
  <si>
    <t>FEC.ktoe.IT.ISI.BF_BOF.FINISHING_STEAM.STEAM.NONCOKE_SOLIDS</t>
  </si>
  <si>
    <t>FEC.ktoe.IT.ISI.BF_BOF.FINISHING_STEAM.STEAM.RFG</t>
  </si>
  <si>
    <t>FEC.ktoe.IT.ISI.BF_BOF.FINISHING_STEAM.STEAM.LPG</t>
  </si>
  <si>
    <t>FEC.ktoe.IT.ISI.BF_BOF.FINISHING_STEAM.STEAM.DIESEL_LIQBIO</t>
  </si>
  <si>
    <t>FEC.ktoe.IT.ISI.BF_BOF.FINISHING_STEAM.STEAM.RFO</t>
  </si>
  <si>
    <t>FEC.ktoe.IT.ISI.BF_BOF.FINISHING_STEAM.STEAM.OTHER</t>
  </si>
  <si>
    <t>FEC.ktoe.IT.ISI.BF_BOF.FINISHING_STEAM.STEAM.NG_BIOGAS</t>
  </si>
  <si>
    <t>FEC.ktoe.IT.ISI.BF_BOF.FINISHING_STEAM.STEAM.DERIVED</t>
  </si>
  <si>
    <t>FEC.ktoe.IT.ISI.BF_BOF.FINISHING_STEAM.STEAM.BIOMASS_WASTE</t>
  </si>
  <si>
    <t>FEC.ktoe.IT.ISI.BF_BOF.FINISHING_STEAM.STEAM.STEAM_DISTR</t>
  </si>
  <si>
    <t>Steel: Product finishing - Electric</t>
  </si>
  <si>
    <t>FEC.ktoe.IT.ISI.BF_BOF.FINISHING.ELEC.ELEC</t>
  </si>
  <si>
    <t>FEC.ktoe.IT.ISI.EAF.TOTAL.TOTAL.TOTAL</t>
  </si>
  <si>
    <t>FEC.ktoe.IT.ISI.EAF.LIGHT.GENERIC.ELEC</t>
  </si>
  <si>
    <t>FEC.ktoe.IT.ISI.EAF.AIRCOMP.GENERIC.ELEC</t>
  </si>
  <si>
    <t>FEC.ktoe.IT.ISI.EAF.MOTOR.GENERIC.ELEC</t>
  </si>
  <si>
    <t>FEC.ktoe.IT.ISI.EAF.FANS.GENERIC.ELEC</t>
  </si>
  <si>
    <t>FEC.ktoe.IT.ISI.EAF.LOW_ENTH.TOTAL.TOTAL</t>
  </si>
  <si>
    <t>FEC.ktoe.IT.ISI.EAF.LOW_ENTH.THERM.DIESEL_LIQBIO</t>
  </si>
  <si>
    <t>FEC.ktoe.IT.ISI.EAF.LOW_ENTH.THERM.NG_BIOGAS</t>
  </si>
  <si>
    <t>FEC.ktoe.IT.ISI.EAF.LOW_ENTH.THERM.SOLAR_GEO</t>
  </si>
  <si>
    <t>FEC.ktoe.IT.ISI.EAF.LOW_ENTH.HP.AMBIENT</t>
  </si>
  <si>
    <t>FEC.ktoe.IT.ISI.EAF.LOW_ENTH.THERM.ELEC</t>
  </si>
  <si>
    <t>Steel: Smelters</t>
  </si>
  <si>
    <t>FEC.ktoe.IT.ISI.EAF.SMELTING.TOTAL.TOTAL</t>
  </si>
  <si>
    <t>FEC.ktoe.IT.ISI.EAF.SMELTING.THERM.NONCOKE_SOLIDS</t>
  </si>
  <si>
    <t>FEC.ktoe.IT.ISI.EAF.SMELTING.THERM.RFO</t>
  </si>
  <si>
    <t>FEC.ktoe.IT.ISI.EAF.SMELTING.THERM.NG_BIOGAS</t>
  </si>
  <si>
    <t>FEC.ktoe.IT.ISI.EAF.SMELTING.THERM.DERIVED</t>
  </si>
  <si>
    <t>Steel: Electric arc</t>
  </si>
  <si>
    <t>FEC.ktoe.IT.ISI.EAF.ARC_FURNACE.ELEC.ELEC</t>
  </si>
  <si>
    <t>FEC.ktoe.IT.ISI.EAF.REFINING.TOTAL.TOTAL</t>
  </si>
  <si>
    <t>FEC.ktoe.IT.ISI.EAF.REFINING.THERM.TOTAL</t>
  </si>
  <si>
    <t>FEC.ktoe.IT.ISI.EAF.REFINING.THERM.LPG</t>
  </si>
  <si>
    <t>FEC.ktoe.IT.ISI.EAF.REFINING.THERM.DIESEL_LIQBIO</t>
  </si>
  <si>
    <t>FEC.ktoe.IT.ISI.EAF.REFINING.THERM.RFO</t>
  </si>
  <si>
    <t>FEC.ktoe.IT.ISI.EAF.REFINING.THERM.NG_BIOGAS</t>
  </si>
  <si>
    <t>FEC.ktoe.IT.ISI.EAF.REFINING.ELEC.ELEC</t>
  </si>
  <si>
    <t>FEC.ktoe.IT.ISI.EAF.FINISHING.THERM.TOTAL</t>
  </si>
  <si>
    <t>FEC.ktoe.IT.ISI.EAF.FINISHING.THERM.LPG</t>
  </si>
  <si>
    <t>FEC.ktoe.IT.ISI.EAF.FINISHING.THERM.DIESEL_LIQBIO</t>
  </si>
  <si>
    <t>FEC.ktoe.IT.ISI.EAF.FINISHING.THERM.NG_BIOGAS</t>
  </si>
  <si>
    <t>FEC.ktoe.IT.ISI.EAF.FINISHING_STEAM.TOTAL.TOTAL</t>
  </si>
  <si>
    <t>FEC.ktoe.IT.ISI.EAF.FINISHING_STEAM.STEAM.NONCOKE_SOLIDS</t>
  </si>
  <si>
    <t>FEC.ktoe.IT.ISI.EAF.FINISHING_STEAM.STEAM.RFG</t>
  </si>
  <si>
    <t>FEC.ktoe.IT.ISI.EAF.FINISHING_STEAM.STEAM.LPG</t>
  </si>
  <si>
    <t>FEC.ktoe.IT.ISI.EAF.FINISHING_STEAM.STEAM.DIESEL_LIQBIO</t>
  </si>
  <si>
    <t>FEC.ktoe.IT.ISI.EAF.FINISHING_STEAM.STEAM.RFO</t>
  </si>
  <si>
    <t>FEC.ktoe.IT.ISI.EAF.FINISHING_STEAM.STEAM.OTHER</t>
  </si>
  <si>
    <t>FEC.ktoe.IT.ISI.EAF.FINISHING_STEAM.STEAM.NG_BIOGAS</t>
  </si>
  <si>
    <t>FEC.ktoe.IT.ISI.EAF.FINISHING_STEAM.STEAM.DERIVED</t>
  </si>
  <si>
    <t>FEC.ktoe.IT.ISI.EAF.FINISHING_STEAM.STEAM.BIOMASS_WASTE</t>
  </si>
  <si>
    <t>FEC.ktoe.IT.ISI.EAF.FINISHING_STEAM.STEAM.STEAM_DISTR</t>
  </si>
  <si>
    <t>FEC.ktoe.IT.ISI.EAF.FINISHING.ELEC.ELEC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</si>
  <si>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</si>
  <si>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</si>
  <si>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</si>
  <si>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UED.ktoe.IT.ISI.BF_BOF.TOTAL.TOTAL.TOTAL</t>
  </si>
  <si>
    <t>UED.ktoe.IT.ISI.BF_BOF.LIGHT.GENERIC.ELEC</t>
  </si>
  <si>
    <t>UED.ktoe.IT.ISI.BF_BOF.AIRCOMP.GENERIC.ELEC</t>
  </si>
  <si>
    <t>UED.ktoe.IT.ISI.BF_BOF.MOTOR.GENERIC.ELEC</t>
  </si>
  <si>
    <t>UED.ktoe.IT.ISI.BF_BOF.FANS.GENERIC.ELEC</t>
  </si>
  <si>
    <t>UED.ktoe.IT.ISI.BF_BOF.LOW_ENTH.TOTAL.TOTAL</t>
  </si>
  <si>
    <t>UED.ktoe.IT.ISI.BF_BOF.LOW_ENTH.THERM.DIESEL_LIQBIO</t>
  </si>
  <si>
    <t>UED.ktoe.IT.ISI.BF_BOF.LOW_ENTH.THERM.NG_BIOGAS</t>
  </si>
  <si>
    <t>UED.ktoe.IT.ISI.BF_BOF.LOW_ENTH.THERM.SOLAR_GEO</t>
  </si>
  <si>
    <t>UED.ktoe.IT.ISI.BF_BOF.LOW_ENTH.HP.AMBIENT</t>
  </si>
  <si>
    <t>UED.ktoe.IT.ISI.BF_BOF.LOW_ENTH.THERM.ELEC</t>
  </si>
  <si>
    <t>UED.ktoe.IT.ISI.BF_BOF.SINTERING.TOTAL.TOTAL</t>
  </si>
  <si>
    <t>UED.ktoe.IT.ISI.BF_BOF.SINTERING.THERM.NONCOKE_SOLIDS</t>
  </si>
  <si>
    <t>UED.ktoe.IT.ISI.BF_BOF.SINTERING.THERM.RFO</t>
  </si>
  <si>
    <t>UED.ktoe.IT.ISI.BF_BOF.SINTERING.THERM.NG_BIOGAS</t>
  </si>
  <si>
    <t>UED.ktoe.IT.ISI.BF_BOF.SINTERING.THERM.DERIVED</t>
  </si>
  <si>
    <t>UED.ktoe.IT.ISI.BF_BOF.SINTERING.THERM.ELEC</t>
  </si>
  <si>
    <t>UED.ktoe.IT.ISI.BF_BOF.BLAST_FURNACE.TOTAL.TOTAL</t>
  </si>
  <si>
    <t>UED.ktoe.IT.ISI.BF_BOF.BLAST_FURNACE.THERM.NONCOKE_SOLIDS</t>
  </si>
  <si>
    <t>UED.ktoe.IT.ISI.BF_BOF.BLAST_FURNACE.THERM.COKE</t>
  </si>
  <si>
    <t>UED.ktoe.IT.ISI.BF_BOF.BLAST_FURNACE.THERM.RFO</t>
  </si>
  <si>
    <t>UED.ktoe.IT.ISI.BF_BOF.BLAST_FURNACE.THERM.NG_BIOGAS</t>
  </si>
  <si>
    <t>UED.ktoe.IT.ISI.BF_BOF.BLAST_FURNACE.THERM.DERIVED</t>
  </si>
  <si>
    <t>UED.ktoe.IT.ISI.BF_BOF.REFINING.TOTAL.TOTAL</t>
  </si>
  <si>
    <t>UED.ktoe.IT.ISI.BF_BOF.REFINING.THERM.TOTAL</t>
  </si>
  <si>
    <t>UED.ktoe.IT.ISI.BF_BOF.REFINING.THERM.LPG</t>
  </si>
  <si>
    <t>UED.ktoe.IT.ISI.BF_BOF.REFINING.THERM.DIESEL_LIQBIO</t>
  </si>
  <si>
    <t>UED.ktoe.IT.ISI.BF_BOF.REFINING.THERM.RFO</t>
  </si>
  <si>
    <t>UED.ktoe.IT.ISI.BF_BOF.REFINING.THERM.NG_BIOGAS</t>
  </si>
  <si>
    <t>UED.ktoe.IT.ISI.BF_BOF.REFINING.ELEC.ELEC</t>
  </si>
  <si>
    <t>UED.ktoe.IT.ISI.BF_BOF.FINISHING.THERM.TOTAL</t>
  </si>
  <si>
    <t>UED.ktoe.IT.ISI.BF_BOF.FINISHING.THERM.LPG</t>
  </si>
  <si>
    <t>UED.ktoe.IT.ISI.BF_BOF.FINISHING.THERM.DIESEL_LIQBIO</t>
  </si>
  <si>
    <t>UED.ktoe.IT.ISI.BF_BOF.FINISHING.THERM.NG_BIOGAS</t>
  </si>
  <si>
    <t>UED.ktoe.IT.ISI.BF_BOF.FINISHING_STEAM.TOTAL.TOTAL</t>
  </si>
  <si>
    <t>UED.ktoe.IT.ISI.BF_BOF.FINISHING_STEAM.STEAM.NONCOKE_SOLIDS</t>
  </si>
  <si>
    <t>UED.ktoe.IT.ISI.BF_BOF.FINISHING_STEAM.STEAM.RFG</t>
  </si>
  <si>
    <t>UED.ktoe.IT.ISI.BF_BOF.FINISHING_STEAM.STEAM.LPG</t>
  </si>
  <si>
    <t>UED.ktoe.IT.ISI.BF_BOF.FINISHING_STEAM.STEAM.DIESEL_LIQBIO</t>
  </si>
  <si>
    <t>UED.ktoe.IT.ISI.BF_BOF.FINISHING_STEAM.STEAM.RFO</t>
  </si>
  <si>
    <t>UED.ktoe.IT.ISI.BF_BOF.FINISHING_STEAM.STEAM.OTHER</t>
  </si>
  <si>
    <t>UED.ktoe.IT.ISI.BF_BOF.FINISHING_STEAM.STEAM.NG_BIOGAS</t>
  </si>
  <si>
    <t>UED.ktoe.IT.ISI.BF_BOF.FINISHING_STEAM.STEAM.DERIVED</t>
  </si>
  <si>
    <t>UED.ktoe.IT.ISI.BF_BOF.FINISHING_STEAM.STEAM.BIOMASS_WASTE</t>
  </si>
  <si>
    <t>UED.ktoe.IT.ISI.BF_BOF.FINISHING_STEAM.STEAM.STEAM_DISTR</t>
  </si>
  <si>
    <t>UED.ktoe.IT.ISI.BF_BOF.FINISHING.ELEC.ELEC</t>
  </si>
  <si>
    <t>UED.ktoe.IT.ISI.EAF.TOTAL.TOTAL.TOTAL</t>
  </si>
  <si>
    <t>UED.ktoe.IT.ISI.EAF.LIGHT.GENERIC.ELEC</t>
  </si>
  <si>
    <t>UED.ktoe.IT.ISI.EAF.AIRCOMP.GENERIC.ELEC</t>
  </si>
  <si>
    <t>UED.ktoe.IT.ISI.EAF.MOTOR.GENERIC.ELEC</t>
  </si>
  <si>
    <t>UED.ktoe.IT.ISI.EAF.FANS.GENERIC.ELEC</t>
  </si>
  <si>
    <t>UED.ktoe.IT.ISI.EAF.LOW_ENTH.TOTAL.TOTAL</t>
  </si>
  <si>
    <t>UED.ktoe.IT.ISI.EAF.LOW_ENTH.THERM.DIESEL_LIQBIO</t>
  </si>
  <si>
    <t>UED.ktoe.IT.ISI.EAF.LOW_ENTH.THERM.NG_BIOGAS</t>
  </si>
  <si>
    <t>UED.ktoe.IT.ISI.EAF.LOW_ENTH.THERM.SOLAR_GEO</t>
  </si>
  <si>
    <t>UED.ktoe.IT.ISI.EAF.LOW_ENTH.HP.AMBIENT</t>
  </si>
  <si>
    <t>UED.ktoe.IT.ISI.EAF.LOW_ENTH.THERM.ELEC</t>
  </si>
  <si>
    <t>UED.ktoe.IT.ISI.EAF.SMELTING.TOTAL.TOTAL</t>
  </si>
  <si>
    <t>UED.ktoe.IT.ISI.EAF.SMELTING.THERM.NONCOKE_SOLIDS</t>
  </si>
  <si>
    <t>UED.ktoe.IT.ISI.EAF.SMELTING.THERM.RFO</t>
  </si>
  <si>
    <t>UED.ktoe.IT.ISI.EAF.SMELTING.THERM.NG_BIOGAS</t>
  </si>
  <si>
    <t>UED.ktoe.IT.ISI.EAF.SMELTING.THERM.DERIVED</t>
  </si>
  <si>
    <t>UED.ktoe.IT.ISI.EAF.ARC_FURNACE.ELEC.ELEC</t>
  </si>
  <si>
    <t>UED.ktoe.IT.ISI.EAF.REFINING.TOTAL.TOTAL</t>
  </si>
  <si>
    <t>UED.ktoe.IT.ISI.EAF.REFINING.THERM.TOTAL</t>
  </si>
  <si>
    <t>UED.ktoe.IT.ISI.EAF.REFINING.THERM.LPG</t>
  </si>
  <si>
    <t>UED.ktoe.IT.ISI.EAF.REFINING.THERM.DIESEL_LIQBIO</t>
  </si>
  <si>
    <t>UED.ktoe.IT.ISI.EAF.REFINING.THERM.RFO</t>
  </si>
  <si>
    <t>UED.ktoe.IT.ISI.EAF.REFINING.THERM.NG_BIOGAS</t>
  </si>
  <si>
    <t>UED.ktoe.IT.ISI.EAF.REFINING.ELEC.ELEC</t>
  </si>
  <si>
    <t>UED.ktoe.IT.ISI.EAF.FINISHING.THERM.TOTAL</t>
  </si>
  <si>
    <t>UED.ktoe.IT.ISI.EAF.FINISHING.THERM.LPG</t>
  </si>
  <si>
    <t>UED.ktoe.IT.ISI.EAF.FINISHING.THERM.DIESEL_LIQBIO</t>
  </si>
  <si>
    <t>UED.ktoe.IT.ISI.EAF.FINISHING.THERM.NG_BIOGAS</t>
  </si>
  <si>
    <t>UED.ktoe.IT.ISI.EAF.FINISHING_STEAM.TOTAL.TOTAL</t>
  </si>
  <si>
    <t>UED.ktoe.IT.ISI.EAF.FINISHING_STEAM.STEAM.NONCOKE_SOLIDS</t>
  </si>
  <si>
    <t>UED.ktoe.IT.ISI.EAF.FINISHING_STEAM.STEAM.RFG</t>
  </si>
  <si>
    <t>UED.ktoe.IT.ISI.EAF.FINISHING_STEAM.STEAM.LPG</t>
  </si>
  <si>
    <t>UED.ktoe.IT.ISI.EAF.FINISHING_STEAM.STEAM.DIESEL_LIQBIO</t>
  </si>
  <si>
    <t>UED.ktoe.IT.ISI.EAF.FINISHING_STEAM.STEAM.RFO</t>
  </si>
  <si>
    <t>UED.ktoe.IT.ISI.EAF.FINISHING_STEAM.STEAM.OTHER</t>
  </si>
  <si>
    <t>UED.ktoe.IT.ISI.EAF.FINISHING_STEAM.STEAM.NG_BIOGAS</t>
  </si>
  <si>
    <t>UED.ktoe.IT.ISI.EAF.FINISHING_STEAM.STEAM.DERIVED</t>
  </si>
  <si>
    <t>UED.ktoe.IT.ISI.EAF.FINISHING_STEAM.STEAM.BIOMASS_WASTE</t>
  </si>
  <si>
    <t>UED.ktoe.IT.ISI.EAF.FINISHING_STEAM.STEAM.STEAM_DISTR</t>
  </si>
  <si>
    <t>UED.ktoe.IT.ISI.EAF.FINISHING.ELEC.ELEC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</si>
  <si>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</si>
  <si>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</si>
  <si>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</si>
  <si>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FUEL_EMI.ktCO2.IT.ISI.BF_BOF.LIGHT.GENERIC.ELEC</t>
  </si>
  <si>
    <t>FUEL_EMI.ktCO2.IT.ISI.BF_BOF.AIRCOMP.GENERIC.ELEC</t>
  </si>
  <si>
    <t>FUEL_EMI.ktCO2.IT.ISI.BF_BOF.MOTOR.GENERIC.ELEC</t>
  </si>
  <si>
    <t>FUEL_EMI.ktCO2.IT.ISI.BF_BOF.FANS.GENERIC.ELEC</t>
  </si>
  <si>
    <t>FUEL_EMI.ktCO2.IT.ISI.BF_BOF.LOW_ENTH.TOTAL.TOTAL</t>
  </si>
  <si>
    <t>FUEL_EMI.ktCO2.IT.ISI.BF_BOF.LOW_ENTH.THERM.DIESEL_LIQBIO</t>
  </si>
  <si>
    <t>FUEL_EMI.ktCO2.IT.ISI.BF_BOF.LOW_ENTH.THERM.NG_BIOGAS</t>
  </si>
  <si>
    <t>FUEL_EMI.ktCO2.IT.ISI.BF_BOF.LOW_ENTH.THERM.SOLAR_GEO</t>
  </si>
  <si>
    <t>FUEL_EMI.ktCO2.IT.ISI.BF_BOF.LOW_ENTH.HP.AMBIENT</t>
  </si>
  <si>
    <t>FUEL_EMI.ktCO2.IT.ISI.BF_BOF.LOW_ENTH.THERM.ELEC</t>
  </si>
  <si>
    <t>FUEL_EMI.ktCO2.IT.ISI.BF_BOF.SINTERING.TOTAL.TOTAL</t>
  </si>
  <si>
    <t>FUEL_EMI.ktCO2.IT.ISI.BF_BOF.SINTERING.THERM.NONCOKE_SOLIDS</t>
  </si>
  <si>
    <t>FUEL_EMI.ktCO2.IT.ISI.BF_BOF.SINTERING.THERM.RFO</t>
  </si>
  <si>
    <t>FUEL_EMI.ktCO2.IT.ISI.BF_BOF.SINTERING.THERM.NG_BIOGAS</t>
  </si>
  <si>
    <t>FUEL_EMI.ktCO2.IT.ISI.BF_BOF.SINTERING.THERM.DERIVED</t>
  </si>
  <si>
    <t>FUEL_EMI.ktCO2.IT.ISI.BF_BOF.SINTERING.THERM.ELEC</t>
  </si>
  <si>
    <t>FUEL_EMI.ktCO2.IT.ISI.BF_BOF.BLAST_FURNACE.TOTAL.TOTAL</t>
  </si>
  <si>
    <t>FUEL_EMI.ktCO2.IT.ISI.BF_BOF.BLAST_FURNACE.THERM.NONCOKE_SOLIDS</t>
  </si>
  <si>
    <t>FUEL_EMI.ktCO2.IT.ISI.BF_BOF.BLAST_FURNACE.THERM.COKE</t>
  </si>
  <si>
    <t>FUEL_EMI.ktCO2.IT.ISI.BF_BOF.BLAST_FURNACE.THERM.RFO</t>
  </si>
  <si>
    <t>FUEL_EMI.ktCO2.IT.ISI.BF_BOF.BLAST_FURNACE.THERM.NG_BIOGAS</t>
  </si>
  <si>
    <t>FUEL_EMI.ktCO2.IT.ISI.BF_BOF.BLAST_FURNACE.THERM.DERIVED</t>
  </si>
  <si>
    <t>FUEL_EMI.ktCO2.IT.ISI.BF_BOF.REFINING.TOTAL.TOTAL</t>
  </si>
  <si>
    <t>FUEL_EMI.ktCO2.IT.ISI.BF_BOF.REFINING.THERM.TOTAL</t>
  </si>
  <si>
    <t>FUEL_EMI.ktCO2.IT.ISI.BF_BOF.REFINING.THERM.LPG</t>
  </si>
  <si>
    <t>FUEL_EMI.ktCO2.IT.ISI.BF_BOF.REFINING.THERM.DIESEL_LIQBIO</t>
  </si>
  <si>
    <t>FUEL_EMI.ktCO2.IT.ISI.BF_BOF.REFINING.THERM.RFO</t>
  </si>
  <si>
    <t>FUEL_EMI.ktCO2.IT.ISI.BF_BOF.REFINING.THERM.NG_BIOGAS</t>
  </si>
  <si>
    <t>FUEL_EMI.ktCO2.IT.ISI.BF_BOF.REFINING.ELEC.ELEC</t>
  </si>
  <si>
    <t>FUEL_EMI.ktCO2.IT.ISI.BF_BOF.FINISHING.THERM.TOTAL</t>
  </si>
  <si>
    <t>FUEL_EMI.ktCO2.IT.ISI.BF_BOF.FINISHING.THERM.LPG</t>
  </si>
  <si>
    <t>FUEL_EMI.ktCO2.IT.ISI.BF_BOF.FINISHING.THERM.DIESEL_LIQBIO</t>
  </si>
  <si>
    <t>FUEL_EMI.ktCO2.IT.ISI.BF_BOF.FINISHING.THERM.NG_BIOGAS</t>
  </si>
  <si>
    <t>FUEL_EMI.ktCO2.IT.ISI.BF_BOF.FINISHING_STEAM.TOTAL.TOTAL</t>
  </si>
  <si>
    <t>FUEL_EMI.ktCO2.IT.ISI.BF_BOF.FINISHING_STEAM.STEAM.NONCOKE_SOLIDS</t>
  </si>
  <si>
    <t>FUEL_EMI.ktCO2.IT.ISI.BF_BOF.FINISHING_STEAM.STEAM.RFG</t>
  </si>
  <si>
    <t>FUEL_EMI.ktCO2.IT.ISI.BF_BOF.FINISHING_STEAM.STEAM.LPG</t>
  </si>
  <si>
    <t>FUEL_EMI.ktCO2.IT.ISI.BF_BOF.FINISHING_STEAM.STEAM.DIESEL_LIQBIO</t>
  </si>
  <si>
    <t>FUEL_EMI.ktCO2.IT.ISI.BF_BOF.FINISHING_STEAM.STEAM.RFO</t>
  </si>
  <si>
    <t>FUEL_EMI.ktCO2.IT.ISI.BF_BOF.FINISHING_STEAM.STEAM.OTHER</t>
  </si>
  <si>
    <t>FUEL_EMI.ktCO2.IT.ISI.BF_BOF.FINISHING_STEAM.STEAM.NG_BIOGAS</t>
  </si>
  <si>
    <t>FUEL_EMI.ktCO2.IT.ISI.BF_BOF.FINISHING_STEAM.STEAM.DERIVED</t>
  </si>
  <si>
    <t>FUEL_EMI.ktCO2.IT.ISI.BF_BOF.FINISHING_STEAM.STEAM.BIOMASS_WASTE</t>
  </si>
  <si>
    <t>FUEL_EMI.ktCO2.IT.ISI.BF_BOF.FINISHING_STEAM.STEAM.STEAM_DISTR</t>
  </si>
  <si>
    <t>FUEL_EMI.ktCO2.IT.ISI.BF_BOF.FINISHING.ELEC.ELEC</t>
  </si>
  <si>
    <t>PROCESS_EMI.ktCO2.IT.ISI.BF_BOF</t>
  </si>
  <si>
    <t>FUEL_EMI.ktCO2.IT.ISI.EAF.LIGHT.GENERIC.ELEC</t>
  </si>
  <si>
    <t>FUEL_EMI.ktCO2.IT.ISI.EAF.AIRCOMP.GENERIC.ELEC</t>
  </si>
  <si>
    <t>FUEL_EMI.ktCO2.IT.ISI.EAF.MOTOR.GENERIC.ELEC</t>
  </si>
  <si>
    <t>FUEL_EMI.ktCO2.IT.ISI.EAF.FANS.GENERIC.ELEC</t>
  </si>
  <si>
    <t>FUEL_EMI.ktCO2.IT.ISI.EAF.LOW_ENTH.TOTAL.TOTAL</t>
  </si>
  <si>
    <t>FUEL_EMI.ktCO2.IT.ISI.EAF.LOW_ENTH.THERM.DIESEL_LIQBIO</t>
  </si>
  <si>
    <t>FUEL_EMI.ktCO2.IT.ISI.EAF.LOW_ENTH.THERM.NG_BIOGAS</t>
  </si>
  <si>
    <t>FUEL_EMI.ktCO2.IT.ISI.EAF.LOW_ENTH.THERM.SOLAR_GEO</t>
  </si>
  <si>
    <t>FUEL_EMI.ktCO2.IT.ISI.EAF.LOW_ENTH.HP.AMBIENT</t>
  </si>
  <si>
    <t>FUEL_EMI.ktCO2.IT.ISI.EAF.LOW_ENTH.THERM.ELEC</t>
  </si>
  <si>
    <t>FUEL_EMI.ktCO2.IT.ISI.EAF.SMELTING.TOTAL.TOTAL</t>
  </si>
  <si>
    <t>FUEL_EMI.ktCO2.IT.ISI.EAF.SMELTING.THERM.NONCOKE_SOLIDS</t>
  </si>
  <si>
    <t>FUEL_EMI.ktCO2.IT.ISI.EAF.SMELTING.THERM.RFO</t>
  </si>
  <si>
    <t>FUEL_EMI.ktCO2.IT.ISI.EAF.SMELTING.THERM.NG_BIOGAS</t>
  </si>
  <si>
    <t>FUEL_EMI.ktCO2.IT.ISI.EAF.SMELTING.THERM.DERIVED</t>
  </si>
  <si>
    <t>FUEL_EMI.ktCO2.IT.ISI.EAF.ARC_FURNACE.ELEC.ELEC</t>
  </si>
  <si>
    <t>FUEL_EMI.ktCO2.IT.ISI.EAF.REFINING.TOTAL.TOTAL</t>
  </si>
  <si>
    <t>FUEL_EMI.ktCO2.IT.ISI.EAF.REFINING.THERM.TOTAL</t>
  </si>
  <si>
    <t>FUEL_EMI.ktCO2.IT.ISI.EAF.REFINING.THERM.LPG</t>
  </si>
  <si>
    <t>FUEL_EMI.ktCO2.IT.ISI.EAF.REFINING.THERM.DIESEL_LIQBIO</t>
  </si>
  <si>
    <t>FUEL_EMI.ktCO2.IT.ISI.EAF.REFINING.THERM.RFO</t>
  </si>
  <si>
    <t>FUEL_EMI.ktCO2.IT.ISI.EAF.REFINING.THERM.NG_BIOGAS</t>
  </si>
  <si>
    <t>FUEL_EMI.ktCO2.IT.ISI.EAF.REFINING.ELEC.ELEC</t>
  </si>
  <si>
    <t>FUEL_EMI.ktCO2.IT.ISI.EAF.FINISHING.THERM.TOTAL</t>
  </si>
  <si>
    <t>FUEL_EMI.ktCO2.IT.ISI.EAF.FINISHING.THERM.LPG</t>
  </si>
  <si>
    <t>FUEL_EMI.ktCO2.IT.ISI.EAF.FINISHING.THERM.DIESEL_LIQBIO</t>
  </si>
  <si>
    <t>FUEL_EMI.ktCO2.IT.ISI.EAF.FINISHING.THERM.NG_BIOGAS</t>
  </si>
  <si>
    <t>FUEL_EMI.ktCO2.IT.ISI.EAF.FINISHING_STEAM.TOTAL.TOTAL</t>
  </si>
  <si>
    <t>FUEL_EMI.ktCO2.IT.ISI.EAF.FINISHING_STEAM.STEAM.NONCOKE_SOLIDS</t>
  </si>
  <si>
    <t>FUEL_EMI.ktCO2.IT.ISI.EAF.FINISHING_STEAM.STEAM.RFG</t>
  </si>
  <si>
    <t>FUEL_EMI.ktCO2.IT.ISI.EAF.FINISHING_STEAM.STEAM.LPG</t>
  </si>
  <si>
    <t>FUEL_EMI.ktCO2.IT.ISI.EAF.FINISHING_STEAM.STEAM.DIESEL_LIQBIO</t>
  </si>
  <si>
    <t>FUEL_EMI.ktCO2.IT.ISI.EAF.FINISHING_STEAM.STEAM.RFO</t>
  </si>
  <si>
    <t>FUEL_EMI.ktCO2.IT.ISI.EAF.FINISHING_STEAM.STEAM.OTHER</t>
  </si>
  <si>
    <t>FUEL_EMI.ktCO2.IT.ISI.EAF.FINISHING_STEAM.STEAM.NG_BIOGAS</t>
  </si>
  <si>
    <t>FUEL_EMI.ktCO2.IT.ISI.EAF.FINISHING_STEAM.STEAM.DERIVED</t>
  </si>
  <si>
    <t>FUEL_EMI.ktCO2.IT.ISI.EAF.FINISHING_STEAM.STEAM.BIOMASS_WASTE</t>
  </si>
  <si>
    <t>FUEL_EMI.ktCO2.IT.ISI.EAF.FINISHING_STEAM.STEAM.STEAM_DISTR</t>
  </si>
  <si>
    <t>FUEL_EMI.ktCO2.IT.ISI.EAF.FINISHING.ELEC.ELEC</t>
  </si>
  <si>
    <t>PROCESS_EMI.ktCO2.IT.ISI.EAF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</si>
  <si>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</si>
  <si>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</si>
  <si>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</si>
  <si>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</si>
  <si>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VA.Meuro2023.IT.NFM.ALUMINA</t>
  </si>
  <si>
    <t>VA.Meuro2023.IT.NFM.PRIM_ALU</t>
  </si>
  <si>
    <t>VA.Meuro2023.IT.NFM.SEC_ALU</t>
  </si>
  <si>
    <t>VA.Meuro2023.IT.NFM.OTHER_NFM</t>
  </si>
  <si>
    <t>Physical output (kt)</t>
  </si>
  <si>
    <t>Alumina production (kt)</t>
  </si>
  <si>
    <t>OUTPUT.kt.IT.NFM.ALUMINA</t>
  </si>
  <si>
    <t>Aluminium production (kt)</t>
  </si>
  <si>
    <t>OUTPUT.kt.IT.NFM.PRIM_ALU</t>
  </si>
  <si>
    <t>OUTPUT.kt.IT.NFM.SEC_ALU</t>
  </si>
  <si>
    <t>Other non-ferrous metals (kt lead eq.)</t>
  </si>
  <si>
    <t>OUTPUT.kt.IT.NFM.OTHER_NFM</t>
  </si>
  <si>
    <t>Installed capacity (kt production)</t>
  </si>
  <si>
    <t>CAP.kt.IT.NFM.ALUMINA</t>
  </si>
  <si>
    <t>CAP.kt.IT.NFM.PRIM_ALU</t>
  </si>
  <si>
    <t>CAP.kt.IT.NFM.SEC_ALU</t>
  </si>
  <si>
    <t>CAP.kt.IT.NFM.OTHER_NFM</t>
  </si>
  <si>
    <t>Capacity investment (kt production)</t>
  </si>
  <si>
    <t>NEWCAP.kt.IT.NFM.ALUMINA</t>
  </si>
  <si>
    <t>NEWCAP.kt.IT.NFM.PRIM_ALU</t>
  </si>
  <si>
    <t>NEWCAP.kt.IT.NFM.SEC_ALU</t>
  </si>
  <si>
    <t>NEWCAP.kt.IT.NFM.OTHER_NFM</t>
  </si>
  <si>
    <t>Decommissioned capacity (kt production)</t>
  </si>
  <si>
    <t>Idle capacity (kt production)</t>
  </si>
  <si>
    <t>FEC.ktoe.IT.NFM.TOTAL.TOTAL.TOTAL.TOTAL</t>
  </si>
  <si>
    <t>FEC.ktoe.IT.NFM.TOTAL.TOTAL.TOTAL.SOLIDS</t>
  </si>
  <si>
    <t>FEC.ktoe.IT.NFM.TOTAL.TOTAL.TOTAL.RFG</t>
  </si>
  <si>
    <t>FEC.ktoe.IT.NFM.TOTAL.TOTAL.TOTAL.LPG</t>
  </si>
  <si>
    <t>FEC.ktoe.IT.NFM.TOTAL.TOTAL.TOTAL.DIESEL</t>
  </si>
  <si>
    <t>FEC.ktoe.IT.NFM.TOTAL.TOTAL.TOTAL.RFO</t>
  </si>
  <si>
    <t>FEC.ktoe.IT.NFM.TOTAL.TOTAL.TOTAL.OTHER</t>
  </si>
  <si>
    <t>FEC.ktoe.IT.NFM.TOTAL.TOTAL.TOTAL.NG</t>
  </si>
  <si>
    <t>FEC.ktoe.IT.NFM.TOTAL.TOTAL.TOTAL.DERIVED</t>
  </si>
  <si>
    <t>FEC.ktoe.IT.NFM.TOTAL.TOTAL.TOTAL.BIOMASS_WASTE</t>
  </si>
  <si>
    <t>FEC.ktoe.IT.NFM.TOTAL.TOTAL.TOTAL.BIOGAS</t>
  </si>
  <si>
    <t>FEC.ktoe.IT.NFM.TOTAL.TOTAL.TOTAL.LIQBIO</t>
  </si>
  <si>
    <t>FEC.ktoe.IT.NFM.TOTAL.TOTAL.TOTAL.SOLAR</t>
  </si>
  <si>
    <t>FEC.ktoe.IT.NFM.TOTAL.TOTAL.TOTAL.GEO</t>
  </si>
  <si>
    <t>FEC.ktoe.IT.NFM.TOTAL.TOTAL.TOTAL.AMBIENT</t>
  </si>
  <si>
    <t>FEC.ktoe.IT.NFM.TOTAL.TOTAL.TOTAL.STEAM_DISTR</t>
  </si>
  <si>
    <t>FEC.ktoe.IT.NFM.TOTAL.TOTAL.TOTAL.ELEC</t>
  </si>
  <si>
    <t>FEC.ktoe.IT.NFM.ALUMINA.TOTAL.TOTAL.TOTAL</t>
  </si>
  <si>
    <t>FEC.ktoe.IT.NFM.ALUMINA.LIGHT.GENERIC.ELEC</t>
  </si>
  <si>
    <t>FEC.ktoe.IT.NFM.ALUMINA.AIRCOMP.GENERIC.ELEC</t>
  </si>
  <si>
    <t>FEC.ktoe.IT.NFM.ALUMINA.MOTOR.GENERIC.ELEC</t>
  </si>
  <si>
    <t>FEC.ktoe.IT.NFM.ALUMINA.FANS.GENERIC.ELEC</t>
  </si>
  <si>
    <t>FEC.ktoe.IT.NFM.ALUMINA.LOW_ENTH.TOTAL.TOTAL</t>
  </si>
  <si>
    <t>FEC.ktoe.IT.NFM.ALUMINA.LOW_ENTH.THERM.DIESEL_LIQBIO</t>
  </si>
  <si>
    <t>FEC.ktoe.IT.NFM.ALUMINA.LOW_ENTH.THERM.NG_BIOGAS</t>
  </si>
  <si>
    <t>FEC.ktoe.IT.NFM.ALUMINA.LOW_ENTH.THERM.SOLAR_GEO</t>
  </si>
  <si>
    <t>FEC.ktoe.IT.NFM.ALUMINA.LOW_ENTH.HP.AMBIENT</t>
  </si>
  <si>
    <t>FEC.ktoe.IT.NFM.ALUMINA.LOW_ENTH.THERM.ELEC</t>
  </si>
  <si>
    <t>Alumina production: High-enthalpy heat</t>
  </si>
  <si>
    <t>FEC.ktoe.IT.NFM.ALUMINA.A_PRODUCTION.TOTAL.TOTAL</t>
  </si>
  <si>
    <t>FEC.ktoe.IT.NFM.ALUMINA.A_PRODUCTION.STEAM.SOLIDS</t>
  </si>
  <si>
    <t>FEC.ktoe.IT.NFM.ALUMINA.A_PRODUCTION.STEAM.RFG</t>
  </si>
  <si>
    <t>FEC.ktoe.IT.NFM.ALUMINA.A_PRODUCTION.STEAM.LPG</t>
  </si>
  <si>
    <t>FEC.ktoe.IT.NFM.ALUMINA.A_PRODUCTION.STEAM.DIESEL_LIQBIO</t>
  </si>
  <si>
    <t>FEC.ktoe.IT.NFM.ALUMINA.A_PRODUCTION.STEAM.RFO</t>
  </si>
  <si>
    <t>FEC.ktoe.IT.NFM.ALUMINA.A_PRODUCTION.STEAM.OTHER</t>
  </si>
  <si>
    <t>FEC.ktoe.IT.NFM.ALUMINA.A_PRODUCTION.STEAM.NG_BIOGAS</t>
  </si>
  <si>
    <t>FEC.ktoe.IT.NFM.ALUMINA.A_PRODUCTION.STEAM.DERIVED</t>
  </si>
  <si>
    <t>FEC.ktoe.IT.NFM.ALUMINA.A_PRODUCTION.STEAM.BIOMASS_WASTE</t>
  </si>
  <si>
    <t>FEC.ktoe.IT.NFM.ALUMINA.A_PRODUCTION.STEAM.STEAM_DISTR</t>
  </si>
  <si>
    <t>Alumina production: Refining</t>
  </si>
  <si>
    <t>FEC.ktoe.IT.NFM.ALUMINA.A_REFINING.TOTAL.TOTAL</t>
  </si>
  <si>
    <t>FEC.ktoe.IT.NFM.ALUMINA.A_REFINING.THERM.LPG</t>
  </si>
  <si>
    <t>FEC.ktoe.IT.NFM.ALUMINA.A_REFINING.THERM.DIESEL_LIQBIO</t>
  </si>
  <si>
    <t>FEC.ktoe.IT.NFM.ALUMINA.A_REFINING.THERM.RFO</t>
  </si>
  <si>
    <t>FEC.ktoe.IT.NFM.ALUMINA.A_REFINING.THERM.NG_BIOGAS</t>
  </si>
  <si>
    <t>FEC.ktoe.IT.NFM.ALUMINA.A_REFINING.THERM.ELEC</t>
  </si>
  <si>
    <t>FEC.ktoe.IT.NFM.PRIM_ALU.TOTAL.TOTAL.TOTAL</t>
  </si>
  <si>
    <t>FEC.ktoe.IT.NFM.PRIM_ALU.LIGHT.GENERIC.ELEC</t>
  </si>
  <si>
    <t>FEC.ktoe.IT.NFM.PRIM_ALU.AIRCOMP.GENERIC.ELEC</t>
  </si>
  <si>
    <t>FEC.ktoe.IT.NFM.PRIM_ALU.MOTOR.GENERIC.ELEC</t>
  </si>
  <si>
    <t>FEC.ktoe.IT.NFM.PRIM_ALU.FANS.GENERIC.ELEC</t>
  </si>
  <si>
    <t>FEC.ktoe.IT.NFM.PRIM_ALU.LOW_ENTH.TOTAL.TOTAL</t>
  </si>
  <si>
    <t>FEC.ktoe.IT.NFM.PRIM_ALU.LOW_ENTH.THERM.DIESEL_LIQBIO</t>
  </si>
  <si>
    <t>FEC.ktoe.IT.NFM.PRIM_ALU.LOW_ENTH.THERM.NG_BIOGAS</t>
  </si>
  <si>
    <t>FEC.ktoe.IT.NFM.PRIM_ALU.LOW_ENTH.THERM.SOLAR_GEO</t>
  </si>
  <si>
    <t>FEC.ktoe.IT.NFM.PRIM_ALU.LOW_ENTH.HP.AMBIENT</t>
  </si>
  <si>
    <t>FEC.ktoe.IT.NFM.PRIM_ALU.LOW_ENTH.THERM.ELEC</t>
  </si>
  <si>
    <t>Aluminium electrolysis (smelting)</t>
  </si>
  <si>
    <t>FEC.ktoe.IT.NFM.PRIM_ALU.SMELTING.ELEC.ELEC</t>
  </si>
  <si>
    <t>Aluminium processing  (metallurgy e.g. cast house, reheating)</t>
  </si>
  <si>
    <t>FEC.ktoe.IT.NFM.PRIM_ALU.PROCESSING.TOTAL.TOTAL</t>
  </si>
  <si>
    <t>Aluminium processing - Thermal</t>
  </si>
  <si>
    <t>FEC.ktoe.IT.NFM.PRIM_ALU.PROCESSING.THERM.TOTAL</t>
  </si>
  <si>
    <t>FEC.ktoe.IT.NFM.PRIM_ALU.PROCESSING.THERM.LPG</t>
  </si>
  <si>
    <t>FEC.ktoe.IT.NFM.PRIM_ALU.PROCESSING.THERM.DIESEL_LIQBIO</t>
  </si>
  <si>
    <t>FEC.ktoe.IT.NFM.PRIM_ALU.PROCESSING.THERM.RFO</t>
  </si>
  <si>
    <t>FEC.ktoe.IT.NFM.PRIM_ALU.PROCESSING.THERM.NG_BIOGAS</t>
  </si>
  <si>
    <t>Aluminium processing - Electric</t>
  </si>
  <si>
    <t>FEC.ktoe.IT.NFM.PRIM_ALU.PROCESSING.ELEC.ELEC</t>
  </si>
  <si>
    <t>Aluminium finishing</t>
  </si>
  <si>
    <t>Aluminium finishing - Thermal</t>
  </si>
  <si>
    <t>FEC.ktoe.IT.NFM.PRIM_ALU.FINISHING.THERM.TOTAL</t>
  </si>
  <si>
    <t>FEC.ktoe.IT.NFM.PRIM_ALU.FINISHING.THERM.LPG</t>
  </si>
  <si>
    <t>FEC.ktoe.IT.NFM.PRIM_ALU.FINISHING.THERM.DIESEL_LIQBIO</t>
  </si>
  <si>
    <t>FEC.ktoe.IT.NFM.PRIM_ALU.FINISHING.THERM.NG_BIOGAS</t>
  </si>
  <si>
    <t>Aluminium finishing - Steam</t>
  </si>
  <si>
    <t>FEC.ktoe.IT.NFM.PRIM_ALU.FINISHING_STEAM.TOTAL.TOTAL</t>
  </si>
  <si>
    <t>FEC.ktoe.IT.NFM.PRIM_ALU.FINISHING_STEAM.STEAM.SOLIDS</t>
  </si>
  <si>
    <t>FEC.ktoe.IT.NFM.PRIM_ALU.FINISHING_STEAM.STEAM.RFG</t>
  </si>
  <si>
    <t>FEC.ktoe.IT.NFM.PRIM_ALU.FINISHING_STEAM.STEAM.LPG</t>
  </si>
  <si>
    <t>FEC.ktoe.IT.NFM.PRIM_ALU.FINISHING_STEAM.STEAM.DIESEL_LIQBIO</t>
  </si>
  <si>
    <t>FEC.ktoe.IT.NFM.PRIM_ALU.FINISHING_STEAM.STEAM.RFO</t>
  </si>
  <si>
    <t>FEC.ktoe.IT.NFM.PRIM_ALU.FINISHING_STEAM.STEAM.OTHER</t>
  </si>
  <si>
    <t>FEC.ktoe.IT.NFM.PRIM_ALU.FINISHING_STEAM.STEAM.NG_BIOGAS</t>
  </si>
  <si>
    <t>FEC.ktoe.IT.NFM.PRIM_ALU.FINISHING_STEAM.STEAM.DERIVED</t>
  </si>
  <si>
    <t>FEC.ktoe.IT.NFM.PRIM_ALU.FINISHING_STEAM.STEAM.BIOMASS_WASTE</t>
  </si>
  <si>
    <t>FEC.ktoe.IT.NFM.PRIM_ALU.FINISHING_STEAM.STEAM.STEAM_DISTR</t>
  </si>
  <si>
    <t>Aluminium finishing - Electric</t>
  </si>
  <si>
    <t>FEC.ktoe.IT.NFM.PRIM_ALU.FINISHING.ELEC.ELEC</t>
  </si>
  <si>
    <t>FEC.ktoe.IT.NFM.SEC_ALU.TOTAL.TOTAL.TOTAL</t>
  </si>
  <si>
    <t>FEC.ktoe.IT.NFM.SEC_ALU.LIGHT.GENERIC.ELEC</t>
  </si>
  <si>
    <t>FEC.ktoe.IT.NFM.SEC_ALU.AIRCOMP.GENERIC.ELEC</t>
  </si>
  <si>
    <t>FEC.ktoe.IT.NFM.SEC_ALU.MOTOR.GENERIC.ELEC</t>
  </si>
  <si>
    <t>FEC.ktoe.IT.NFM.SEC_ALU.FANS.GENERIC.ELEC</t>
  </si>
  <si>
    <t>FEC.ktoe.IT.NFM.SEC_ALU.LOW_ENTH.TOTAL.TOTAL</t>
  </si>
  <si>
    <t>FEC.ktoe.IT.NFM.SEC_ALU.LOW_ENTH.THERM.DIESEL_LIQBIO</t>
  </si>
  <si>
    <t>FEC.ktoe.IT.NFM.SEC_ALU.LOW_ENTH.THERM.NG_BIOGAS</t>
  </si>
  <si>
    <t>FEC.ktoe.IT.NFM.SEC_ALU.LOW_ENTH.THERM.SOLAR_GEO</t>
  </si>
  <si>
    <t>FEC.ktoe.IT.NFM.SEC_ALU.LOW_ENTH.HP.AMBIENT</t>
  </si>
  <si>
    <t>FEC.ktoe.IT.NFM.SEC_ALU.LOW_ENTH.THERM.ELEC</t>
  </si>
  <si>
    <t>Secondary aluminium (incl. pre-treatment, remelting)</t>
  </si>
  <si>
    <t>FEC.ktoe.IT.NFM.SEC_ALU.SEC_REMELTING.TOTAL.TOTAL</t>
  </si>
  <si>
    <t>Secondary aluminium - Thermal</t>
  </si>
  <si>
    <t>FEC.ktoe.IT.NFM.SEC_ALU.SEC_REMELTING.THERM.TOTAL</t>
  </si>
  <si>
    <t>FEC.ktoe.IT.NFM.SEC_ALU.SEC_REMELTING.THERM.LPG</t>
  </si>
  <si>
    <t>FEC.ktoe.IT.NFM.SEC_ALU.SEC_REMELTING.THERM.DIESEL_LIQBIO</t>
  </si>
  <si>
    <t>FEC.ktoe.IT.NFM.SEC_ALU.SEC_REMELTING.THERM.RFO</t>
  </si>
  <si>
    <t>FEC.ktoe.IT.NFM.SEC_ALU.SEC_REMELTING.THERM.NG_BIOGAS</t>
  </si>
  <si>
    <t>Secondary aluminium - Electric</t>
  </si>
  <si>
    <t>FEC.ktoe.IT.NFM.SEC_ALU.SEC_REMELTING.ELEC.ELEC</t>
  </si>
  <si>
    <t>FEC.ktoe.IT.NFM.SEC_ALU.SEC_PROCESSING.TOTAL.TOTAL</t>
  </si>
  <si>
    <t>FEC.ktoe.IT.NFM.SEC_ALU.SEC_PROCESSING.THERM.TOTAL</t>
  </si>
  <si>
    <t>FEC.ktoe.IT.NFM.SEC_ALU.SEC_PROCESSING.THERM.LPG</t>
  </si>
  <si>
    <t>FEC.ktoe.IT.NFM.SEC_ALU.SEC_PROCESSING.THERM.DIESEL_LIQBIO</t>
  </si>
  <si>
    <t>FEC.ktoe.IT.NFM.SEC_ALU.SEC_PROCESSING.THERM.RFO</t>
  </si>
  <si>
    <t>FEC.ktoe.IT.NFM.SEC_ALU.SEC_PROCESSING.THERM.NG_BIOGAS</t>
  </si>
  <si>
    <t>FEC.ktoe.IT.NFM.SEC_ALU.SEC_PROCESSING.ELEC.ELEC</t>
  </si>
  <si>
    <t>FEC.ktoe.IT.NFM.SEC_ALU.SEC_FINISHING.THERM.TOTAL</t>
  </si>
  <si>
    <t>FEC.ktoe.IT.NFM.SEC_ALU.SEC_FINISHING.THERM.LPG</t>
  </si>
  <si>
    <t>FEC.ktoe.IT.NFM.SEC_ALU.SEC_FINISHING.THERM.DIESEL_LIQBIO</t>
  </si>
  <si>
    <t>FEC.ktoe.IT.NFM.SEC_ALU.SEC_FINISHING.THERM.NG_BIOGAS</t>
  </si>
  <si>
    <t>FEC.ktoe.IT.NFM.SEC_ALU.SEC_FINISHING_STEAM.TOTAL.TOTAL</t>
  </si>
  <si>
    <t>FEC.ktoe.IT.NFM.SEC_ALU.SEC_FINISHING_STEAM.STEAM.SOLIDS</t>
  </si>
  <si>
    <t>FEC.ktoe.IT.NFM.SEC_ALU.SEC_FINISHING_STEAM.STEAM.RFG</t>
  </si>
  <si>
    <t>FEC.ktoe.IT.NFM.SEC_ALU.SEC_FINISHING_STEAM.STEAM.LPG</t>
  </si>
  <si>
    <t>FEC.ktoe.IT.NFM.SEC_ALU.SEC_FINISHING_STEAM.STEAM.DIESEL_LIQBIO</t>
  </si>
  <si>
    <t>FEC.ktoe.IT.NFM.SEC_ALU.SEC_FINISHING_STEAM.STEAM.RFO</t>
  </si>
  <si>
    <t>FEC.ktoe.IT.NFM.SEC_ALU.SEC_FINISHING_STEAM.STEAM.OTHER</t>
  </si>
  <si>
    <t>FEC.ktoe.IT.NFM.SEC_ALU.SEC_FINISHING_STEAM.STEAM.NG_BIOGAS</t>
  </si>
  <si>
    <t>FEC.ktoe.IT.NFM.SEC_ALU.SEC_FINISHING_STEAM.STEAM.DERIVED</t>
  </si>
  <si>
    <t>FEC.ktoe.IT.NFM.SEC_ALU.SEC_FINISHING_STEAM.STEAM.BIOMASS_WASTE</t>
  </si>
  <si>
    <t>FEC.ktoe.IT.NFM.SEC_ALU.SEC_FINISHING_STEAM.STEAM.STEAM_DISTR</t>
  </si>
  <si>
    <t>FEC.ktoe.IT.NFM.SEC_ALU.SEC_FINISHING.ELEC.ELEC</t>
  </si>
  <si>
    <t>FEC.ktoe.IT.NFM.OTHER_NFM.TOTAL.TOTAL.TOTAL</t>
  </si>
  <si>
    <t>FEC.ktoe.IT.NFM.OTHER_NFM.LIGHT.GENERIC.ELEC</t>
  </si>
  <si>
    <t>FEC.ktoe.IT.NFM.OTHER_NFM.AIRCOMP.GENERIC.ELEC</t>
  </si>
  <si>
    <t>FEC.ktoe.IT.NFM.OTHER_NFM.MOTOR.GENERIC.ELEC</t>
  </si>
  <si>
    <t>FEC.ktoe.IT.NFM.OTHER_NFM.FANS.GENERIC.ELEC</t>
  </si>
  <si>
    <t>FEC.ktoe.IT.NFM.OTHER_NFM.LOW_ENTH.TOTAL.TOTAL</t>
  </si>
  <si>
    <t>FEC.ktoe.IT.NFM.OTHER_NFM.LOW_ENTH.THERM.DIESEL_LIQBIO</t>
  </si>
  <si>
    <t>FEC.ktoe.IT.NFM.OTHER_NFM.LOW_ENTH.THERM.NG_BIOGAS</t>
  </si>
  <si>
    <t>FEC.ktoe.IT.NFM.OTHER_NFM.LOW_ENTH.THERM.SOLAR_GEO</t>
  </si>
  <si>
    <t>FEC.ktoe.IT.NFM.OTHER_NFM.LOW_ENTH.HP.AMBIENT</t>
  </si>
  <si>
    <t>FEC.ktoe.IT.NFM.OTHER_NFM.LOW_ENTH.THERM.ELEC</t>
  </si>
  <si>
    <t>Other Metals: production</t>
  </si>
  <si>
    <t>FEC.ktoe.IT.NFM.OTHER_NFM.OTH_PRODUCTION.TOTAL.TOTAL</t>
  </si>
  <si>
    <t>Metal production - Thermal</t>
  </si>
  <si>
    <t>FEC.ktoe.IT.NFM.OTHER_NFM.OTH_PRODUCTION.THERM.TOTAL</t>
  </si>
  <si>
    <t>FEC.ktoe.IT.NFM.OTHER_NFM.OTH_PRODUCTION.THERM.SOLIDS</t>
  </si>
  <si>
    <t>FEC.ktoe.IT.NFM.OTHER_NFM.OTH_PRODUCTION.THERM.LPG</t>
  </si>
  <si>
    <t>FEC.ktoe.IT.NFM.OTHER_NFM.OTH_PRODUCTION.THERM.DIESEL_LIQBIO</t>
  </si>
  <si>
    <t>FEC.ktoe.IT.NFM.OTHER_NFM.OTH_PRODUCTION.THERM.RFO</t>
  </si>
  <si>
    <t>FEC.ktoe.IT.NFM.OTHER_NFM.OTH_PRODUCTION.THERM.NG_BIOGAS</t>
  </si>
  <si>
    <t>Metal production - Electric</t>
  </si>
  <si>
    <t>FEC.ktoe.IT.NFM.OTHER_NFM.OTH_PRODUCTION.ELEC.ELEC</t>
  </si>
  <si>
    <t>Metal processing  (metallurgy e.g. cast house, reheating)</t>
  </si>
  <si>
    <t>FEC.ktoe.IT.NFM.OTHER_NFM.OTH_PROCESSING.TOTAL.TOTAL</t>
  </si>
  <si>
    <t>Metal processing - Thermal</t>
  </si>
  <si>
    <t>FEC.ktoe.IT.NFM.OTHER_NFM.OTH_PROCESSING.THERM.TOTAL</t>
  </si>
  <si>
    <t>FEC.ktoe.IT.NFM.OTHER_NFM.OTH_PROCESSING.THERM.LPG</t>
  </si>
  <si>
    <t>FEC.ktoe.IT.NFM.OTHER_NFM.OTH_PROCESSING.THERM.DIESEL_LIQBIO</t>
  </si>
  <si>
    <t>FEC.ktoe.IT.NFM.OTHER_NFM.OTH_PROCESSING.THERM.RFO</t>
  </si>
  <si>
    <t>FEC.ktoe.IT.NFM.OTHER_NFM.OTH_PROCESSING.THERM.NG_BIOGAS</t>
  </si>
  <si>
    <t>Metal processing - Electric</t>
  </si>
  <si>
    <t>FEC.ktoe.IT.NFM.OTHER_NFM.OTH_PROCESSING.ELEC.ELEC</t>
  </si>
  <si>
    <t>Metal finishing</t>
  </si>
  <si>
    <t>Metal finishing - Thermal</t>
  </si>
  <si>
    <t>FEC.ktoe.IT.NFM.OTHER_NFM.OTH_FINISHING.THERM.TOTAL</t>
  </si>
  <si>
    <t>FEC.ktoe.IT.NFM.OTHER_NFM.OTH_FINISHING.THERM.LPG</t>
  </si>
  <si>
    <t>FEC.ktoe.IT.NFM.OTHER_NFM.OTH_FINISHING.THERM.DIESEL_LIQBIO</t>
  </si>
  <si>
    <t>FEC.ktoe.IT.NFM.OTHER_NFM.OTH_FINISHING.THERM.NG_BIOGAS</t>
  </si>
  <si>
    <t>Metal finishing - Steam</t>
  </si>
  <si>
    <t>FEC.ktoe.IT.NFM.OTHER_NFM.OTH_FINISHING_STEAM.TOTAL.TOTAL</t>
  </si>
  <si>
    <t>FEC.ktoe.IT.NFM.OTHER_NFM.OTH_FINISHING_STEAM.STEAM.SOLIDS</t>
  </si>
  <si>
    <t>FEC.ktoe.IT.NFM.OTHER_NFM.OTH_FINISHING_STEAM.STEAM.RFG</t>
  </si>
  <si>
    <t>FEC.ktoe.IT.NFM.OTHER_NFM.OTH_FINISHING_STEAM.STEAM.LPG</t>
  </si>
  <si>
    <t>FEC.ktoe.IT.NFM.OTHER_NFM.OTH_FINISHING_STEAM.STEAM.DIESEL_LIQBIO</t>
  </si>
  <si>
    <t>FEC.ktoe.IT.NFM.OTHER_NFM.OTH_FINISHING_STEAM.STEAM.RFO</t>
  </si>
  <si>
    <t>FEC.ktoe.IT.NFM.OTHER_NFM.OTH_FINISHING_STEAM.STEAM.OTHER</t>
  </si>
  <si>
    <t>FEC.ktoe.IT.NFM.OTHER_NFM.OTH_FINISHING_STEAM.STEAM.NG_BIOGAS</t>
  </si>
  <si>
    <t>FEC.ktoe.IT.NFM.OTHER_NFM.OTH_FINISHING_STEAM.STEAM.DERIVED</t>
  </si>
  <si>
    <t>FEC.ktoe.IT.NFM.OTHER_NFM.OTH_FINISHING_STEAM.STEAM.BIOMASS_WASTE</t>
  </si>
  <si>
    <t>FEC.ktoe.IT.NFM.OTHER_NFM.OTH_FINISHING_STEAM.STEAM.STEAM_DISTR</t>
  </si>
  <si>
    <t>Metal finishing - Electric</t>
  </si>
  <si>
    <t>FEC.ktoe.IT.NFM.OTHER_NFM.OTH_FINISHING.ELEC.ELEC</t>
  </si>
  <si>
    <t>UED.ktoe.IT.NFM.ALUMINA.TOTAL.TOTAL.TOTAL</t>
  </si>
  <si>
    <t>UED.ktoe.IT.NFM.ALUMINA.LIGHT.GENERIC.ELEC</t>
  </si>
  <si>
    <t>UED.ktoe.IT.NFM.ALUMINA.AIRCOMP.GENERIC.ELEC</t>
  </si>
  <si>
    <t>UED.ktoe.IT.NFM.ALUMINA.MOTOR.GENERIC.ELEC</t>
  </si>
  <si>
    <t>UED.ktoe.IT.NFM.ALUMINA.FANS.GENERIC.ELEC</t>
  </si>
  <si>
    <t>UED.ktoe.IT.NFM.ALUMINA.LOW_ENTH.TOTAL.TOTAL</t>
  </si>
  <si>
    <t>UED.ktoe.IT.NFM.ALUMINA.LOW_ENTH.THERM.DIESEL_LIQBIO</t>
  </si>
  <si>
    <t>UED.ktoe.IT.NFM.ALUMINA.LOW_ENTH.THERM.NG_BIOGAS</t>
  </si>
  <si>
    <t>UED.ktoe.IT.NFM.ALUMINA.LOW_ENTH.THERM.SOLAR_GEO</t>
  </si>
  <si>
    <t>UED.ktoe.IT.NFM.ALUMINA.LOW_ENTH.HP.AMBIENT</t>
  </si>
  <si>
    <t>UED.ktoe.IT.NFM.ALUMINA.LOW_ENTH.THERM.ELEC</t>
  </si>
  <si>
    <t>UED.ktoe.IT.NFM.ALUMINA.A_PRODUCTION.TOTAL.TOTAL</t>
  </si>
  <si>
    <t>UED.ktoe.IT.NFM.ALUMINA.A_PRODUCTION.STEAM.SOLIDS</t>
  </si>
  <si>
    <t>UED.ktoe.IT.NFM.ALUMINA.A_PRODUCTION.STEAM.RFG</t>
  </si>
  <si>
    <t>UED.ktoe.IT.NFM.ALUMINA.A_PRODUCTION.STEAM.LPG</t>
  </si>
  <si>
    <t>UED.ktoe.IT.NFM.ALUMINA.A_PRODUCTION.STEAM.DIESEL_LIQBIO</t>
  </si>
  <si>
    <t>UED.ktoe.IT.NFM.ALUMINA.A_PRODUCTION.STEAM.RFO</t>
  </si>
  <si>
    <t>UED.ktoe.IT.NFM.ALUMINA.A_PRODUCTION.STEAM.OTHER</t>
  </si>
  <si>
    <t>UED.ktoe.IT.NFM.ALUMINA.A_PRODUCTION.STEAM.NG_BIOGAS</t>
  </si>
  <si>
    <t>UED.ktoe.IT.NFM.ALUMINA.A_PRODUCTION.STEAM.DERIVED</t>
  </si>
  <si>
    <t>UED.ktoe.IT.NFM.ALUMINA.A_PRODUCTION.STEAM.BIOMASS_WASTE</t>
  </si>
  <si>
    <t>UED.ktoe.IT.NFM.ALUMINA.A_PRODUCTION.STEAM.STEAM_DISTR</t>
  </si>
  <si>
    <t>UED.ktoe.IT.NFM.ALUMINA.A_REFINING.TOTAL.TOTAL</t>
  </si>
  <si>
    <t>UED.ktoe.IT.NFM.ALUMINA.A_REFINING.THERM.LPG</t>
  </si>
  <si>
    <t>UED.ktoe.IT.NFM.ALUMINA.A_REFINING.THERM.DIESEL_LIQBIO</t>
  </si>
  <si>
    <t>UED.ktoe.IT.NFM.ALUMINA.A_REFINING.THERM.RFO</t>
  </si>
  <si>
    <t>UED.ktoe.IT.NFM.ALUMINA.A_REFINING.THERM.NG_BIOGAS</t>
  </si>
  <si>
    <t>UED.ktoe.IT.NFM.ALUMINA.A_REFINING.THERM.ELEC</t>
  </si>
  <si>
    <t>UED.ktoe.IT.NFM.PRIM_ALU.TOTAL.TOTAL.TOTAL</t>
  </si>
  <si>
    <t>UED.ktoe.IT.NFM.PRIM_ALU.LIGHT.GENERIC.ELEC</t>
  </si>
  <si>
    <t>UED.ktoe.IT.NFM.PRIM_ALU.AIRCOMP.GENERIC.ELEC</t>
  </si>
  <si>
    <t>UED.ktoe.IT.NFM.PRIM_ALU.MOTOR.GENERIC.ELEC</t>
  </si>
  <si>
    <t>UED.ktoe.IT.NFM.PRIM_ALU.FANS.GENERIC.ELEC</t>
  </si>
  <si>
    <t>UED.ktoe.IT.NFM.PRIM_ALU.LOW_ENTH.TOTAL.TOTAL</t>
  </si>
  <si>
    <t>UED.ktoe.IT.NFM.PRIM_ALU.LOW_ENTH.THERM.DIESEL_LIQBIO</t>
  </si>
  <si>
    <t>UED.ktoe.IT.NFM.PRIM_ALU.LOW_ENTH.THERM.NG_BIOGAS</t>
  </si>
  <si>
    <t>UED.ktoe.IT.NFM.PRIM_ALU.LOW_ENTH.THERM.SOLAR_GEO</t>
  </si>
  <si>
    <t>UED.ktoe.IT.NFM.PRIM_ALU.LOW_ENTH.HP.AMBIENT</t>
  </si>
  <si>
    <t>UED.ktoe.IT.NFM.PRIM_ALU.LOW_ENTH.THERM.ELEC</t>
  </si>
  <si>
    <t>UED.ktoe.IT.NFM.PRIM_ALU.SMELTING.ELEC.ELEC</t>
  </si>
  <si>
    <t>UED.ktoe.IT.NFM.PRIM_ALU.PROCESSING.TOTAL.TOTAL</t>
  </si>
  <si>
    <t>UED.ktoe.IT.NFM.PRIM_ALU.PROCESSING.THERM.TOTAL</t>
  </si>
  <si>
    <t>UED.ktoe.IT.NFM.PRIM_ALU.PROCESSING.THERM.LPG</t>
  </si>
  <si>
    <t>UED.ktoe.IT.NFM.PRIM_ALU.PROCESSING.THERM.DIESEL_LIQBIO</t>
  </si>
  <si>
    <t>UED.ktoe.IT.NFM.PRIM_ALU.PROCESSING.THERM.RFO</t>
  </si>
  <si>
    <t>UED.ktoe.IT.NFM.PRIM_ALU.PROCESSING.THERM.NG_BIOGAS</t>
  </si>
  <si>
    <t>UED.ktoe.IT.NFM.PRIM_ALU.PROCESSING.ELEC.ELEC</t>
  </si>
  <si>
    <t>UED.ktoe.IT.NFM.PRIM_ALU.FINISHING.THERM.TOTAL</t>
  </si>
  <si>
    <t>UED.ktoe.IT.NFM.PRIM_ALU.FINISHING.THERM.LPG</t>
  </si>
  <si>
    <t>UED.ktoe.IT.NFM.PRIM_ALU.FINISHING.THERM.DIESEL_LIQBIO</t>
  </si>
  <si>
    <t>UED.ktoe.IT.NFM.PRIM_ALU.FINISHING.THERM.NG_BIOGAS</t>
  </si>
  <si>
    <t>UED.ktoe.IT.NFM.PRIM_ALU.FINISHING_STEAM.TOTAL.TOTAL</t>
  </si>
  <si>
    <t>UED.ktoe.IT.NFM.PRIM_ALU.FINISHING_STEAM.STEAM.SOLIDS</t>
  </si>
  <si>
    <t>UED.ktoe.IT.NFM.PRIM_ALU.FINISHING_STEAM.STEAM.RFG</t>
  </si>
  <si>
    <t>UED.ktoe.IT.NFM.PRIM_ALU.FINISHING_STEAM.STEAM.LPG</t>
  </si>
  <si>
    <t>UED.ktoe.IT.NFM.PRIM_ALU.FINISHING_STEAM.STEAM.DIESEL_LIQBIO</t>
  </si>
  <si>
    <t>UED.ktoe.IT.NFM.PRIM_ALU.FINISHING_STEAM.STEAM.RFO</t>
  </si>
  <si>
    <t>UED.ktoe.IT.NFM.PRIM_ALU.FINISHING_STEAM.STEAM.OTHER</t>
  </si>
  <si>
    <t>UED.ktoe.IT.NFM.PRIM_ALU.FINISHING_STEAM.STEAM.NG_BIOGAS</t>
  </si>
  <si>
    <t>UED.ktoe.IT.NFM.PRIM_ALU.FINISHING_STEAM.STEAM.DERIVED</t>
  </si>
  <si>
    <t>UED.ktoe.IT.NFM.PRIM_ALU.FINISHING_STEAM.STEAM.BIOMASS_WASTE</t>
  </si>
  <si>
    <t>UED.ktoe.IT.NFM.PRIM_ALU.FINISHING_STEAM.STEAM.STEAM_DISTR</t>
  </si>
  <si>
    <t>UED.ktoe.IT.NFM.PRIM_ALU.FINISHING.ELEC.ELEC</t>
  </si>
  <si>
    <t>UED.ktoe.IT.NFM.SEC_ALU.TOTAL.TOTAL.TOTAL</t>
  </si>
  <si>
    <t>UED.ktoe.IT.NFM.SEC_ALU.LIGHT.GENERIC.ELEC</t>
  </si>
  <si>
    <t>UED.ktoe.IT.NFM.SEC_ALU.AIRCOMP.GENERIC.ELEC</t>
  </si>
  <si>
    <t>UED.ktoe.IT.NFM.SEC_ALU.MOTOR.GENERIC.ELEC</t>
  </si>
  <si>
    <t>UED.ktoe.IT.NFM.SEC_ALU.FANS.GENERIC.ELEC</t>
  </si>
  <si>
    <t>UED.ktoe.IT.NFM.SEC_ALU.LOW_ENTH.TOTAL.TOTAL</t>
  </si>
  <si>
    <t>UED.ktoe.IT.NFM.SEC_ALU.LOW_ENTH.THERM.DIESEL_LIQBIO</t>
  </si>
  <si>
    <t>UED.ktoe.IT.NFM.SEC_ALU.LOW_ENTH.THERM.NG_BIOGAS</t>
  </si>
  <si>
    <t>UED.ktoe.IT.NFM.SEC_ALU.LOW_ENTH.THERM.SOLAR_GEO</t>
  </si>
  <si>
    <t>UED.ktoe.IT.NFM.SEC_ALU.LOW_ENTH.HP.AMBIENT</t>
  </si>
  <si>
    <t>UED.ktoe.IT.NFM.SEC_ALU.LOW_ENTH.THERM.ELEC</t>
  </si>
  <si>
    <t>UED.ktoe.IT.NFM.SEC_ALU.SEC_REMELTING.TOTAL.TOTAL</t>
  </si>
  <si>
    <t>UED.ktoe.IT.NFM.SEC_ALU.SEC_REMELTING.THERM.TOTAL</t>
  </si>
  <si>
    <t>UED.ktoe.IT.NFM.SEC_ALU.SEC_REMELTING.THERM.LPG</t>
  </si>
  <si>
    <t>UED.ktoe.IT.NFM.SEC_ALU.SEC_REMELTING.THERM.DIESEL_LIQBIO</t>
  </si>
  <si>
    <t>UED.ktoe.IT.NFM.SEC_ALU.SEC_REMELTING.THERM.RFO</t>
  </si>
  <si>
    <t>UED.ktoe.IT.NFM.SEC_ALU.SEC_REMELTING.THERM.NG_BIOGAS</t>
  </si>
  <si>
    <t>UED.ktoe.IT.NFM.SEC_ALU.SEC_REMELTING.ELEC.ELEC</t>
  </si>
  <si>
    <t>UED.ktoe.IT.NFM.SEC_ALU.SEC_PROCESSING.TOTAL.TOTAL</t>
  </si>
  <si>
    <t>UED.ktoe.IT.NFM.SEC_ALU.SEC_PROCESSING.THERM.TOTAL</t>
  </si>
  <si>
    <t>UED.ktoe.IT.NFM.SEC_ALU.SEC_PROCESSING.THERM.LPG</t>
  </si>
  <si>
    <t>UED.ktoe.IT.NFM.SEC_ALU.SEC_PROCESSING.THERM.DIESEL_LIQBIO</t>
  </si>
  <si>
    <t>UED.ktoe.IT.NFM.SEC_ALU.SEC_PROCESSING.THERM.RFO</t>
  </si>
  <si>
    <t>UED.ktoe.IT.NFM.SEC_ALU.SEC_PROCESSING.THERM.NG_BIOGAS</t>
  </si>
  <si>
    <t>UED.ktoe.IT.NFM.SEC_ALU.SEC_PROCESSING.ELEC.ELEC</t>
  </si>
  <si>
    <t>UED.ktoe.IT.NFM.SEC_ALU.SEC_FINISHING.THERM.TOTAL</t>
  </si>
  <si>
    <t>UED.ktoe.IT.NFM.SEC_ALU.SEC_FINISHING.THERM.LPG</t>
  </si>
  <si>
    <t>UED.ktoe.IT.NFM.SEC_ALU.SEC_FINISHING.THERM.DIESEL_LIQBIO</t>
  </si>
  <si>
    <t>UED.ktoe.IT.NFM.SEC_ALU.SEC_FINISHING.THERM.NG_BIOGAS</t>
  </si>
  <si>
    <t>UED.ktoe.IT.NFM.SEC_ALU.SEC_FINISHING_STEAM.TOTAL.TOTAL</t>
  </si>
  <si>
    <t>UED.ktoe.IT.NFM.SEC_ALU.SEC_FINISHING_STEAM.STEAM.SOLIDS</t>
  </si>
  <si>
    <t>UED.ktoe.IT.NFM.SEC_ALU.SEC_FINISHING_STEAM.STEAM.RFG</t>
  </si>
  <si>
    <t>UED.ktoe.IT.NFM.SEC_ALU.SEC_FINISHING_STEAM.STEAM.LPG</t>
  </si>
  <si>
    <t>UED.ktoe.IT.NFM.SEC_ALU.SEC_FINISHING_STEAM.STEAM.DIESEL_LIQBIO</t>
  </si>
  <si>
    <t>UED.ktoe.IT.NFM.SEC_ALU.SEC_FINISHING_STEAM.STEAM.RFO</t>
  </si>
  <si>
    <t>UED.ktoe.IT.NFM.SEC_ALU.SEC_FINISHING_STEAM.STEAM.OTHER</t>
  </si>
  <si>
    <t>UED.ktoe.IT.NFM.SEC_ALU.SEC_FINISHING_STEAM.STEAM.NG_BIOGAS</t>
  </si>
  <si>
    <t>UED.ktoe.IT.NFM.SEC_ALU.SEC_FINISHING_STEAM.STEAM.DERIVED</t>
  </si>
  <si>
    <t>UED.ktoe.IT.NFM.SEC_ALU.SEC_FINISHING_STEAM.STEAM.BIOMASS_WASTE</t>
  </si>
  <si>
    <t>UED.ktoe.IT.NFM.SEC_ALU.SEC_FINISHING_STEAM.STEAM.STEAM_DISTR</t>
  </si>
  <si>
    <t>UED.ktoe.IT.NFM.SEC_ALU.SEC_FINISHING.ELEC.ELEC</t>
  </si>
  <si>
    <t>UED.ktoe.IT.NFM.OTHER_NFM.TOTAL.TOTAL.TOTAL</t>
  </si>
  <si>
    <t>UED.ktoe.IT.NFM.OTHER_NFM.LIGHT.GENERIC.ELEC</t>
  </si>
  <si>
    <t>UED.ktoe.IT.NFM.OTHER_NFM.AIRCOMP.GENERIC.ELEC</t>
  </si>
  <si>
    <t>UED.ktoe.IT.NFM.OTHER_NFM.MOTOR.GENERIC.ELEC</t>
  </si>
  <si>
    <t>UED.ktoe.IT.NFM.OTHER_NFM.FANS.GENERIC.ELEC</t>
  </si>
  <si>
    <t>UED.ktoe.IT.NFM.OTHER_NFM.LOW_ENTH.TOTAL.TOTAL</t>
  </si>
  <si>
    <t>UED.ktoe.IT.NFM.OTHER_NFM.LOW_ENTH.THERM.DIESEL_LIQBIO</t>
  </si>
  <si>
    <t>UED.ktoe.IT.NFM.OTHER_NFM.LOW_ENTH.THERM.NG_BIOGAS</t>
  </si>
  <si>
    <t>UED.ktoe.IT.NFM.OTHER_NFM.LOW_ENTH.THERM.SOLAR_GEO</t>
  </si>
  <si>
    <t>UED.ktoe.IT.NFM.OTHER_NFM.LOW_ENTH.HP.AMBIENT</t>
  </si>
  <si>
    <t>UED.ktoe.IT.NFM.OTHER_NFM.LOW_ENTH.THERM.ELEC</t>
  </si>
  <si>
    <t>UED.ktoe.IT.NFM.OTHER_NFM.OTH_PRODUCTION.TOTAL.TOTAL</t>
  </si>
  <si>
    <t>UED.ktoe.IT.NFM.OTHER_NFM.OTH_PRODUCTION.THERM.TOTAL</t>
  </si>
  <si>
    <t>UED.ktoe.IT.NFM.OTHER_NFM.OTH_PRODUCTION.THERM.SOLIDS</t>
  </si>
  <si>
    <t>UED.ktoe.IT.NFM.OTHER_NFM.OTH_PRODUCTION.THERM.LPG</t>
  </si>
  <si>
    <t>UED.ktoe.IT.NFM.OTHER_NFM.OTH_PRODUCTION.THERM.DIESEL_LIQBIO</t>
  </si>
  <si>
    <t>UED.ktoe.IT.NFM.OTHER_NFM.OTH_PRODUCTION.THERM.RFO</t>
  </si>
  <si>
    <t>UED.ktoe.IT.NFM.OTHER_NFM.OTH_PRODUCTION.THERM.NG_BIOGAS</t>
  </si>
  <si>
    <t>UED.ktoe.IT.NFM.OTHER_NFM.OTH_PRODUCTION.ELEC.ELEC</t>
  </si>
  <si>
    <t>UED.ktoe.IT.NFM.OTHER_NFM.OTH_PROCESSING.TOTAL.TOTAL</t>
  </si>
  <si>
    <t>UED.ktoe.IT.NFM.OTHER_NFM.OTH_PROCESSING.THERM.TOTAL</t>
  </si>
  <si>
    <t>UED.ktoe.IT.NFM.OTHER_NFM.OTH_PROCESSING.THERM.LPG</t>
  </si>
  <si>
    <t>UED.ktoe.IT.NFM.OTHER_NFM.OTH_PROCESSING.THERM.DIESEL_LIQBIO</t>
  </si>
  <si>
    <t>UED.ktoe.IT.NFM.OTHER_NFM.OTH_PROCESSING.THERM.RFO</t>
  </si>
  <si>
    <t>UED.ktoe.IT.NFM.OTHER_NFM.OTH_PROCESSING.THERM.NG_BIOGAS</t>
  </si>
  <si>
    <t>UED.ktoe.IT.NFM.OTHER_NFM.OTH_PROCESSING.ELEC.ELEC</t>
  </si>
  <si>
    <t>UED.ktoe.IT.NFM.OTHER_NFM.OTH_FINISHING.THERM.TOTAL</t>
  </si>
  <si>
    <t>UED.ktoe.IT.NFM.OTHER_NFM.OTH_FINISHING.THERM.LPG</t>
  </si>
  <si>
    <t>UED.ktoe.IT.NFM.OTHER_NFM.OTH_FINISHING.THERM.DIESEL_LIQBIO</t>
  </si>
  <si>
    <t>UED.ktoe.IT.NFM.OTHER_NFM.OTH_FINISHING.THERM.NG_BIOGAS</t>
  </si>
  <si>
    <t>UED.ktoe.IT.NFM.OTHER_NFM.OTH_FINISHING_STEAM.TOTAL.TOTAL</t>
  </si>
  <si>
    <t>UED.ktoe.IT.NFM.OTHER_NFM.OTH_FINISHING_STEAM.STEAM.SOLIDS</t>
  </si>
  <si>
    <t>UED.ktoe.IT.NFM.OTHER_NFM.OTH_FINISHING_STEAM.STEAM.RFG</t>
  </si>
  <si>
    <t>UED.ktoe.IT.NFM.OTHER_NFM.OTH_FINISHING_STEAM.STEAM.LPG</t>
  </si>
  <si>
    <t>UED.ktoe.IT.NFM.OTHER_NFM.OTH_FINISHING_STEAM.STEAM.DIESEL_LIQBIO</t>
  </si>
  <si>
    <t>UED.ktoe.IT.NFM.OTHER_NFM.OTH_FINISHING_STEAM.STEAM.RFO</t>
  </si>
  <si>
    <t>UED.ktoe.IT.NFM.OTHER_NFM.OTH_FINISHING_STEAM.STEAM.OTHER</t>
  </si>
  <si>
    <t>UED.ktoe.IT.NFM.OTHER_NFM.OTH_FINISHING_STEAM.STEAM.NG_BIOGAS</t>
  </si>
  <si>
    <t>UED.ktoe.IT.NFM.OTHER_NFM.OTH_FINISHING_STEAM.STEAM.DERIVED</t>
  </si>
  <si>
    <t>UED.ktoe.IT.NFM.OTHER_NFM.OTH_FINISHING_STEAM.STEAM.BIOMASS_WASTE</t>
  </si>
  <si>
    <t>UED.ktoe.IT.NFM.OTHER_NFM.OTH_FINISHING_STEAM.STEAM.STEAM_DISTR</t>
  </si>
  <si>
    <t>UED.ktoe.IT.NFM.OTHER_NFM.OTH_FINISHING.ELEC.ELEC</t>
  </si>
  <si>
    <t>FUEL_EMI.ktCO2.IT.NFM.ALUMINA.TOTAL.TOTAL.TOTAL</t>
  </si>
  <si>
    <t>FUEL_EMI.ktCO2.IT.NFM.ALUMINA.LIGHT.GENERIC.ELEC</t>
  </si>
  <si>
    <t>FUEL_EMI.ktCO2.IT.NFM.ALUMINA.AIRCOMP.GENERIC.ELEC</t>
  </si>
  <si>
    <t>FUEL_EMI.ktCO2.IT.NFM.ALUMINA.MOTOR.GENERIC.ELEC</t>
  </si>
  <si>
    <t>FUEL_EMI.ktCO2.IT.NFM.ALUMINA.FANS.GENERIC.ELEC</t>
  </si>
  <si>
    <t>FUEL_EMI.ktCO2.IT.NFM.ALUMINA.LOW_ENTH.TOTAL.TOTAL</t>
  </si>
  <si>
    <t>FUEL_EMI.ktCO2.IT.NFM.ALUMINA.LOW_ENTH.THERM.DIESEL_LIQBIO</t>
  </si>
  <si>
    <t>FUEL_EMI.ktCO2.IT.NFM.ALUMINA.LOW_ENTH.THERM.NG_BIOGAS</t>
  </si>
  <si>
    <t>FUEL_EMI.ktCO2.IT.NFM.ALUMINA.LOW_ENTH.THERM.SOLAR_GEO</t>
  </si>
  <si>
    <t>FUEL_EMI.ktCO2.IT.NFM.ALUMINA.LOW_ENTH.HP.AMBIENT</t>
  </si>
  <si>
    <t>FUEL_EMI.ktCO2.IT.NFM.ALUMINA.LOW_ENTH.THERM.ELEC</t>
  </si>
  <si>
    <t>FUEL_EMI.ktCO2.IT.NFM.ALUMINA.A_PRODUCTION.TOTAL.TOTAL</t>
  </si>
  <si>
    <t>FUEL_EMI.ktCO2.IT.NFM.ALUMINA.A_PRODUCTION.STEAM.SOLIDS</t>
  </si>
  <si>
    <t>FUEL_EMI.ktCO2.IT.NFM.ALUMINA.A_PRODUCTION.STEAM.RFG</t>
  </si>
  <si>
    <t>FUEL_EMI.ktCO2.IT.NFM.ALUMINA.A_PRODUCTION.STEAM.LPG</t>
  </si>
  <si>
    <t>FUEL_EMI.ktCO2.IT.NFM.ALUMINA.A_PRODUCTION.STEAM.DIESEL_LIQBIO</t>
  </si>
  <si>
    <t>FUEL_EMI.ktCO2.IT.NFM.ALUMINA.A_PRODUCTION.STEAM.RFO</t>
  </si>
  <si>
    <t>FUEL_EMI.ktCO2.IT.NFM.ALUMINA.A_PRODUCTION.STEAM.OTHER</t>
  </si>
  <si>
    <t>FUEL_EMI.ktCO2.IT.NFM.ALUMINA.A_PRODUCTION.STEAM.NG_BIOGAS</t>
  </si>
  <si>
    <t>FUEL_EMI.ktCO2.IT.NFM.ALUMINA.A_PRODUCTION.STEAM.DERIVED</t>
  </si>
  <si>
    <t>FUEL_EMI.ktCO2.IT.NFM.ALUMINA.A_PRODUCTION.STEAM.BIOMASS_WASTE</t>
  </si>
  <si>
    <t>FUEL_EMI.ktCO2.IT.NFM.ALUMINA.A_PRODUCTION.STEAM.STEAM_DISTR</t>
  </si>
  <si>
    <t>FUEL_EMI.ktCO2.IT.NFM.ALUMINA.A_REFINING.TOTAL.TOTAL</t>
  </si>
  <si>
    <t>FUEL_EMI.ktCO2.IT.NFM.ALUMINA.A_REFINING.THERM.LPG</t>
  </si>
  <si>
    <t>FUEL_EMI.ktCO2.IT.NFM.ALUMINA.A_REFINING.THERM.DIESEL_LIQBIO</t>
  </si>
  <si>
    <t>FUEL_EMI.ktCO2.IT.NFM.ALUMINA.A_REFINING.THERM.RFO</t>
  </si>
  <si>
    <t>FUEL_EMI.ktCO2.IT.NFM.ALUMINA.A_REFINING.THERM.NG_BIOGAS</t>
  </si>
  <si>
    <t>FUEL_EMI.ktCO2.IT.NFM.ALUMINA.A_REFINING.THERM.ELEC</t>
  </si>
  <si>
    <t>FUEL_EMI.ktCO2.IT.NFM.PRIM_ALU.LIGHT.GENERIC.ELEC</t>
  </si>
  <si>
    <t>FUEL_EMI.ktCO2.IT.NFM.PRIM_ALU.AIRCOMP.GENERIC.ELEC</t>
  </si>
  <si>
    <t>FUEL_EMI.ktCO2.IT.NFM.PRIM_ALU.MOTOR.GENERIC.ELEC</t>
  </si>
  <si>
    <t>FUEL_EMI.ktCO2.IT.NFM.PRIM_ALU.FANS.GENERIC.ELEC</t>
  </si>
  <si>
    <t>FUEL_EMI.ktCO2.IT.NFM.PRIM_ALU.LOW_ENTH.TOTAL.TOTAL</t>
  </si>
  <si>
    <t>FUEL_EMI.ktCO2.IT.NFM.PRIM_ALU.LOW_ENTH.THERM.DIESEL_LIQBIO</t>
  </si>
  <si>
    <t>FUEL_EMI.ktCO2.IT.NFM.PRIM_ALU.LOW_ENTH.THERM.NG_BIOGAS</t>
  </si>
  <si>
    <t>FUEL_EMI.ktCO2.IT.NFM.PRIM_ALU.LOW_ENTH.THERM.SOLAR_GEO</t>
  </si>
  <si>
    <t>FUEL_EMI.ktCO2.IT.NFM.PRIM_ALU.LOW_ENTH.HP.AMBIENT</t>
  </si>
  <si>
    <t>FUEL_EMI.ktCO2.IT.NFM.PRIM_ALU.LOW_ENTH.THERM.ELEC</t>
  </si>
  <si>
    <t>FUEL_EMI.ktCO2.IT.NFM.PRIM_ALU.SMELTING.ELEC.ELEC</t>
  </si>
  <si>
    <t>FUEL_EMI.ktCO2.IT.NFM.PRIM_ALU.PROCESSING.TOTAL.TOTAL</t>
  </si>
  <si>
    <t>FUEL_EMI.ktCO2.IT.NFM.PRIM_ALU.PROCESSING.THERM.TOTAL</t>
  </si>
  <si>
    <t>FUEL_EMI.ktCO2.IT.NFM.PRIM_ALU.PROCESSING.THERM.LPG</t>
  </si>
  <si>
    <t>FUEL_EMI.ktCO2.IT.NFM.PRIM_ALU.PROCESSING.THERM.DIESEL_LIQBIO</t>
  </si>
  <si>
    <t>FUEL_EMI.ktCO2.IT.NFM.PRIM_ALU.PROCESSING.THERM.RFO</t>
  </si>
  <si>
    <t>FUEL_EMI.ktCO2.IT.NFM.PRIM_ALU.PROCESSING.THERM.NG_BIOGAS</t>
  </si>
  <si>
    <t>FUEL_EMI.ktCO2.IT.NFM.PRIM_ALU.PROCESSING.ELEC.ELEC</t>
  </si>
  <si>
    <t>FUEL_EMI.ktCO2.IT.NFM.PRIM_ALU.FINISHING.THERM.TOTAL</t>
  </si>
  <si>
    <t>FUEL_EMI.ktCO2.IT.NFM.PRIM_ALU.FINISHING.THERM.LPG</t>
  </si>
  <si>
    <t>FUEL_EMI.ktCO2.IT.NFM.PRIM_ALU.FINISHING.THERM.DIESEL_LIQBIO</t>
  </si>
  <si>
    <t>FUEL_EMI.ktCO2.IT.NFM.PRIM_ALU.FINISHING.THERM.NG_BIOGAS</t>
  </si>
  <si>
    <t>FUEL_EMI.ktCO2.IT.NFM.PRIM_ALU.FINISHING_STEAM.TOTAL.TOTAL</t>
  </si>
  <si>
    <t>FUEL_EMI.ktCO2.IT.NFM.PRIM_ALU.FINISHING_STEAM.STEAM.SOLIDS</t>
  </si>
  <si>
    <t>FUEL_EMI.ktCO2.IT.NFM.PRIM_ALU.FINISHING_STEAM.STEAM.RFG</t>
  </si>
  <si>
    <t>FUEL_EMI.ktCO2.IT.NFM.PRIM_ALU.FINISHING_STEAM.STEAM.LPG</t>
  </si>
  <si>
    <t>FUEL_EMI.ktCO2.IT.NFM.PRIM_ALU.FINISHING_STEAM.STEAM.DIESEL_LIQBIO</t>
  </si>
  <si>
    <t>FUEL_EMI.ktCO2.IT.NFM.PRIM_ALU.FINISHING_STEAM.STEAM.RFO</t>
  </si>
  <si>
    <t>FUEL_EMI.ktCO2.IT.NFM.PRIM_ALU.FINISHING_STEAM.STEAM.OTHER</t>
  </si>
  <si>
    <t>FUEL_EMI.ktCO2.IT.NFM.PRIM_ALU.FINISHING_STEAM.STEAM.NG_BIOGAS</t>
  </si>
  <si>
    <t>FUEL_EMI.ktCO2.IT.NFM.PRIM_ALU.FINISHING_STEAM.STEAM.DERIVED</t>
  </si>
  <si>
    <t>FUEL_EMI.ktCO2.IT.NFM.PRIM_ALU.FINISHING_STEAM.STEAM.BIOMASS_WASTE</t>
  </si>
  <si>
    <t>FUEL_EMI.ktCO2.IT.NFM.PRIM_ALU.FINISHING_STEAM.STEAM.STEAM_DISTR</t>
  </si>
  <si>
    <t>FUEL_EMI.ktCO2.IT.NFM.PRIM_ALU.FINISHING.ELEC.ELEC</t>
  </si>
  <si>
    <t>PROCESS_EMI.ktCO2.IT.NFM.PRIM_ALU</t>
  </si>
  <si>
    <t>FUEL_EMI.ktCO2.IT.NFM.SEC_ALU.TOTAL.TOTAL.TOTAL</t>
  </si>
  <si>
    <t>FUEL_EMI.ktCO2.IT.NFM.SEC_ALU.LIGHT.GENERIC.ELEC</t>
  </si>
  <si>
    <t>FUEL_EMI.ktCO2.IT.NFM.SEC_ALU.AIRCOMP.GENERIC.ELEC</t>
  </si>
  <si>
    <t>FUEL_EMI.ktCO2.IT.NFM.SEC_ALU.MOTOR.GENERIC.ELEC</t>
  </si>
  <si>
    <t>FUEL_EMI.ktCO2.IT.NFM.SEC_ALU.FANS.GENERIC.ELEC</t>
  </si>
  <si>
    <t>FUEL_EMI.ktCO2.IT.NFM.SEC_ALU.LOW_ENTH.TOTAL.TOTAL</t>
  </si>
  <si>
    <t>FUEL_EMI.ktCO2.IT.NFM.SEC_ALU.LOW_ENTH.THERM.DIESEL_LIQBIO</t>
  </si>
  <si>
    <t>FUEL_EMI.ktCO2.IT.NFM.SEC_ALU.LOW_ENTH.THERM.NG_BIOGAS</t>
  </si>
  <si>
    <t>FUEL_EMI.ktCO2.IT.NFM.SEC_ALU.LOW_ENTH.THERM.SOLAR_GEO</t>
  </si>
  <si>
    <t>FUEL_EMI.ktCO2.IT.NFM.SEC_ALU.LOW_ENTH.HP.AMBIENT</t>
  </si>
  <si>
    <t>FUEL_EMI.ktCO2.IT.NFM.SEC_ALU.LOW_ENTH.THERM.ELEC</t>
  </si>
  <si>
    <t>FUEL_EMI.ktCO2.IT.NFM.SEC_ALU.SEC_REMELTING.TOTAL.TOTAL</t>
  </si>
  <si>
    <t>FUEL_EMI.ktCO2.IT.NFM.SEC_ALU.SEC_REMELTING.THERM.TOTAL</t>
  </si>
  <si>
    <t>FUEL_EMI.ktCO2.IT.NFM.SEC_ALU.SEC_REMELTING.THERM.LPG</t>
  </si>
  <si>
    <t>FUEL_EMI.ktCO2.IT.NFM.SEC_ALU.SEC_REMELTING.THERM.DIESEL_LIQBIO</t>
  </si>
  <si>
    <t>FUEL_EMI.ktCO2.IT.NFM.SEC_ALU.SEC_REMELTING.THERM.RFO</t>
  </si>
  <si>
    <t>FUEL_EMI.ktCO2.IT.NFM.SEC_ALU.SEC_REMELTING.THERM.NG_BIOGAS</t>
  </si>
  <si>
    <t>FUEL_EMI.ktCO2.IT.NFM.SEC_ALU.SEC_REMELTING.ELEC.ELEC</t>
  </si>
  <si>
    <t>FUEL_EMI.ktCO2.IT.NFM.SEC_ALU.SEC_PROCESSING.TOTAL.TOTAL</t>
  </si>
  <si>
    <t>FUEL_EMI.ktCO2.IT.NFM.SEC_ALU.SEC_PROCESSING.THERM.TOTAL</t>
  </si>
  <si>
    <t>FUEL_EMI.ktCO2.IT.NFM.SEC_ALU.SEC_PROCESSING.THERM.LPG</t>
  </si>
  <si>
    <t>FUEL_EMI.ktCO2.IT.NFM.SEC_ALU.SEC_PROCESSING.THERM.DIESEL_LIQBIO</t>
  </si>
  <si>
    <t>FUEL_EMI.ktCO2.IT.NFM.SEC_ALU.SEC_PROCESSING.THERM.RFO</t>
  </si>
  <si>
    <t>FUEL_EMI.ktCO2.IT.NFM.SEC_ALU.SEC_PROCESSING.THERM.NG_BIOGAS</t>
  </si>
  <si>
    <t>FUEL_EMI.ktCO2.IT.NFM.SEC_ALU.SEC_PROCESSING.ELEC.ELEC</t>
  </si>
  <si>
    <t>FUEL_EMI.ktCO2.IT.NFM.SEC_ALU.SEC_FINISHING.THERM.TOTAL</t>
  </si>
  <si>
    <t>FUEL_EMI.ktCO2.IT.NFM.SEC_ALU.SEC_FINISHING.THERM.LPG</t>
  </si>
  <si>
    <t>FUEL_EMI.ktCO2.IT.NFM.SEC_ALU.SEC_FINISHING.THERM.DIESEL_LIQBIO</t>
  </si>
  <si>
    <t>FUEL_EMI.ktCO2.IT.NFM.SEC_ALU.SEC_FINISHING.THERM.NG_BIOGAS</t>
  </si>
  <si>
    <t>FUEL_EMI.ktCO2.IT.NFM.SEC_ALU.SEC_FINISHING_STEAM.TOTAL.TOTAL</t>
  </si>
  <si>
    <t>FUEL_EMI.ktCO2.IT.NFM.SEC_ALU.SEC_FINISHING_STEAM.STEAM.SOLIDS</t>
  </si>
  <si>
    <t>FUEL_EMI.ktCO2.IT.NFM.SEC_ALU.SEC_FINISHING_STEAM.STEAM.RFG</t>
  </si>
  <si>
    <t>FUEL_EMI.ktCO2.IT.NFM.SEC_ALU.SEC_FINISHING_STEAM.STEAM.LPG</t>
  </si>
  <si>
    <t>FUEL_EMI.ktCO2.IT.NFM.SEC_ALU.SEC_FINISHING_STEAM.STEAM.DIESEL_LIQBIO</t>
  </si>
  <si>
    <t>FUEL_EMI.ktCO2.IT.NFM.SEC_ALU.SEC_FINISHING_STEAM.STEAM.RFO</t>
  </si>
  <si>
    <t>FUEL_EMI.ktCO2.IT.NFM.SEC_ALU.SEC_FINISHING_STEAM.STEAM.OTHER</t>
  </si>
  <si>
    <t>FUEL_EMI.ktCO2.IT.NFM.SEC_ALU.SEC_FINISHING_STEAM.STEAM.NG_BIOGAS</t>
  </si>
  <si>
    <t>FUEL_EMI.ktCO2.IT.NFM.SEC_ALU.SEC_FINISHING_STEAM.STEAM.DERIVED</t>
  </si>
  <si>
    <t>FUEL_EMI.ktCO2.IT.NFM.SEC_ALU.SEC_FINISHING_STEAM.STEAM.BIOMASS_WASTE</t>
  </si>
  <si>
    <t>FUEL_EMI.ktCO2.IT.NFM.SEC_ALU.SEC_FINISHING_STEAM.STEAM.STEAM_DISTR</t>
  </si>
  <si>
    <t>FUEL_EMI.ktCO2.IT.NFM.SEC_ALU.SEC_FINISHING.ELEC.ELEC</t>
  </si>
  <si>
    <t>FUEL_EMI.ktCO2.IT.NFM.OTHER_NFM.LIGHT.GENERIC.ELEC</t>
  </si>
  <si>
    <t>FUEL_EMI.ktCO2.IT.NFM.OTHER_NFM.AIRCOMP.GENERIC.ELEC</t>
  </si>
  <si>
    <t>FUEL_EMI.ktCO2.IT.NFM.OTHER_NFM.MOTOR.GENERIC.ELEC</t>
  </si>
  <si>
    <t>FUEL_EMI.ktCO2.IT.NFM.OTHER_NFM.FANS.GENERIC.ELEC</t>
  </si>
  <si>
    <t>FUEL_EMI.ktCO2.IT.NFM.OTHER_NFM.LOW_ENTH.TOTAL.TOTAL</t>
  </si>
  <si>
    <t>FUEL_EMI.ktCO2.IT.NFM.OTHER_NFM.LOW_ENTH.THERM.DIESEL_LIQBIO</t>
  </si>
  <si>
    <t>FUEL_EMI.ktCO2.IT.NFM.OTHER_NFM.LOW_ENTH.THERM.NG_BIOGAS</t>
  </si>
  <si>
    <t>FUEL_EMI.ktCO2.IT.NFM.OTHER_NFM.LOW_ENTH.THERM.SOLAR_GEO</t>
  </si>
  <si>
    <t>FUEL_EMI.ktCO2.IT.NFM.OTHER_NFM.LOW_ENTH.HP.AMBIENT</t>
  </si>
  <si>
    <t>FUEL_EMI.ktCO2.IT.NFM.OTHER_NFM.LOW_ENTH.THERM.ELEC</t>
  </si>
  <si>
    <t>FUEL_EMI.ktCO2.IT.NFM.OTHER_NFM.OTH_PRODUCTION.TOTAL.TOTAL</t>
  </si>
  <si>
    <t>FUEL_EMI.ktCO2.IT.NFM.OTHER_NFM.OTH_PRODUCTION.THERM.TOTAL</t>
  </si>
  <si>
    <t>FUEL_EMI.ktCO2.IT.NFM.OTHER_NFM.OTH_PRODUCTION.THERM.SOLIDS</t>
  </si>
  <si>
    <t>FUEL_EMI.ktCO2.IT.NFM.OTHER_NFM.OTH_PRODUCTION.THERM.LPG</t>
  </si>
  <si>
    <t>FUEL_EMI.ktCO2.IT.NFM.OTHER_NFM.OTH_PRODUCTION.THERM.DIESEL_LIQBIO</t>
  </si>
  <si>
    <t>FUEL_EMI.ktCO2.IT.NFM.OTHER_NFM.OTH_PRODUCTION.THERM.RFO</t>
  </si>
  <si>
    <t>FUEL_EMI.ktCO2.IT.NFM.OTHER_NFM.OTH_PRODUCTION.THERM.NG_BIOGAS</t>
  </si>
  <si>
    <t>FUEL_EMI.ktCO2.IT.NFM.OTHER_NFM.OTH_PRODUCTION.ELEC.ELEC</t>
  </si>
  <si>
    <t>FUEL_EMI.ktCO2.IT.NFM.OTHER_NFM.OTH_PROCESSING.TOTAL.TOTAL</t>
  </si>
  <si>
    <t>FUEL_EMI.ktCO2.IT.NFM.OTHER_NFM.OTH_PROCESSING.THERM.TOTAL</t>
  </si>
  <si>
    <t>FUEL_EMI.ktCO2.IT.NFM.OTHER_NFM.OTH_PROCESSING.THERM.LPG</t>
  </si>
  <si>
    <t>FUEL_EMI.ktCO2.IT.NFM.OTHER_NFM.OTH_PROCESSING.THERM.DIESEL_LIQBIO</t>
  </si>
  <si>
    <t>FUEL_EMI.ktCO2.IT.NFM.OTHER_NFM.OTH_PROCESSING.THERM.RFO</t>
  </si>
  <si>
    <t>FUEL_EMI.ktCO2.IT.NFM.OTHER_NFM.OTH_PROCESSING.THERM.NG_BIOGAS</t>
  </si>
  <si>
    <t>FUEL_EMI.ktCO2.IT.NFM.OTHER_NFM.OTH_PROCESSING.ELEC.ELEC</t>
  </si>
  <si>
    <t>FUEL_EMI.ktCO2.IT.NFM.OTHER_NFM.OTH_FINISHING.THERM.TOTAL</t>
  </si>
  <si>
    <t>FUEL_EMI.ktCO2.IT.NFM.OTHER_NFM.OTH_FINISHING.THERM.LPG</t>
  </si>
  <si>
    <t>FUEL_EMI.ktCO2.IT.NFM.OTHER_NFM.OTH_FINISHING.THERM.DIESEL_LIQBIO</t>
  </si>
  <si>
    <t>FUEL_EMI.ktCO2.IT.NFM.OTHER_NFM.OTH_FINISHING.THERM.NG_BIOGAS</t>
  </si>
  <si>
    <t>FUEL_EMI.ktCO2.IT.NFM.OTHER_NFM.OTH_FINISHING_STEAM.TOTAL.TOTAL</t>
  </si>
  <si>
    <t>FUEL_EMI.ktCO2.IT.NFM.OTHER_NFM.OTH_FINISHING_STEAM.STEAM.SOLIDS</t>
  </si>
  <si>
    <t>FUEL_EMI.ktCO2.IT.NFM.OTHER_NFM.OTH_FINISHING_STEAM.STEAM.RFG</t>
  </si>
  <si>
    <t>FUEL_EMI.ktCO2.IT.NFM.OTHER_NFM.OTH_FINISHING_STEAM.STEAM.LPG</t>
  </si>
  <si>
    <t>FUEL_EMI.ktCO2.IT.NFM.OTHER_NFM.OTH_FINISHING_STEAM.STEAM.DIESEL_LIQBIO</t>
  </si>
  <si>
    <t>FUEL_EMI.ktCO2.IT.NFM.OTHER_NFM.OTH_FINISHING_STEAM.STEAM.RFO</t>
  </si>
  <si>
    <t>FUEL_EMI.ktCO2.IT.NFM.OTHER_NFM.OTH_FINISHING_STEAM.STEAM.OTHER</t>
  </si>
  <si>
    <t>FUEL_EMI.ktCO2.IT.NFM.OTHER_NFM.OTH_FINISHING_STEAM.STEAM.NG_BIOGAS</t>
  </si>
  <si>
    <t>FUEL_EMI.ktCO2.IT.NFM.OTHER_NFM.OTH_FINISHING_STEAM.STEAM.DERIVED</t>
  </si>
  <si>
    <t>FUEL_EMI.ktCO2.IT.NFM.OTHER_NFM.OTH_FINISHING_STEAM.STEAM.BIOMASS_WASTE</t>
  </si>
  <si>
    <t>FUEL_EMI.ktCO2.IT.NFM.OTHER_NFM.OTH_FINISHING_STEAM.STEAM.STEAM_DISTR</t>
  </si>
  <si>
    <t>FUEL_EMI.ktCO2.IT.NFM.OTHER_NFM.OTH_FINISHING.ELEC.ELEC</t>
  </si>
  <si>
    <t>PROCESS_EMI.ktCO2.IT.NFM.OTHER_NFM</t>
  </si>
  <si>
    <t>Aluminium - primary production (without process emissions)</t>
  </si>
  <si>
    <t>Other non-ferrous metals (without process emissions)</t>
  </si>
  <si>
    <t>Basic and other chemicals</t>
  </si>
  <si>
    <t>VA.Meuro2023.IT.CHI.BASIC_CHEM</t>
  </si>
  <si>
    <t>VA.Meuro2023.IT.CHI.OTHER_CHEM</t>
  </si>
  <si>
    <t>VA.Meuro2023.IT.CHI.PHARM</t>
  </si>
  <si>
    <t>Basic chemicals (kt ethylene eq.)</t>
  </si>
  <si>
    <t>OUTPUT.kt.IT.CHI.BASIC_CHEM</t>
  </si>
  <si>
    <t>Other chemicals (kt ethylene eq.)</t>
  </si>
  <si>
    <t>OUTPUT.kt.IT.CHI.OTHER_CHEM</t>
  </si>
  <si>
    <t>Pharmaceutical products etc. (kt ethylene eq.)</t>
  </si>
  <si>
    <t>OUTPUT.kt.IT.CHI.PHARM</t>
  </si>
  <si>
    <t>CAP.kt.IT.CHI.BASIC_CHEM</t>
  </si>
  <si>
    <t>CAP.kt.IT.CHI.OTHER_CHEM</t>
  </si>
  <si>
    <t>CAP.kt.IT.CHI.PHARM</t>
  </si>
  <si>
    <t>NEWCAP.kt.IT.CHI.BASIC_CHEM</t>
  </si>
  <si>
    <t>NEWCAP.kt.IT.CHI.OTHER_CHEM</t>
  </si>
  <si>
    <t>NEWCAP.kt.IT.CHI.PHARM</t>
  </si>
  <si>
    <t>FEC.ktoe.IT.CHI.TOTAL.TOTAL.TOTAL.TOTAL</t>
  </si>
  <si>
    <t>FEC.ktoe.IT.CHI.TOTAL.TOTAL.TOTAL.SOLIDS</t>
  </si>
  <si>
    <t>FEC.ktoe.IT.CHI.TOTAL.TOTAL.TOTAL.RFG</t>
  </si>
  <si>
    <t>FEC.ktoe.IT.CHI.TOTAL.TOTAL.TOTAL.LPG</t>
  </si>
  <si>
    <t>FEC.ktoe.IT.CHI.TOTAL.TOTAL.TOTAL.DIESEL</t>
  </si>
  <si>
    <t>FEC.ktoe.IT.CHI.TOTAL.TOTAL.TOTAL.RFO</t>
  </si>
  <si>
    <t>FEC.ktoe.IT.CHI.TOTAL.TOTAL.TOTAL.OTHER</t>
  </si>
  <si>
    <t>FEC.ktoe.IT.CHI.TOTAL.TOTAL.TOTAL.NG</t>
  </si>
  <si>
    <t>FEC.ktoe.IT.CHI.TOTAL.TOTAL.TOTAL.DERIVED</t>
  </si>
  <si>
    <t>FEC.ktoe.IT.CHI.TOTAL.TOTAL.TOTAL.BIOMASS_WASTE</t>
  </si>
  <si>
    <t>FEC.ktoe.IT.CHI.TOTAL.TOTAL.TOTAL.BIOGAS</t>
  </si>
  <si>
    <t>FEC.ktoe.IT.CHI.TOTAL.TOTAL.TOTAL.LIQBIO</t>
  </si>
  <si>
    <t>FEC.ktoe.IT.CHI.TOTAL.TOTAL.TOTAL.SOLAR</t>
  </si>
  <si>
    <t>FEC.ktoe.IT.CHI.TOTAL.TOTAL.TOTAL.GEO</t>
  </si>
  <si>
    <t>FEC.ktoe.IT.CHI.TOTAL.TOTAL.TOTAL.AMBIENT</t>
  </si>
  <si>
    <t>FEC.ktoe.IT.CHI.TOTAL.TOTAL.TOTAL.STEAM_DISTR</t>
  </si>
  <si>
    <t>FEC.ktoe.IT.CHI.TOTAL.TOTAL.TOTAL.ELEC</t>
  </si>
  <si>
    <t>Non-energy use in the Chemical industry (ktoe)</t>
  </si>
  <si>
    <t>NONENERGY.ktoe.IT.CHI.TOTAL.TOTAL.TOTAL.TOTAL</t>
  </si>
  <si>
    <t>NONENERGY.ktoe.IT.CHI.TOTAL.TOTAL.TOTAL.SOLIDS</t>
  </si>
  <si>
    <t>NONENERGY.ktoe.IT.CHI.TOTAL.TOTAL.TOTAL.RFG</t>
  </si>
  <si>
    <t>NONENERGY.ktoe.IT.CHI.TOTAL.TOTAL.TOTAL.LPG</t>
  </si>
  <si>
    <t>NONENERGY.ktoe.IT.CHI.TOTAL.TOTAL.TOTAL.DIESEL</t>
  </si>
  <si>
    <t>NONENERGY.ktoe.IT.CHI.TOTAL.TOTAL.TOTAL.RFO</t>
  </si>
  <si>
    <t>NONENERGY.ktoe.IT.CHI.TOTAL.TOTAL.TOTAL.OTHER</t>
  </si>
  <si>
    <t>NONENERGY.ktoe.IT.CHI.TOTAL.TOTAL.TOTAL.NAPHTHA</t>
  </si>
  <si>
    <t>NONENERGY.ktoe.IT.CHI.TOTAL.TOTAL.TOTAL.NG_BIOGAS</t>
  </si>
  <si>
    <t>NONENERGY.ktoe.IT.CHI.TOTAL.TOTAL.TOTAL.DERIVED</t>
  </si>
  <si>
    <t>NONENERGY.ktoe.IT.CHI.TOTAL.TOTAL.TOTAL.BIOMASS_WASTE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</si>
  <si>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</si>
  <si>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</si>
  <si>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</si>
  <si>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</si>
  <si>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</si>
  <si>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FEC.ktoe.IT.CHI.BASIC_CHEM.LIGHT.GENERIC.ELEC</t>
  </si>
  <si>
    <t>FEC.ktoe.IT.CHI.BASIC_CHEM.AIRCOMP.GENERIC.ELEC</t>
  </si>
  <si>
    <t>FEC.ktoe.IT.CHI.BASIC_CHEM.MOTOR.GENERIC.ELEC</t>
  </si>
  <si>
    <t>FEC.ktoe.IT.CHI.BASIC_CHEM.FANS.GENERIC.ELEC</t>
  </si>
  <si>
    <t>FEC.ktoe.IT.CHI.BASIC_CHEM.LOW_ENTH.TOTAL.TOTAL</t>
  </si>
  <si>
    <t>FEC.ktoe.IT.CHI.BASIC_CHEM.LOW_ENTH.THERM.DIESEL_LIQBIO</t>
  </si>
  <si>
    <t>FEC.ktoe.IT.CHI.BASIC_CHEM.LOW_ENTH.THERM.NG_BIOGAS</t>
  </si>
  <si>
    <t>FEC.ktoe.IT.CHI.BASIC_CHEM.LOW_ENTH.THERM.SOLAR_GEO</t>
  </si>
  <si>
    <t>FEC.ktoe.IT.CHI.BASIC_CHEM.LOW_ENTH.HP.AMBIENT</t>
  </si>
  <si>
    <t>FEC.ktoe.IT.CHI.BASIC_CHEM.LOW_ENTH.THERM.ELEC</t>
  </si>
  <si>
    <t>Chemicals: Feedstock (energy used as raw material)</t>
  </si>
  <si>
    <t>Chemicals: Steam processing</t>
  </si>
  <si>
    <t>FEC.ktoe.IT.CHI.BASIC_CHEM.PROCESSING.TOTAL.TOTAL</t>
  </si>
  <si>
    <t>FEC.ktoe.IT.CHI.BASIC_CHEM.PROCESSING.STEAM.SOLIDS</t>
  </si>
  <si>
    <t>FEC.ktoe.IT.CHI.BASIC_CHEM.PROCESSING.STEAM.RFG</t>
  </si>
  <si>
    <t>FEC.ktoe.IT.CHI.BASIC_CHEM.PROCESSING.STEAM.LPG</t>
  </si>
  <si>
    <t>FEC.ktoe.IT.CHI.BASIC_CHEM.PROCESSING.STEAM.DIESEL_LIQBIO</t>
  </si>
  <si>
    <t>FEC.ktoe.IT.CHI.BASIC_CHEM.PROCESSING.STEAM.RFO</t>
  </si>
  <si>
    <t>FEC.ktoe.IT.CHI.BASIC_CHEM.PROCESSING.STEAM.OTHER</t>
  </si>
  <si>
    <t>FEC.ktoe.IT.CHI.BASIC_CHEM.PROCESSING.STEAM.NG_BIOGAS</t>
  </si>
  <si>
    <t>FEC.ktoe.IT.CHI.BASIC_CHEM.PROCESSING.STEAM.DERIVED</t>
  </si>
  <si>
    <t>FEC.ktoe.IT.CHI.BASIC_CHEM.PROCESSING.STEAM.BIOMASS_WASTE</t>
  </si>
  <si>
    <t>FEC.ktoe.IT.CHI.BASIC_CHEM.PROCESSING.STEAM.STEAM_DISTR</t>
  </si>
  <si>
    <t>Chemicals: Furnaces</t>
  </si>
  <si>
    <t>FEC.ktoe.IT.CHI.BASIC_CHEM.PROC_HEAT.TOTAL.TOTAL</t>
  </si>
  <si>
    <t>Chemicals: Furnaces - Thermal</t>
  </si>
  <si>
    <t>FEC.ktoe.IT.CHI.BASIC_CHEM.PROC_HEAT.THERM.TOTAL</t>
  </si>
  <si>
    <t>FEC.ktoe.IT.CHI.BASIC_CHEM.PROC_HEAT.THERM.SOLIDS</t>
  </si>
  <si>
    <t>FEC.ktoe.IT.CHI.BASIC_CHEM.PROC_HEAT.THERM.LPG</t>
  </si>
  <si>
    <t>FEC.ktoe.IT.CHI.BASIC_CHEM.PROC_HEAT.THERM.DIESEL_LIQBIO</t>
  </si>
  <si>
    <t>FEC.ktoe.IT.CHI.BASIC_CHEM.PROC_HEAT.THERM.RFO</t>
  </si>
  <si>
    <t>FEC.ktoe.IT.CHI.BASIC_CHEM.PROC_HEAT.THERM.NG_BIOGAS</t>
  </si>
  <si>
    <t>Chemicals: Furnaces - Electric</t>
  </si>
  <si>
    <t>FEC.ktoe.IT.CHI.BASIC_CHEM.PROC_HEAT.ELEC.ELEC</t>
  </si>
  <si>
    <t>Chemicals: Process cooling</t>
  </si>
  <si>
    <t>Chemicals: Process cooling - Natural gas and biogas</t>
  </si>
  <si>
    <t>FEC.ktoe.IT.CHI.BASIC_CHEM.PROC_COOL.THERM.NG_BIOGAS</t>
  </si>
  <si>
    <t>Chemicals: Process cooling - Steam</t>
  </si>
  <si>
    <t>FEC.ktoe.IT.CHI.BASIC_CHEM.PROC_COOL_STEAM.TOTAL.TOTAL</t>
  </si>
  <si>
    <t>FEC.ktoe.IT.CHI.BASIC_CHEM.PROC_COOL_STEAM.STEAM.SOLIDS</t>
  </si>
  <si>
    <t>FEC.ktoe.IT.CHI.BASIC_CHEM.PROC_COOL_STEAM.STEAM.RFG</t>
  </si>
  <si>
    <t>FEC.ktoe.IT.CHI.BASIC_CHEM.PROC_COOL_STEAM.STEAM.LPG</t>
  </si>
  <si>
    <t>FEC.ktoe.IT.CHI.BASIC_CHEM.PROC_COOL_STEAM.STEAM.DIESEL_LIQBIO</t>
  </si>
  <si>
    <t>FEC.ktoe.IT.CHI.BASIC_CHEM.PROC_COOL_STEAM.STEAM.RFO</t>
  </si>
  <si>
    <t>FEC.ktoe.IT.CHI.BASIC_CHEM.PROC_COOL_STEAM.STEAM.OTHER</t>
  </si>
  <si>
    <t>FEC.ktoe.IT.CHI.BASIC_CHEM.PROC_COOL_STEAM.STEAM.NG_BIOGAS</t>
  </si>
  <si>
    <t>FEC.ktoe.IT.CHI.BASIC_CHEM.PROC_COOL_STEAM.STEAM.DERIVED</t>
  </si>
  <si>
    <t>FEC.ktoe.IT.CHI.BASIC_CHEM.PROC_COOL_STEAM.STEAM.BIOMASS_WASTE</t>
  </si>
  <si>
    <t>FEC.ktoe.IT.CHI.BASIC_CHEM.PROC_COOL_STEAM.STEAM.STEAM_DISTR</t>
  </si>
  <si>
    <t>Chemicals: Process cooling - Electric</t>
  </si>
  <si>
    <t>FEC.ktoe.IT.CHI.BASIC_CHEM.PROC_COOL.ELEC.ELEC</t>
  </si>
  <si>
    <t>Chemicals: Generic electric process</t>
  </si>
  <si>
    <t>FEC.ktoe.IT.CHI.BASIC_CHEM.GENERIC.MECH.ELEC</t>
  </si>
  <si>
    <t>FEC.ktoe.IT.CHI.OTHER_CHEM.TOTAL.TOTAL.TOTAL</t>
  </si>
  <si>
    <t>FEC.ktoe.IT.CHI.OTHER_CHEM.LIGHT.GENERIC.ELEC</t>
  </si>
  <si>
    <t>FEC.ktoe.IT.CHI.OTHER_CHEM.AIRCOMP.GENERIC.ELEC</t>
  </si>
  <si>
    <t>FEC.ktoe.IT.CHI.OTHER_CHEM.MOTOR.GENERIC.ELEC</t>
  </si>
  <si>
    <t>FEC.ktoe.IT.CHI.OTHER_CHEM.FANS.GENERIC.ELEC</t>
  </si>
  <si>
    <t>FEC.ktoe.IT.CHI.OTHER_CHEM.LOW_ENTH.TOTAL.TOTAL</t>
  </si>
  <si>
    <t>FEC.ktoe.IT.CHI.OTHER_CHEM.LOW_ENTH.THERM.DIESEL_LIQBIO</t>
  </si>
  <si>
    <t>FEC.ktoe.IT.CHI.OTHER_CHEM.LOW_ENTH.THERM.NG_BIOGAS</t>
  </si>
  <si>
    <t>FEC.ktoe.IT.CHI.OTHER_CHEM.LOW_ENTH.THERM.SOLAR_GEO</t>
  </si>
  <si>
    <t>FEC.ktoe.IT.CHI.OTHER_CHEM.LOW_ENTH.HP.AMBIENT</t>
  </si>
  <si>
    <t>FEC.ktoe.IT.CHI.OTHER_CHEM.LOW_ENTH.THERM.ELEC</t>
  </si>
  <si>
    <t>Chemicals: High-enthalpy heat processing</t>
  </si>
  <si>
    <t>High-enthalpy heat processing - Steam</t>
  </si>
  <si>
    <t>FEC.ktoe.IT.CHI.OTHER_CHEM.PROCESSING_STEAM.TOTAL.TOTAL</t>
  </si>
  <si>
    <t>FEC.ktoe.IT.CHI.OTHER_CHEM.PROCESSING_STEAM.STEAM.SOLIDS</t>
  </si>
  <si>
    <t>FEC.ktoe.IT.CHI.OTHER_CHEM.PROCESSING_STEAM.STEAM.RFG</t>
  </si>
  <si>
    <t>FEC.ktoe.IT.CHI.OTHER_CHEM.PROCESSING_STEAM.STEAM.LPG</t>
  </si>
  <si>
    <t>FEC.ktoe.IT.CHI.OTHER_CHEM.PROCESSING_STEAM.STEAM.DIESEL_LIQBIO</t>
  </si>
  <si>
    <t>FEC.ktoe.IT.CHI.OTHER_CHEM.PROCESSING_STEAM.STEAM.RFO</t>
  </si>
  <si>
    <t>FEC.ktoe.IT.CHI.OTHER_CHEM.PROCESSING_STEAM.STEAM.OTHER</t>
  </si>
  <si>
    <t>FEC.ktoe.IT.CHI.OTHER_CHEM.PROCESSING_STEAM.STEAM.NG_BIOGAS</t>
  </si>
  <si>
    <t>FEC.ktoe.IT.CHI.OTHER_CHEM.PROCESSING_STEAM.STEAM.DERIVED</t>
  </si>
  <si>
    <t>FEC.ktoe.IT.CHI.OTHER_CHEM.PROCESSING_STEAM.STEAM.BIOMASS_WASTE</t>
  </si>
  <si>
    <t>FEC.ktoe.IT.CHI.OTHER_CHEM.PROCESSING_STEAM.STEAM.STEAM_DISTR</t>
  </si>
  <si>
    <t>High-enthalpy heat processing - Electric (microwave)</t>
  </si>
  <si>
    <t>FEC.ktoe.IT.CHI.OTHER_CHEM.PROCESSING.MICROW.ELEC</t>
  </si>
  <si>
    <t>FEC.ktoe.IT.CHI.OTHER_CHEM.PROC_HEAT.TOTAL.TOTAL</t>
  </si>
  <si>
    <t>FEC.ktoe.IT.CHI.OTHER_CHEM.PROC_HEAT.THERM.TOTAL</t>
  </si>
  <si>
    <t>FEC.ktoe.IT.CHI.OTHER_CHEM.PROC_HEAT.THERM.SOLIDS</t>
  </si>
  <si>
    <t>FEC.ktoe.IT.CHI.OTHER_CHEM.PROC_HEAT.THERM.LPG</t>
  </si>
  <si>
    <t>FEC.ktoe.IT.CHI.OTHER_CHEM.PROC_HEAT.THERM.DIESEL_LIQBIO</t>
  </si>
  <si>
    <t>FEC.ktoe.IT.CHI.OTHER_CHEM.PROC_HEAT.THERM.RFO</t>
  </si>
  <si>
    <t>FEC.ktoe.IT.CHI.OTHER_CHEM.PROC_HEAT.THERM.NG_BIOGAS</t>
  </si>
  <si>
    <t>FEC.ktoe.IT.CHI.OTHER_CHEM.PROC_HEAT.ELEC.ELEC</t>
  </si>
  <si>
    <t>FEC.ktoe.IT.CHI.OTHER_CHEM.PROC_COOL.THERM.NG_BIOGAS</t>
  </si>
  <si>
    <t>FEC.ktoe.IT.CHI.OTHER_CHEM.PROC_COOL_STEAM.TOTAL.TOTAL</t>
  </si>
  <si>
    <t>FEC.ktoe.IT.CHI.OTHER_CHEM.PROC_COOL_STEAM.STEAM.SOLIDS</t>
  </si>
  <si>
    <t>FEC.ktoe.IT.CHI.OTHER_CHEM.PROC_COOL_STEAM.STEAM.RFG</t>
  </si>
  <si>
    <t>FEC.ktoe.IT.CHI.OTHER_CHEM.PROC_COOL_STEAM.STEAM.LPG</t>
  </si>
  <si>
    <t>FEC.ktoe.IT.CHI.OTHER_CHEM.PROC_COOL_STEAM.STEAM.DIESEL_LIQBIO</t>
  </si>
  <si>
    <t>FEC.ktoe.IT.CHI.OTHER_CHEM.PROC_COOL_STEAM.STEAM.RFO</t>
  </si>
  <si>
    <t>FEC.ktoe.IT.CHI.OTHER_CHEM.PROC_COOL_STEAM.STEAM.OTHER</t>
  </si>
  <si>
    <t>FEC.ktoe.IT.CHI.OTHER_CHEM.PROC_COOL_STEAM.STEAM.NG_BIOGAS</t>
  </si>
  <si>
    <t>FEC.ktoe.IT.CHI.OTHER_CHEM.PROC_COOL_STEAM.STEAM.DERIVED</t>
  </si>
  <si>
    <t>FEC.ktoe.IT.CHI.OTHER_CHEM.PROC_COOL_STEAM.STEAM.BIOMASS_WASTE</t>
  </si>
  <si>
    <t>FEC.ktoe.IT.CHI.OTHER_CHEM.PROC_COOL_STEAM.STEAM.STEAM_DISTR</t>
  </si>
  <si>
    <t>FEC.ktoe.IT.CHI.OTHER_CHEM.PROC_COOL.ELEC.ELEC</t>
  </si>
  <si>
    <t>FEC.ktoe.IT.CHI.OTHER_CHEM.GENERIC.MECH.ELEC</t>
  </si>
  <si>
    <t>FEC.ktoe.IT.CHI.PHARM.TOTAL.TOTAL.TOTAL</t>
  </si>
  <si>
    <t>FEC.ktoe.IT.CHI.PHARM.LIGHT.GENERIC.ELEC</t>
  </si>
  <si>
    <t>FEC.ktoe.IT.CHI.PHARM.AIRCOMP.GENERIC.ELEC</t>
  </si>
  <si>
    <t>FEC.ktoe.IT.CHI.PHARM.MOTOR.GENERIC.ELEC</t>
  </si>
  <si>
    <t>FEC.ktoe.IT.CHI.PHARM.FANS.GENERIC.ELEC</t>
  </si>
  <si>
    <t>FEC.ktoe.IT.CHI.PHARM.LOW_ENTH.TOTAL.TOTAL</t>
  </si>
  <si>
    <t>FEC.ktoe.IT.CHI.PHARM.LOW_ENTH.THERM.DIESEL_LIQBIO</t>
  </si>
  <si>
    <t>FEC.ktoe.IT.CHI.PHARM.LOW_ENTH.THERM.NG_BIOGAS</t>
  </si>
  <si>
    <t>FEC.ktoe.IT.CHI.PHARM.LOW_ENTH.THERM.SOLAR_GEO</t>
  </si>
  <si>
    <t>FEC.ktoe.IT.CHI.PHARM.LOW_ENTH.HP.AMBIENT</t>
  </si>
  <si>
    <t>FEC.ktoe.IT.CHI.PHARM.LOW_ENTH.THERM.ELEC</t>
  </si>
  <si>
    <t>FEC.ktoe.IT.CHI.PHARM.PROCESSING_STEAM.TOTAL.TOTAL</t>
  </si>
  <si>
    <t>FEC.ktoe.IT.CHI.PHARM.PROCESSING_STEAM.STEAM.SOLIDS</t>
  </si>
  <si>
    <t>FEC.ktoe.IT.CHI.PHARM.PROCESSING_STEAM.STEAM.RFG</t>
  </si>
  <si>
    <t>FEC.ktoe.IT.CHI.PHARM.PROCESSING_STEAM.STEAM.LPG</t>
  </si>
  <si>
    <t>FEC.ktoe.IT.CHI.PHARM.PROCESSING_STEAM.STEAM.DIESEL_LIQBIO</t>
  </si>
  <si>
    <t>FEC.ktoe.IT.CHI.PHARM.PROCESSING_STEAM.STEAM.RFO</t>
  </si>
  <si>
    <t>FEC.ktoe.IT.CHI.PHARM.PROCESSING_STEAM.STEAM.OTHER</t>
  </si>
  <si>
    <t>FEC.ktoe.IT.CHI.PHARM.PROCESSING_STEAM.STEAM.NG_BIOGAS</t>
  </si>
  <si>
    <t>FEC.ktoe.IT.CHI.PHARM.PROCESSING_STEAM.STEAM.DERIVED</t>
  </si>
  <si>
    <t>FEC.ktoe.IT.CHI.PHARM.PROCESSING_STEAM.STEAM.BIOMASS_WASTE</t>
  </si>
  <si>
    <t>FEC.ktoe.IT.CHI.PHARM.PROCESSING_STEAM.STEAM.STEAM_DISTR</t>
  </si>
  <si>
    <t>FEC.ktoe.IT.CHI.PHARM.PROCESSING.MICROW.ELEC</t>
  </si>
  <si>
    <t>FEC.ktoe.IT.CHI.PHARM.PROC_HEAT.TOTAL.TOTAL</t>
  </si>
  <si>
    <t>FEC.ktoe.IT.CHI.PHARM.PROC_HEAT.THERM.TOTAL</t>
  </si>
  <si>
    <t>FEC.ktoe.IT.CHI.PHARM.PROC_HEAT.THERM.SOLIDS</t>
  </si>
  <si>
    <t>FEC.ktoe.IT.CHI.PHARM.PROC_HEAT.THERM.LPG</t>
  </si>
  <si>
    <t>FEC.ktoe.IT.CHI.PHARM.PROC_HEAT.THERM.DIESEL_LIQBIO</t>
  </si>
  <si>
    <t>FEC.ktoe.IT.CHI.PHARM.PROC_HEAT.THERM.RFO</t>
  </si>
  <si>
    <t>FEC.ktoe.IT.CHI.PHARM.PROC_HEAT.THERM.NG_BIOGAS</t>
  </si>
  <si>
    <t>FEC.ktoe.IT.CHI.PHARM.PROC_HEAT.ELEC.ELEC</t>
  </si>
  <si>
    <t>FEC.ktoe.IT.CHI.PHARM.PROC_COOL.THERM.NG_BIOGAS</t>
  </si>
  <si>
    <t>FEC.ktoe.IT.CHI.PHARM.PROC_COOL_STEAM.TOTAL.TOTAL</t>
  </si>
  <si>
    <t>FEC.ktoe.IT.CHI.PHARM.PROC_COOL_STEAM.STEAM.SOLIDS</t>
  </si>
  <si>
    <t>FEC.ktoe.IT.CHI.PHARM.PROC_COOL_STEAM.STEAM.RFG</t>
  </si>
  <si>
    <t>FEC.ktoe.IT.CHI.PHARM.PROC_COOL_STEAM.STEAM.LPG</t>
  </si>
  <si>
    <t>FEC.ktoe.IT.CHI.PHARM.PROC_COOL_STEAM.STEAM.DIESEL_LIQBIO</t>
  </si>
  <si>
    <t>FEC.ktoe.IT.CHI.PHARM.PROC_COOL_STEAM.STEAM.RFO</t>
  </si>
  <si>
    <t>FEC.ktoe.IT.CHI.PHARM.PROC_COOL_STEAM.STEAM.OTHER</t>
  </si>
  <si>
    <t>FEC.ktoe.IT.CHI.PHARM.PROC_COOL_STEAM.STEAM.NG_BIOGAS</t>
  </si>
  <si>
    <t>FEC.ktoe.IT.CHI.PHARM.PROC_COOL_STEAM.STEAM.DERIVED</t>
  </si>
  <si>
    <t>FEC.ktoe.IT.CHI.PHARM.PROC_COOL_STEAM.STEAM.BIOMASS_WASTE</t>
  </si>
  <si>
    <t>FEC.ktoe.IT.CHI.PHARM.PROC_COOL_STEAM.STEAM.STEAM_DISTR</t>
  </si>
  <si>
    <t>FEC.ktoe.IT.CHI.PHARM.PROC_COOL.ELEC.ELEC</t>
  </si>
  <si>
    <t>FEC.ktoe.IT.CHI.PHARM.GENERIC.MECH.ELEC</t>
  </si>
  <si>
    <t>Chemicals: Process cooling - Natural gas</t>
  </si>
  <si>
    <t>UED.ktoe.IT.CHI.BASIC_CHEM.LIGHT.GENERIC.ELEC</t>
  </si>
  <si>
    <t>UED.ktoe.IT.CHI.BASIC_CHEM.AIRCOMP.GENERIC.ELEC</t>
  </si>
  <si>
    <t>UED.ktoe.IT.CHI.BASIC_CHEM.MOTOR.GENERIC.ELEC</t>
  </si>
  <si>
    <t>UED.ktoe.IT.CHI.BASIC_CHEM.FANS.GENERIC.ELEC</t>
  </si>
  <si>
    <t>UED.ktoe.IT.CHI.BASIC_CHEM.LOW_ENTH.TOTAL.TOTAL</t>
  </si>
  <si>
    <t>UED.ktoe.IT.CHI.BASIC_CHEM.LOW_ENTH.THERM.DIESEL_LIQBIO</t>
  </si>
  <si>
    <t>UED.ktoe.IT.CHI.BASIC_CHEM.LOW_ENTH.THERM.NG_BIOGAS</t>
  </si>
  <si>
    <t>UED.ktoe.IT.CHI.BASIC_CHEM.LOW_ENTH.THERM.SOLAR_GEO</t>
  </si>
  <si>
    <t>UED.ktoe.IT.CHI.BASIC_CHEM.LOW_ENTH.HP.AMBIENT</t>
  </si>
  <si>
    <t>UED.ktoe.IT.CHI.BASIC_CHEM.LOW_ENTH.THERM.ELEC</t>
  </si>
  <si>
    <t>UED.ktoe.IT.CHI.BASIC_CHEM.PROCESSING.TOTAL.TOTAL</t>
  </si>
  <si>
    <t>UED.ktoe.IT.CHI.BASIC_CHEM.PROCESSING.STEAM.SOLIDS</t>
  </si>
  <si>
    <t>UED.ktoe.IT.CHI.BASIC_CHEM.PROCESSING.STEAM.RFG</t>
  </si>
  <si>
    <t>UED.ktoe.IT.CHI.BASIC_CHEM.PROCESSING.STEAM.LPG</t>
  </si>
  <si>
    <t>UED.ktoe.IT.CHI.BASIC_CHEM.PROCESSING.STEAM.DIESEL_LIQBIO</t>
  </si>
  <si>
    <t>UED.ktoe.IT.CHI.BASIC_CHEM.PROCESSING.STEAM.RFO</t>
  </si>
  <si>
    <t>UED.ktoe.IT.CHI.BASIC_CHEM.PROCESSING.STEAM.OTHER</t>
  </si>
  <si>
    <t>UED.ktoe.IT.CHI.BASIC_CHEM.PROCESSING.STEAM.NG_BIOGAS</t>
  </si>
  <si>
    <t>UED.ktoe.IT.CHI.BASIC_CHEM.PROCESSING.STEAM.DERIVED</t>
  </si>
  <si>
    <t>UED.ktoe.IT.CHI.BASIC_CHEM.PROCESSING.STEAM.BIOMASS_WASTE</t>
  </si>
  <si>
    <t>UED.ktoe.IT.CHI.BASIC_CHEM.PROCESSING.STEAM.STEAM_DISTR</t>
  </si>
  <si>
    <t>UED.ktoe.IT.CHI.BASIC_CHEM.PROC_HEAT.TOTAL.TOTAL</t>
  </si>
  <si>
    <t>UED.ktoe.IT.CHI.BASIC_CHEM.PROC_HEAT.THERM.TOTAL</t>
  </si>
  <si>
    <t>UED.ktoe.IT.CHI.BASIC_CHEM.PROC_HEAT.THERM.SOLIDS</t>
  </si>
  <si>
    <t>UED.ktoe.IT.CHI.BASIC_CHEM.PROC_HEAT.THERM.LPG</t>
  </si>
  <si>
    <t>UED.ktoe.IT.CHI.BASIC_CHEM.PROC_HEAT.THERM.DIESEL_LIQBIO</t>
  </si>
  <si>
    <t>UED.ktoe.IT.CHI.BASIC_CHEM.PROC_HEAT.THERM.RFO</t>
  </si>
  <si>
    <t>UED.ktoe.IT.CHI.BASIC_CHEM.PROC_HEAT.THERM.NG_BIOGAS</t>
  </si>
  <si>
    <t>UED.ktoe.IT.CHI.BASIC_CHEM.PROC_HEAT.ELEC.ELEC</t>
  </si>
  <si>
    <t>UED.ktoe.IT.CHI.BASIC_CHEM.PROC_COOL.THERM.NG_BIOGAS</t>
  </si>
  <si>
    <t>UED.ktoe.IT.CHI.BASIC_CHEM.PROC_COOL_STEAM.TOTAL.TOTAL</t>
  </si>
  <si>
    <t>UED.ktoe.IT.CHI.BASIC_CHEM.PROC_COOL_STEAM.STEAM.SOLIDS</t>
  </si>
  <si>
    <t>UED.ktoe.IT.CHI.BASIC_CHEM.PROC_COOL_STEAM.STEAM.RFG</t>
  </si>
  <si>
    <t>UED.ktoe.IT.CHI.BASIC_CHEM.PROC_COOL_STEAM.STEAM.LPG</t>
  </si>
  <si>
    <t>UED.ktoe.IT.CHI.BASIC_CHEM.PROC_COOL_STEAM.STEAM.DIESEL_LIQBIO</t>
  </si>
  <si>
    <t>UED.ktoe.IT.CHI.BASIC_CHEM.PROC_COOL_STEAM.STEAM.RFO</t>
  </si>
  <si>
    <t>UED.ktoe.IT.CHI.BASIC_CHEM.PROC_COOL_STEAM.STEAM.OTHER</t>
  </si>
  <si>
    <t>UED.ktoe.IT.CHI.BASIC_CHEM.PROC_COOL_STEAM.STEAM.NG_BIOGAS</t>
  </si>
  <si>
    <t>UED.ktoe.IT.CHI.BASIC_CHEM.PROC_COOL_STEAM.STEAM.DERIVED</t>
  </si>
  <si>
    <t>UED.ktoe.IT.CHI.BASIC_CHEM.PROC_COOL_STEAM.STEAM.BIOMASS_WASTE</t>
  </si>
  <si>
    <t>UED.ktoe.IT.CHI.BASIC_CHEM.PROC_COOL_STEAM.STEAM.STEAM_DISTR</t>
  </si>
  <si>
    <t>UED.ktoe.IT.CHI.BASIC_CHEM.PROC_COOL.ELEC.ELEC</t>
  </si>
  <si>
    <t>UED.ktoe.IT.CHI.BASIC_CHEM.GENERIC.MECH.ELEC</t>
  </si>
  <si>
    <t>UED.ktoe.IT.CHI.OTHER_CHEM.TOTAL.TOTAL.TOTAL</t>
  </si>
  <si>
    <t>UED.ktoe.IT.CHI.OTHER_CHEM.LIGHT.GENERIC.ELEC</t>
  </si>
  <si>
    <t>UED.ktoe.IT.CHI.OTHER_CHEM.AIRCOMP.GENERIC.ELEC</t>
  </si>
  <si>
    <t>UED.ktoe.IT.CHI.OTHER_CHEM.MOTOR.GENERIC.ELEC</t>
  </si>
  <si>
    <t>UED.ktoe.IT.CHI.OTHER_CHEM.FANS.GENERIC.ELEC</t>
  </si>
  <si>
    <t>UED.ktoe.IT.CHI.OTHER_CHEM.LOW_ENTH.TOTAL.TOTAL</t>
  </si>
  <si>
    <t>UED.ktoe.IT.CHI.OTHER_CHEM.LOW_ENTH.THERM.DIESEL_LIQBIO</t>
  </si>
  <si>
    <t>UED.ktoe.IT.CHI.OTHER_CHEM.LOW_ENTH.THERM.NG_BIOGAS</t>
  </si>
  <si>
    <t>UED.ktoe.IT.CHI.OTHER_CHEM.LOW_ENTH.THERM.SOLAR_GEO</t>
  </si>
  <si>
    <t>UED.ktoe.IT.CHI.OTHER_CHEM.LOW_ENTH.HP.AMBIENT</t>
  </si>
  <si>
    <t>UED.ktoe.IT.CHI.OTHER_CHEM.LOW_ENTH.THERM.ELEC</t>
  </si>
  <si>
    <t>UED.ktoe.IT.CHI.OTHER_CHEM.PROCESSING_STEAM.TOTAL.TOTAL</t>
  </si>
  <si>
    <t>UED.ktoe.IT.CHI.OTHER_CHEM.PROCESSING_STEAM.STEAM.SOLIDS</t>
  </si>
  <si>
    <t>UED.ktoe.IT.CHI.OTHER_CHEM.PROCESSING_STEAM.STEAM.RFG</t>
  </si>
  <si>
    <t>UED.ktoe.IT.CHI.OTHER_CHEM.PROCESSING_STEAM.STEAM.LPG</t>
  </si>
  <si>
    <t>UED.ktoe.IT.CHI.OTHER_CHEM.PROCESSING_STEAM.STEAM.DIESEL_LIQBIO</t>
  </si>
  <si>
    <t>UED.ktoe.IT.CHI.OTHER_CHEM.PROCESSING_STEAM.STEAM.RFO</t>
  </si>
  <si>
    <t>UED.ktoe.IT.CHI.OTHER_CHEM.PROCESSING_STEAM.STEAM.OTHER</t>
  </si>
  <si>
    <t>UED.ktoe.IT.CHI.OTHER_CHEM.PROCESSING_STEAM.STEAM.NG_BIOGAS</t>
  </si>
  <si>
    <t>UED.ktoe.IT.CHI.OTHER_CHEM.PROCESSING_STEAM.STEAM.DERIVED</t>
  </si>
  <si>
    <t>UED.ktoe.IT.CHI.OTHER_CHEM.PROCESSING_STEAM.STEAM.BIOMASS_WASTE</t>
  </si>
  <si>
    <t>UED.ktoe.IT.CHI.OTHER_CHEM.PROCESSING_STEAM.STEAM.STEAM_DISTR</t>
  </si>
  <si>
    <t>UED.ktoe.IT.CHI.OTHER_CHEM.PROCESSING.MICROW.ELEC</t>
  </si>
  <si>
    <t>UED.ktoe.IT.CHI.OTHER_CHEM.PROC_HEAT.TOTAL.TOTAL</t>
  </si>
  <si>
    <t>UED.ktoe.IT.CHI.OTHER_CHEM.PROC_HEAT.THERM.TOTAL</t>
  </si>
  <si>
    <t>UED.ktoe.IT.CHI.OTHER_CHEM.PROC_HEAT.THERM.SOLIDS</t>
  </si>
  <si>
    <t>UED.ktoe.IT.CHI.OTHER_CHEM.PROC_HEAT.THERM.LPG</t>
  </si>
  <si>
    <t>UED.ktoe.IT.CHI.OTHER_CHEM.PROC_HEAT.THERM.DIESEL_LIQBIO</t>
  </si>
  <si>
    <t>UED.ktoe.IT.CHI.OTHER_CHEM.PROC_HEAT.THERM.RFO</t>
  </si>
  <si>
    <t>UED.ktoe.IT.CHI.OTHER_CHEM.PROC_HEAT.THERM.NG_BIOGAS</t>
  </si>
  <si>
    <t>UED.ktoe.IT.CHI.OTHER_CHEM.PROC_HEAT.ELEC.ELEC</t>
  </si>
  <si>
    <t>UED.ktoe.IT.CHI.OTHER_CHEM.PROC_COOL.THERM.NG_BIOGAS</t>
  </si>
  <si>
    <t>UED.ktoe.IT.CHI.OTHER_CHEM.PROC_COOL_STEAM.TOTAL.TOTAL</t>
  </si>
  <si>
    <t>UED.ktoe.IT.CHI.OTHER_CHEM.PROC_COOL_STEAM.STEAM.SOLIDS</t>
  </si>
  <si>
    <t>UED.ktoe.IT.CHI.OTHER_CHEM.PROC_COOL_STEAM.STEAM.RFG</t>
  </si>
  <si>
    <t>UED.ktoe.IT.CHI.OTHER_CHEM.PROC_COOL_STEAM.STEAM.LPG</t>
  </si>
  <si>
    <t>UED.ktoe.IT.CHI.OTHER_CHEM.PROC_COOL_STEAM.STEAM.DIESEL_LIQBIO</t>
  </si>
  <si>
    <t>UED.ktoe.IT.CHI.OTHER_CHEM.PROC_COOL_STEAM.STEAM.RFO</t>
  </si>
  <si>
    <t>UED.ktoe.IT.CHI.OTHER_CHEM.PROC_COOL_STEAM.STEAM.OTHER</t>
  </si>
  <si>
    <t>UED.ktoe.IT.CHI.OTHER_CHEM.PROC_COOL_STEAM.STEAM.NG_BIOGAS</t>
  </si>
  <si>
    <t>UED.ktoe.IT.CHI.OTHER_CHEM.PROC_COOL_STEAM.STEAM.DERIVED</t>
  </si>
  <si>
    <t>UED.ktoe.IT.CHI.OTHER_CHEM.PROC_COOL_STEAM.STEAM.BIOMASS_WASTE</t>
  </si>
  <si>
    <t>UED.ktoe.IT.CHI.OTHER_CHEM.PROC_COOL_STEAM.STEAM.STEAM_DISTR</t>
  </si>
  <si>
    <t>UED.ktoe.IT.CHI.OTHER_CHEM.PROC_COOL.ELEC.ELEC</t>
  </si>
  <si>
    <t>UED.ktoe.IT.CHI.OTHER_CHEM.GENERIC.MECH.ELEC</t>
  </si>
  <si>
    <t>UED.ktoe.IT.CHI.PHARM.TOTAL.TOTAL.TOTAL</t>
  </si>
  <si>
    <t>UED.ktoe.IT.CHI.PHARM.LIGHT.GENERIC.ELEC</t>
  </si>
  <si>
    <t>UED.ktoe.IT.CHI.PHARM.AIRCOMP.GENERIC.ELEC</t>
  </si>
  <si>
    <t>UED.ktoe.IT.CHI.PHARM.MOTOR.GENERIC.ELEC</t>
  </si>
  <si>
    <t>UED.ktoe.IT.CHI.PHARM.FANS.GENERIC.ELEC</t>
  </si>
  <si>
    <t>UED.ktoe.IT.CHI.PHARM.LOW_ENTH.TOTAL.TOTAL</t>
  </si>
  <si>
    <t>UED.ktoe.IT.CHI.PHARM.LOW_ENTH.THERM.DIESEL_LIQBIO</t>
  </si>
  <si>
    <t>UED.ktoe.IT.CHI.PHARM.LOW_ENTH.THERM.NG_BIOGAS</t>
  </si>
  <si>
    <t>UED.ktoe.IT.CHI.PHARM.LOW_ENTH.THERM.SOLAR_GEO</t>
  </si>
  <si>
    <t>UED.ktoe.IT.CHI.PHARM.LOW_ENTH.HP.AMBIENT</t>
  </si>
  <si>
    <t>UED.ktoe.IT.CHI.PHARM.LOW_ENTH.THERM.ELEC</t>
  </si>
  <si>
    <t>UED.ktoe.IT.CHI.PHARM.PROCESSING_STEAM.TOTAL.TOTAL</t>
  </si>
  <si>
    <t>UED.ktoe.IT.CHI.PHARM.PROCESSING_STEAM.STEAM.SOLIDS</t>
  </si>
  <si>
    <t>UED.ktoe.IT.CHI.PHARM.PROCESSING_STEAM.STEAM.RFG</t>
  </si>
  <si>
    <t>UED.ktoe.IT.CHI.PHARM.PROCESSING_STEAM.STEAM.LPG</t>
  </si>
  <si>
    <t>UED.ktoe.IT.CHI.PHARM.PROCESSING_STEAM.STEAM.DIESEL_LIQBIO</t>
  </si>
  <si>
    <t>UED.ktoe.IT.CHI.PHARM.PROCESSING_STEAM.STEAM.RFO</t>
  </si>
  <si>
    <t>UED.ktoe.IT.CHI.PHARM.PROCESSING_STEAM.STEAM.OTHER</t>
  </si>
  <si>
    <t>UED.ktoe.IT.CHI.PHARM.PROCESSING_STEAM.STEAM.NG_BIOGAS</t>
  </si>
  <si>
    <t>UED.ktoe.IT.CHI.PHARM.PROCESSING_STEAM.STEAM.DERIVED</t>
  </si>
  <si>
    <t>UED.ktoe.IT.CHI.PHARM.PROCESSING_STEAM.STEAM.BIOMASS_WASTE</t>
  </si>
  <si>
    <t>UED.ktoe.IT.CHI.PHARM.PROCESSING_STEAM.STEAM.STEAM_DISTR</t>
  </si>
  <si>
    <t>UED.ktoe.IT.CHI.PHARM.PROCESSING.MICROW.ELEC</t>
  </si>
  <si>
    <t>UED.ktoe.IT.CHI.PHARM.PROC_HEAT.TOTAL.TOTAL</t>
  </si>
  <si>
    <t>UED.ktoe.IT.CHI.PHARM.PROC_HEAT.THERM.TOTAL</t>
  </si>
  <si>
    <t>UED.ktoe.IT.CHI.PHARM.PROC_HEAT.THERM.SOLIDS</t>
  </si>
  <si>
    <t>UED.ktoe.IT.CHI.PHARM.PROC_HEAT.THERM.LPG</t>
  </si>
  <si>
    <t>UED.ktoe.IT.CHI.PHARM.PROC_HEAT.THERM.DIESEL_LIQBIO</t>
  </si>
  <si>
    <t>UED.ktoe.IT.CHI.PHARM.PROC_HEAT.THERM.RFO</t>
  </si>
  <si>
    <t>UED.ktoe.IT.CHI.PHARM.PROC_HEAT.THERM.NG_BIOGAS</t>
  </si>
  <si>
    <t>UED.ktoe.IT.CHI.PHARM.PROC_HEAT.ELEC.ELEC</t>
  </si>
  <si>
    <t>UED.ktoe.IT.CHI.PHARM.PROC_COOL.THERM.NG_BIOGAS</t>
  </si>
  <si>
    <t>UED.ktoe.IT.CHI.PHARM.PROC_COOL_STEAM.TOTAL.TOTAL</t>
  </si>
  <si>
    <t>UED.ktoe.IT.CHI.PHARM.PROC_COOL_STEAM.STEAM.SOLIDS</t>
  </si>
  <si>
    <t>UED.ktoe.IT.CHI.PHARM.PROC_COOL_STEAM.STEAM.RFG</t>
  </si>
  <si>
    <t>UED.ktoe.IT.CHI.PHARM.PROC_COOL_STEAM.STEAM.LPG</t>
  </si>
  <si>
    <t>UED.ktoe.IT.CHI.PHARM.PROC_COOL_STEAM.STEAM.DIESEL_LIQBIO</t>
  </si>
  <si>
    <t>UED.ktoe.IT.CHI.PHARM.PROC_COOL_STEAM.STEAM.RFO</t>
  </si>
  <si>
    <t>UED.ktoe.IT.CHI.PHARM.PROC_COOL_STEAM.STEAM.OTHER</t>
  </si>
  <si>
    <t>UED.ktoe.IT.CHI.PHARM.PROC_COOL_STEAM.STEAM.NG_BIOGAS</t>
  </si>
  <si>
    <t>UED.ktoe.IT.CHI.PHARM.PROC_COOL_STEAM.STEAM.DERIVED</t>
  </si>
  <si>
    <t>UED.ktoe.IT.CHI.PHARM.PROC_COOL_STEAM.STEAM.BIOMASS_WASTE</t>
  </si>
  <si>
    <t>UED.ktoe.IT.CHI.PHARM.PROC_COOL_STEAM.STEAM.STEAM_DISTR</t>
  </si>
  <si>
    <t>UED.ktoe.IT.CHI.PHARM.PROC_COOL.ELEC.ELEC</t>
  </si>
  <si>
    <t>UED.ktoe.IT.CHI.PHARM.GENERIC.MECH.ELEC</t>
  </si>
  <si>
    <t>Basic chemicals (energy consumption)</t>
  </si>
  <si>
    <t>FUEL_EMI.ktCO2.IT.CHI.BASIC_CHEM.LIGHT.GENERIC.ELEC</t>
  </si>
  <si>
    <t>FUEL_EMI.ktCO2.IT.CHI.BASIC_CHEM.AIRCOMP.GENERIC.ELEC</t>
  </si>
  <si>
    <t>FUEL_EMI.ktCO2.IT.CHI.BASIC_CHEM.MOTOR.GENERIC.ELEC</t>
  </si>
  <si>
    <t>FUEL_EMI.ktCO2.IT.CHI.BASIC_CHEM.FANS.GENERIC.ELEC</t>
  </si>
  <si>
    <t>FUEL_EMI.ktCO2.IT.CHI.BASIC_CHEM.LOW_ENTH.TOTAL.TOTAL</t>
  </si>
  <si>
    <t>FUEL_EMI.ktCO2.IT.CHI.BASIC_CHEM.LOW_ENTH.THERM.DIESEL_LIQBIO</t>
  </si>
  <si>
    <t>FUEL_EMI.ktCO2.IT.CHI.BASIC_CHEM.LOW_ENTH.THERM.NG_BIOGAS</t>
  </si>
  <si>
    <t>FUEL_EMI.ktCO2.IT.CHI.BASIC_CHEM.LOW_ENTH.THERM.SOLAR_GEO</t>
  </si>
  <si>
    <t>FUEL_EMI.ktCO2.IT.CHI.BASIC_CHEM.LOW_ENTH.HP.AMBIENT</t>
  </si>
  <si>
    <t>FUEL_EMI.ktCO2.IT.CHI.BASIC_CHEM.LOW_ENTH.THERM.ELEC</t>
  </si>
  <si>
    <t>FUEL_EMI.ktCO2.IT.CHI.BASIC_CHEM.PROCESSING.TOTAL.TOTAL</t>
  </si>
  <si>
    <t>FUEL_EMI.ktCO2.IT.CHI.BASIC_CHEM.PROCESSING.STEAM.SOLIDS</t>
  </si>
  <si>
    <t>FUEL_EMI.ktCO2.IT.CHI.BASIC_CHEM.PROCESSING.STEAM.RFG</t>
  </si>
  <si>
    <t>FUEL_EMI.ktCO2.IT.CHI.BASIC_CHEM.PROCESSING.STEAM.LPG</t>
  </si>
  <si>
    <t>FUEL_EMI.ktCO2.IT.CHI.BASIC_CHEM.PROCESSING.STEAM.DIESEL_LIQBIO</t>
  </si>
  <si>
    <t>FUEL_EMI.ktCO2.IT.CHI.BASIC_CHEM.PROCESSING.STEAM.RFO</t>
  </si>
  <si>
    <t>FUEL_EMI.ktCO2.IT.CHI.BASIC_CHEM.PROCESSING.STEAM.OTHER</t>
  </si>
  <si>
    <t>FUEL_EMI.ktCO2.IT.CHI.BASIC_CHEM.PROCESSING.STEAM.NG_BIOGAS</t>
  </si>
  <si>
    <t>FUEL_EMI.ktCO2.IT.CHI.BASIC_CHEM.PROCESSING.STEAM.DERIVED</t>
  </si>
  <si>
    <t>FUEL_EMI.ktCO2.IT.CHI.BASIC_CHEM.PROCESSING.STEAM.BIOMASS_WASTE</t>
  </si>
  <si>
    <t>FUEL_EMI.ktCO2.IT.CHI.BASIC_CHEM.PROCESSING.STEAM.STEAM_DISTR</t>
  </si>
  <si>
    <t>FUEL_EMI.ktCO2.IT.CHI.BASIC_CHEM.PROC_HEAT.TOTAL.TOTAL</t>
  </si>
  <si>
    <t>FUEL_EMI.ktCO2.IT.CHI.BASIC_CHEM.PROC_HEAT.THERM.TOTAL</t>
  </si>
  <si>
    <t>FUEL_EMI.ktCO2.IT.CHI.BASIC_CHEM.PROC_HEAT.THERM.SOLIDS</t>
  </si>
  <si>
    <t>FUEL_EMI.ktCO2.IT.CHI.BASIC_CHEM.PROC_HEAT.THERM.LPG</t>
  </si>
  <si>
    <t>FUEL_EMI.ktCO2.IT.CHI.BASIC_CHEM.PROC_HEAT.THERM.DIESEL_LIQBIO</t>
  </si>
  <si>
    <t>FUEL_EMI.ktCO2.IT.CHI.BASIC_CHEM.PROC_HEAT.THERM.RFO</t>
  </si>
  <si>
    <t>FUEL_EMI.ktCO2.IT.CHI.BASIC_CHEM.PROC_HEAT.THERM.NG_BIOGAS</t>
  </si>
  <si>
    <t>FUEL_EMI.ktCO2.IT.CHI.BASIC_CHEM.PROC_HEAT.ELEC.ELEC</t>
  </si>
  <si>
    <t>FUEL_EMI.ktCO2.IT.CHI.BASIC_CHEM.PROC_COOL.THERM.NG_BIOGAS</t>
  </si>
  <si>
    <t>FUEL_EMI.ktCO2.IT.CHI.BASIC_CHEM.PROC_COOL_STEAM.TOTAL.TOTAL</t>
  </si>
  <si>
    <t>FUEL_EMI.ktCO2.IT.CHI.BASIC_CHEM.PROC_COOL_STEAM.STEAM.SOLIDS</t>
  </si>
  <si>
    <t>FUEL_EMI.ktCO2.IT.CHI.BASIC_CHEM.PROC_COOL_STEAM.STEAM.RFG</t>
  </si>
  <si>
    <t>FUEL_EMI.ktCO2.IT.CHI.BASIC_CHEM.PROC_COOL_STEAM.STEAM.LPG</t>
  </si>
  <si>
    <t>FUEL_EMI.ktCO2.IT.CHI.BASIC_CHEM.PROC_COOL_STEAM.STEAM.DIESEL_LIQBIO</t>
  </si>
  <si>
    <t>FUEL_EMI.ktCO2.IT.CHI.BASIC_CHEM.PROC_COOL_STEAM.STEAM.RFO</t>
  </si>
  <si>
    <t>FUEL_EMI.ktCO2.IT.CHI.BASIC_CHEM.PROC_COOL_STEAM.STEAM.OTHER</t>
  </si>
  <si>
    <t>FUEL_EMI.ktCO2.IT.CHI.BASIC_CHEM.PROC_COOL_STEAM.STEAM.NG_BIOGAS</t>
  </si>
  <si>
    <t>FUEL_EMI.ktCO2.IT.CHI.BASIC_CHEM.PROC_COOL_STEAM.STEAM.DERIVED</t>
  </si>
  <si>
    <t>FUEL_EMI.ktCO2.IT.CHI.BASIC_CHEM.PROC_COOL_STEAM.STEAM.BIOMASS_WASTE</t>
  </si>
  <si>
    <t>FUEL_EMI.ktCO2.IT.CHI.BASIC_CHEM.PROC_COOL_STEAM.STEAM.STEAM_DISTR</t>
  </si>
  <si>
    <t>FUEL_EMI.ktCO2.IT.CHI.BASIC_CHEM.PROC_COOL.ELEC.ELEC</t>
  </si>
  <si>
    <t>FUEL_EMI.ktCO2.IT.CHI.BASIC_CHEM.GENERIC.MECH.ELEC</t>
  </si>
  <si>
    <t>PROCESS_EMI.ktCO2.IT.CHI.BASIC_CHEM</t>
  </si>
  <si>
    <t>FUEL_EMI.ktCO2.IT.CHI.OTHER_CHEM.LIGHT.GENERIC.ELEC</t>
  </si>
  <si>
    <t>FUEL_EMI.ktCO2.IT.CHI.OTHER_CHEM.AIRCOMP.GENERIC.ELEC</t>
  </si>
  <si>
    <t>FUEL_EMI.ktCO2.IT.CHI.OTHER_CHEM.MOTOR.GENERIC.ELEC</t>
  </si>
  <si>
    <t>FUEL_EMI.ktCO2.IT.CHI.OTHER_CHEM.FANS.GENERIC.ELEC</t>
  </si>
  <si>
    <t>FUEL_EMI.ktCO2.IT.CHI.OTHER_CHEM.LOW_ENTH.TOTAL.TOTAL</t>
  </si>
  <si>
    <t>FUEL_EMI.ktCO2.IT.CHI.OTHER_CHEM.LOW_ENTH.THERM.DIESEL_LIQBIO</t>
  </si>
  <si>
    <t>FUEL_EMI.ktCO2.IT.CHI.OTHER_CHEM.LOW_ENTH.THERM.NG_BIOGAS</t>
  </si>
  <si>
    <t>FUEL_EMI.ktCO2.IT.CHI.OTHER_CHEM.LOW_ENTH.THERM.SOLAR_GEO</t>
  </si>
  <si>
    <t>FUEL_EMI.ktCO2.IT.CHI.OTHER_CHEM.LOW_ENTH.HP.AMBIENT</t>
  </si>
  <si>
    <t>FUEL_EMI.ktCO2.IT.CHI.OTHER_CHEM.LOW_ENTH.THERM.ELEC</t>
  </si>
  <si>
    <t>FUEL_EMI.ktCO2.IT.CHI.OTHER_CHEM.PROCESSING_STEAM.TOTAL.TOTAL</t>
  </si>
  <si>
    <t>FUEL_EMI.ktCO2.IT.CHI.OTHER_CHEM.PROCESSING_STEAM.STEAM.SOLIDS</t>
  </si>
  <si>
    <t>FUEL_EMI.ktCO2.IT.CHI.OTHER_CHEM.PROCESSING_STEAM.STEAM.RFG</t>
  </si>
  <si>
    <t>FUEL_EMI.ktCO2.IT.CHI.OTHER_CHEM.PROCESSING_STEAM.STEAM.LPG</t>
  </si>
  <si>
    <t>FUEL_EMI.ktCO2.IT.CHI.OTHER_CHEM.PROCESSING_STEAM.STEAM.DIESEL_LIQBIO</t>
  </si>
  <si>
    <t>FUEL_EMI.ktCO2.IT.CHI.OTHER_CHEM.PROCESSING_STEAM.STEAM.RFO</t>
  </si>
  <si>
    <t>FUEL_EMI.ktCO2.IT.CHI.OTHER_CHEM.PROCESSING_STEAM.STEAM.OTHER</t>
  </si>
  <si>
    <t>FUEL_EMI.ktCO2.IT.CHI.OTHER_CHEM.PROCESSING_STEAM.STEAM.NG_BIOGAS</t>
  </si>
  <si>
    <t>FUEL_EMI.ktCO2.IT.CHI.OTHER_CHEM.PROCESSING_STEAM.STEAM.DERIVED</t>
  </si>
  <si>
    <t>FUEL_EMI.ktCO2.IT.CHI.OTHER_CHEM.PROCESSING_STEAM.STEAM.BIOMASS_WASTE</t>
  </si>
  <si>
    <t>FUEL_EMI.ktCO2.IT.CHI.OTHER_CHEM.PROCESSING_STEAM.STEAM.STEAM_DISTR</t>
  </si>
  <si>
    <t>FUEL_EMI.ktCO2.IT.CHI.OTHER_CHEM.PROCESSING.MICROW.ELEC</t>
  </si>
  <si>
    <t>FUEL_EMI.ktCO2.IT.CHI.OTHER_CHEM.PROC_HEAT.TOTAL.TOTAL</t>
  </si>
  <si>
    <t>FUEL_EMI.ktCO2.IT.CHI.OTHER_CHEM.PROC_HEAT.THERM.TOTAL</t>
  </si>
  <si>
    <t>FUEL_EMI.ktCO2.IT.CHI.OTHER_CHEM.PROC_HEAT.THERM.SOLIDS</t>
  </si>
  <si>
    <t>FUEL_EMI.ktCO2.IT.CHI.OTHER_CHEM.PROC_HEAT.THERM.LPG</t>
  </si>
  <si>
    <t>FUEL_EMI.ktCO2.IT.CHI.OTHER_CHEM.PROC_HEAT.THERM.DIESEL_LIQBIO</t>
  </si>
  <si>
    <t>FUEL_EMI.ktCO2.IT.CHI.OTHER_CHEM.PROC_HEAT.THERM.RFO</t>
  </si>
  <si>
    <t>FUEL_EMI.ktCO2.IT.CHI.OTHER_CHEM.PROC_HEAT.THERM.NG_BIOGAS</t>
  </si>
  <si>
    <t>FUEL_EMI.ktCO2.IT.CHI.OTHER_CHEM.PROC_HEAT.ELEC.ELEC</t>
  </si>
  <si>
    <t>FUEL_EMI.ktCO2.IT.CHI.OTHER_CHEM.PROC_COOL.THERM.NG_BIOGAS</t>
  </si>
  <si>
    <t>FUEL_EMI.ktCO2.IT.CHI.OTHER_CHEM.PROC_COOL_STEAM.TOTAL.TOTAL</t>
  </si>
  <si>
    <t>FUEL_EMI.ktCO2.IT.CHI.OTHER_CHEM.PROC_COOL_STEAM.STEAM.SOLIDS</t>
  </si>
  <si>
    <t>FUEL_EMI.ktCO2.IT.CHI.OTHER_CHEM.PROC_COOL_STEAM.STEAM.RFG</t>
  </si>
  <si>
    <t>FUEL_EMI.ktCO2.IT.CHI.OTHER_CHEM.PROC_COOL_STEAM.STEAM.LPG</t>
  </si>
  <si>
    <t>FUEL_EMI.ktCO2.IT.CHI.OTHER_CHEM.PROC_COOL_STEAM.STEAM.DIESEL_LIQBIO</t>
  </si>
  <si>
    <t>FUEL_EMI.ktCO2.IT.CHI.OTHER_CHEM.PROC_COOL_STEAM.STEAM.RFO</t>
  </si>
  <si>
    <t>FUEL_EMI.ktCO2.IT.CHI.OTHER_CHEM.PROC_COOL_STEAM.STEAM.OTHER</t>
  </si>
  <si>
    <t>FUEL_EMI.ktCO2.IT.CHI.OTHER_CHEM.PROC_COOL_STEAM.STEAM.NG_BIOGAS</t>
  </si>
  <si>
    <t>FUEL_EMI.ktCO2.IT.CHI.OTHER_CHEM.PROC_COOL_STEAM.STEAM.DERIVED</t>
  </si>
  <si>
    <t>FUEL_EMI.ktCO2.IT.CHI.OTHER_CHEM.PROC_COOL_STEAM.STEAM.BIOMASS_WASTE</t>
  </si>
  <si>
    <t>FUEL_EMI.ktCO2.IT.CHI.OTHER_CHEM.PROC_COOL_STEAM.STEAM.STEAM_DISTR</t>
  </si>
  <si>
    <t>FUEL_EMI.ktCO2.IT.CHI.OTHER_CHEM.PROC_COOL.ELEC.ELEC</t>
  </si>
  <si>
    <t>FUEL_EMI.ktCO2.IT.CHI.OTHER_CHEM.GENERIC.MECH.ELEC</t>
  </si>
  <si>
    <t>PROCESS_EMI.ktCO2.IT.CHI.OTHER_CHEM</t>
  </si>
  <si>
    <t>FUEL_EMI.ktCO2.IT.CHI.PHARM.TOTAL.TOTAL.TOTAL</t>
  </si>
  <si>
    <t>FUEL_EMI.ktCO2.IT.CHI.PHARM.LIGHT.GENERIC.ELEC</t>
  </si>
  <si>
    <t>FUEL_EMI.ktCO2.IT.CHI.PHARM.AIRCOMP.GENERIC.ELEC</t>
  </si>
  <si>
    <t>FUEL_EMI.ktCO2.IT.CHI.PHARM.MOTOR.GENERIC.ELEC</t>
  </si>
  <si>
    <t>FUEL_EMI.ktCO2.IT.CHI.PHARM.FANS.GENERIC.ELEC</t>
  </si>
  <si>
    <t>FUEL_EMI.ktCO2.IT.CHI.PHARM.LOW_ENTH.TOTAL.TOTAL</t>
  </si>
  <si>
    <t>FUEL_EMI.ktCO2.IT.CHI.PHARM.LOW_ENTH.THERM.DIESEL_LIQBIO</t>
  </si>
  <si>
    <t>FUEL_EMI.ktCO2.IT.CHI.PHARM.LOW_ENTH.THERM.NG_BIOGAS</t>
  </si>
  <si>
    <t>FUEL_EMI.ktCO2.IT.CHI.PHARM.LOW_ENTH.THERM.SOLAR_GEO</t>
  </si>
  <si>
    <t>FUEL_EMI.ktCO2.IT.CHI.PHARM.LOW_ENTH.HP.AMBIENT</t>
  </si>
  <si>
    <t>FUEL_EMI.ktCO2.IT.CHI.PHARM.LOW_ENTH.THERM.ELEC</t>
  </si>
  <si>
    <t>FUEL_EMI.ktCO2.IT.CHI.PHARM.PROCESSING_STEAM.TOTAL.TOTAL</t>
  </si>
  <si>
    <t>FUEL_EMI.ktCO2.IT.CHI.PHARM.PROCESSING_STEAM.STEAM.SOLIDS</t>
  </si>
  <si>
    <t>FUEL_EMI.ktCO2.IT.CHI.PHARM.PROCESSING_STEAM.STEAM.RFG</t>
  </si>
  <si>
    <t>FUEL_EMI.ktCO2.IT.CHI.PHARM.PROCESSING_STEAM.STEAM.LPG</t>
  </si>
  <si>
    <t>FUEL_EMI.ktCO2.IT.CHI.PHARM.PROCESSING_STEAM.STEAM.DIESEL_LIQBIO</t>
  </si>
  <si>
    <t>FUEL_EMI.ktCO2.IT.CHI.PHARM.PROCESSING_STEAM.STEAM.RFO</t>
  </si>
  <si>
    <t>FUEL_EMI.ktCO2.IT.CHI.PHARM.PROCESSING_STEAM.STEAM.OTHER</t>
  </si>
  <si>
    <t>FUEL_EMI.ktCO2.IT.CHI.PHARM.PROCESSING_STEAM.STEAM.NG_BIOGAS</t>
  </si>
  <si>
    <t>FUEL_EMI.ktCO2.IT.CHI.PHARM.PROCESSING_STEAM.STEAM.DERIVED</t>
  </si>
  <si>
    <t>FUEL_EMI.ktCO2.IT.CHI.PHARM.PROCESSING_STEAM.STEAM.BIOMASS_WASTE</t>
  </si>
  <si>
    <t>FUEL_EMI.ktCO2.IT.CHI.PHARM.PROCESSING_STEAM.STEAM.STEAM_DISTR</t>
  </si>
  <si>
    <t>FUEL_EMI.ktCO2.IT.CHI.PHARM.PROCESSING.MICROW.ELEC</t>
  </si>
  <si>
    <t>FUEL_EMI.ktCO2.IT.CHI.PHARM.PROC_HEAT.TOTAL.TOTAL</t>
  </si>
  <si>
    <t>FUEL_EMI.ktCO2.IT.CHI.PHARM.PROC_HEAT.THERM.TOTAL</t>
  </si>
  <si>
    <t>FUEL_EMI.ktCO2.IT.CHI.PHARM.PROC_HEAT.THERM.SOLIDS</t>
  </si>
  <si>
    <t>FUEL_EMI.ktCO2.IT.CHI.PHARM.PROC_HEAT.THERM.LPG</t>
  </si>
  <si>
    <t>FUEL_EMI.ktCO2.IT.CHI.PHARM.PROC_HEAT.THERM.DIESEL_LIQBIO</t>
  </si>
  <si>
    <t>FUEL_EMI.ktCO2.IT.CHI.PHARM.PROC_HEAT.THERM.RFO</t>
  </si>
  <si>
    <t>FUEL_EMI.ktCO2.IT.CHI.PHARM.PROC_HEAT.THERM.NG_BIOGAS</t>
  </si>
  <si>
    <t>FUEL_EMI.ktCO2.IT.CHI.PHARM.PROC_HEAT.ELEC.ELEC</t>
  </si>
  <si>
    <t>FUEL_EMI.ktCO2.IT.CHI.PHARM.PROC_COOL.THERM.NG_BIOGAS</t>
  </si>
  <si>
    <t>FUEL_EMI.ktCO2.IT.CHI.PHARM.PROC_COOL_STEAM.TOTAL.TOTAL</t>
  </si>
  <si>
    <t>FUEL_EMI.ktCO2.IT.CHI.PHARM.PROC_COOL_STEAM.STEAM.SOLIDS</t>
  </si>
  <si>
    <t>FUEL_EMI.ktCO2.IT.CHI.PHARM.PROC_COOL_STEAM.STEAM.RFG</t>
  </si>
  <si>
    <t>FUEL_EMI.ktCO2.IT.CHI.PHARM.PROC_COOL_STEAM.STEAM.LPG</t>
  </si>
  <si>
    <t>FUEL_EMI.ktCO2.IT.CHI.PHARM.PROC_COOL_STEAM.STEAM.DIESEL_LIQBIO</t>
  </si>
  <si>
    <t>FUEL_EMI.ktCO2.IT.CHI.PHARM.PROC_COOL_STEAM.STEAM.RFO</t>
  </si>
  <si>
    <t>FUEL_EMI.ktCO2.IT.CHI.PHARM.PROC_COOL_STEAM.STEAM.OTHER</t>
  </si>
  <si>
    <t>FUEL_EMI.ktCO2.IT.CHI.PHARM.PROC_COOL_STEAM.STEAM.NG_BIOGAS</t>
  </si>
  <si>
    <t>FUEL_EMI.ktCO2.IT.CHI.PHARM.PROC_COOL_STEAM.STEAM.DERIVED</t>
  </si>
  <si>
    <t>FUEL_EMI.ktCO2.IT.CHI.PHARM.PROC_COOL_STEAM.STEAM.BIOMASS_WASTE</t>
  </si>
  <si>
    <t>FUEL_EMI.ktCO2.IT.CHI.PHARM.PROC_COOL_STEAM.STEAM.STEAM_DISTR</t>
  </si>
  <si>
    <t>FUEL_EMI.ktCO2.IT.CHI.PHARM.PROC_COOL.ELEC.ELEC</t>
  </si>
  <si>
    <t>FUEL_EMI.ktCO2.IT.CHI.PHARM.GENERIC.MECH.ELEC</t>
  </si>
  <si>
    <t>Basic chemicals (over energy consumption, without process emissions)</t>
  </si>
  <si>
    <t>Other chemicals (without process emissions)</t>
  </si>
  <si>
    <t>VA.Meuro2023.IT.NMM.CEM</t>
  </si>
  <si>
    <t>VA.Meuro2023.IT.NMM.CER</t>
  </si>
  <si>
    <t>VA.Meuro2023.IT.NMM.GLASS</t>
  </si>
  <si>
    <t>Cement (kt)</t>
  </si>
  <si>
    <t>OUTPUT.kt.IT.NMM.CEM</t>
  </si>
  <si>
    <t>Ceramics &amp; other NMM (kt bricks eq.)</t>
  </si>
  <si>
    <t>OUTPUT.kt.IT.NMM.CER</t>
  </si>
  <si>
    <t>Glass production  (kt)</t>
  </si>
  <si>
    <t>OUTPUT.kt.IT.NMM.GLASS</t>
  </si>
  <si>
    <t>CAP.kt.IT.NMM.CEM</t>
  </si>
  <si>
    <t>CAP.kt.IT.NMM.CER</t>
  </si>
  <si>
    <t>CAP.kt.IT.NMM.GLASS</t>
  </si>
  <si>
    <t>NEWCAP.kt.IT.NMM.CEM</t>
  </si>
  <si>
    <t>NEWCAP.kt.IT.NMM.CER</t>
  </si>
  <si>
    <t>NEWCAP.kt.IT.NMM.GLASS</t>
  </si>
  <si>
    <t>FEC.ktoe.IT.NMM.TOTAL.TOTAL.TOTAL.TOTAL</t>
  </si>
  <si>
    <t>FEC.ktoe.IT.NMM.TOTAL.TOTAL.TOTAL.SOLIDS</t>
  </si>
  <si>
    <t>FEC.ktoe.IT.NMM.TOTAL.TOTAL.TOTAL.RFG</t>
  </si>
  <si>
    <t>FEC.ktoe.IT.NMM.TOTAL.TOTAL.TOTAL.LPG</t>
  </si>
  <si>
    <t>FEC.ktoe.IT.NMM.TOTAL.TOTAL.TOTAL.DIESEL</t>
  </si>
  <si>
    <t>FEC.ktoe.IT.NMM.TOTAL.TOTAL.TOTAL.RFO</t>
  </si>
  <si>
    <t>FEC.ktoe.IT.NMM.TOTAL.TOTAL.TOTAL.OTHER</t>
  </si>
  <si>
    <t>FEC.ktoe.IT.NMM.TOTAL.TOTAL.TOTAL.NG</t>
  </si>
  <si>
    <t>FEC.ktoe.IT.NMM.TOTAL.TOTAL.TOTAL.DERIVED</t>
  </si>
  <si>
    <t>FEC.ktoe.IT.NMM.TOTAL.TOTAL.TOTAL.BIOMASS_WASTE</t>
  </si>
  <si>
    <t>FEC.ktoe.IT.NMM.TOTAL.TOTAL.TOTAL.BIOGAS</t>
  </si>
  <si>
    <t>FEC.ktoe.IT.NMM.TOTAL.TOTAL.TOTAL.LIQBIO</t>
  </si>
  <si>
    <t>FEC.ktoe.IT.NMM.TOTAL.TOTAL.TOTAL.SOLAR</t>
  </si>
  <si>
    <t>FEC.ktoe.IT.NMM.TOTAL.TOTAL.TOTAL.GEO</t>
  </si>
  <si>
    <t>FEC.ktoe.IT.NMM.TOTAL.TOTAL.TOTAL.AMBIENT</t>
  </si>
  <si>
    <t>FEC.ktoe.IT.NMM.TOTAL.TOTAL.TOTAL.STEAM_DISTR</t>
  </si>
  <si>
    <t>FEC.ktoe.IT.NMM.TOTAL.TOTAL.TOTAL.ELEC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</si>
  <si>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</si>
  <si>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</si>
  <si>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</si>
  <si>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FEC.ktoe.IT.NMM.CEM.TOTAL.TOTAL.TOTAL</t>
  </si>
  <si>
    <t>FEC.ktoe.IT.NMM.CEM.LIGHT.GENERIC.ELEC</t>
  </si>
  <si>
    <t>FEC.ktoe.IT.NMM.CEM.AIRCOMP.GENERIC.ELEC</t>
  </si>
  <si>
    <t>FEC.ktoe.IT.NMM.CEM.MOTOR.GENERIC.ELEC</t>
  </si>
  <si>
    <t>FEC.ktoe.IT.NMM.CEM.FANS.GENERIC.ELEC</t>
  </si>
  <si>
    <t>FEC.ktoe.IT.NMM.CEM.LOW_ENTH.TOTAL.TOTAL</t>
  </si>
  <si>
    <t>FEC.ktoe.IT.NMM.CEM.LOW_ENTH.THERM.DIESEL_LIQBIO</t>
  </si>
  <si>
    <t>FEC.ktoe.IT.NMM.CEM.LOW_ENTH.THERM.NG_BIOGAS</t>
  </si>
  <si>
    <t>FEC.ktoe.IT.NMM.CEM.LOW_ENTH.THERM.SOLAR_GEO</t>
  </si>
  <si>
    <t>FEC.ktoe.IT.NMM.CEM.LOW_ENTH.HP.AMBIENT</t>
  </si>
  <si>
    <t>FEC.ktoe.IT.NMM.CEM.LOW_ENTH.THERM.ELEC</t>
  </si>
  <si>
    <t>Cement: Grinding, milling of raw material</t>
  </si>
  <si>
    <t>FEC.ktoe.IT.NMM.CEM.GRINDING_RAW.MECH.ELEC</t>
  </si>
  <si>
    <t>Cement: Pre-heating and pre-calcination</t>
  </si>
  <si>
    <t>FEC.ktoe.IT.NMM.CEM.PREHEAT.TOTAL.TOTAL</t>
  </si>
  <si>
    <t>FEC.ktoe.IT.NMM.CEM.PREHEAT.THERM.SOLIDS</t>
  </si>
  <si>
    <t>FEC.ktoe.IT.NMM.CEM.PREHEAT.THERM.LPG</t>
  </si>
  <si>
    <t>FEC.ktoe.IT.NMM.CEM.PREHEAT.THERM.DIESEL_LIQBIO</t>
  </si>
  <si>
    <t>FEC.ktoe.IT.NMM.CEM.PREHEAT.THERM.RFO</t>
  </si>
  <si>
    <t>FEC.ktoe.IT.NMM.CEM.PREHEAT.THERM.OTHER</t>
  </si>
  <si>
    <t>FEC.ktoe.IT.NMM.CEM.PREHEAT.THERM.NG_BIOGAS</t>
  </si>
  <si>
    <t>FEC.ktoe.IT.NMM.CEM.PREHEAT.THERM.BIOMASS_WASTE</t>
  </si>
  <si>
    <t>Cement: Clinker production (kilns)</t>
  </si>
  <si>
    <t>FEC.ktoe.IT.NMM.CEM.KILN.TOTAL.TOTAL</t>
  </si>
  <si>
    <t>FEC.ktoe.IT.NMM.CEM.KILN.THERM.SOLIDS</t>
  </si>
  <si>
    <t>FEC.ktoe.IT.NMM.CEM.KILN.THERM.LPG</t>
  </si>
  <si>
    <t>FEC.ktoe.IT.NMM.CEM.KILN.THERM.DIESEL_LIQBIO</t>
  </si>
  <si>
    <t>FEC.ktoe.IT.NMM.CEM.KILN.THERM.RFO</t>
  </si>
  <si>
    <t>FEC.ktoe.IT.NMM.CEM.KILN.THERM.OTHER</t>
  </si>
  <si>
    <t>FEC.ktoe.IT.NMM.CEM.KILN.THERM.NG_BIOGAS</t>
  </si>
  <si>
    <t>FEC.ktoe.IT.NMM.CEM.KILN.THERM.BIOMASS_WASTE</t>
  </si>
  <si>
    <t>Cement: Grinding, packaging and precasting</t>
  </si>
  <si>
    <t>Cement: Grinding, packaging and precasting (electricity)</t>
  </si>
  <si>
    <t>FEC.ktoe.IT.NMM.CEM.PRECAST.MECH.ELEC</t>
  </si>
  <si>
    <t>Cement: Precasting - Steam</t>
  </si>
  <si>
    <t>FEC.ktoe.IT.NMM.CEM.PRECAST_STEAM.TOTAL.TOTAL</t>
  </si>
  <si>
    <t>FEC.ktoe.IT.NMM.CEM.PRECAST_STEAM.STEAM.SOLIDS</t>
  </si>
  <si>
    <t>FEC.ktoe.IT.NMM.CEM.PRECAST_STEAM.STEAM.RFG</t>
  </si>
  <si>
    <t>FEC.ktoe.IT.NMM.CEM.PRECAST_STEAM.STEAM.LPG</t>
  </si>
  <si>
    <t>FEC.ktoe.IT.NMM.CEM.PRECAST_STEAM.STEAM.DIESEL_LIQBIO</t>
  </si>
  <si>
    <t>FEC.ktoe.IT.NMM.CEM.PRECAST_STEAM.STEAM.RFO</t>
  </si>
  <si>
    <t>FEC.ktoe.IT.NMM.CEM.PRECAST_STEAM.STEAM.OTHER</t>
  </si>
  <si>
    <t>FEC.ktoe.IT.NMM.CEM.PRECAST_STEAM.STEAM.NG_BIOGAS</t>
  </si>
  <si>
    <t>FEC.ktoe.IT.NMM.CEM.PRECAST_STEAM.STEAM.DERIVED</t>
  </si>
  <si>
    <t>FEC.ktoe.IT.NMM.CEM.PRECAST_STEAM.STEAM.BIOMASS_WASTE</t>
  </si>
  <si>
    <t>FEC.ktoe.IT.NMM.CEM.PRECAST_STEAM.STEAM.STEAM_DISTR</t>
  </si>
  <si>
    <t>FEC.ktoe.IT.NMM.CER.TOTAL.TOTAL.TOTAL</t>
  </si>
  <si>
    <t>FEC.ktoe.IT.NMM.CER.LIGHT.GENERIC.ELEC</t>
  </si>
  <si>
    <t>FEC.ktoe.IT.NMM.CER.AIRCOMP.GENERIC.ELEC</t>
  </si>
  <si>
    <t>FEC.ktoe.IT.NMM.CER.MOTOR.GENERIC.ELEC</t>
  </si>
  <si>
    <t>FEC.ktoe.IT.NMM.CER.FANS.GENERIC.ELEC</t>
  </si>
  <si>
    <t>FEC.ktoe.IT.NMM.CER.LOW_ENTH.TOTAL.TOTAL</t>
  </si>
  <si>
    <t>FEC.ktoe.IT.NMM.CER.LOW_ENTH.THERM.DIESEL_LIQBIO</t>
  </si>
  <si>
    <t>FEC.ktoe.IT.NMM.CER.LOW_ENTH.THERM.NG_BIOGAS</t>
  </si>
  <si>
    <t>FEC.ktoe.IT.NMM.CER.LOW_ENTH.THERM.SOLAR_GEO</t>
  </si>
  <si>
    <t>FEC.ktoe.IT.NMM.CER.LOW_ENTH.HP.AMBIENT</t>
  </si>
  <si>
    <t>FEC.ktoe.IT.NMM.CER.LOW_ENTH.THERM.ELEC</t>
  </si>
  <si>
    <t>Ceramics: Mixing of raw material</t>
  </si>
  <si>
    <t>FEC.ktoe.IT.NMM.CER.MIXING.MECH.ELEC</t>
  </si>
  <si>
    <t>Ceramics: Drying and sintering of raw material</t>
  </si>
  <si>
    <t>Ceramics: Thermal drying and sintering</t>
  </si>
  <si>
    <t>FEC.ktoe.IT.NMM.CER.DRYING.TOTAL.TOTAL</t>
  </si>
  <si>
    <t>FEC.ktoe.IT.NMM.CER.DRYING.THERM.SOLIDS</t>
  </si>
  <si>
    <t>FEC.ktoe.IT.NMM.CER.DRYING.THERM.LPG</t>
  </si>
  <si>
    <t>FEC.ktoe.IT.NMM.CER.DRYING.THERM.DIESEL_LIQBIO</t>
  </si>
  <si>
    <t>FEC.ktoe.IT.NMM.CER.DRYING.THERM.RFO</t>
  </si>
  <si>
    <t>FEC.ktoe.IT.NMM.CER.DRYING.THERM.NG_BIOGAS</t>
  </si>
  <si>
    <t>Ceramics: Steam drying and sintering</t>
  </si>
  <si>
    <t>FEC.ktoe.IT.NMM.CER.DRYING_STEAM.TOTAL.TOTAL</t>
  </si>
  <si>
    <t>FEC.ktoe.IT.NMM.CER.DRYING_STEAM.STEAM.SOLIDS</t>
  </si>
  <si>
    <t>FEC.ktoe.IT.NMM.CER.DRYING_STEAM.STEAM.RFG</t>
  </si>
  <si>
    <t>FEC.ktoe.IT.NMM.CER.DRYING_STEAM.STEAM.LPG</t>
  </si>
  <si>
    <t>FEC.ktoe.IT.NMM.CER.DRYING_STEAM.STEAM.DIESEL_LIQBIO</t>
  </si>
  <si>
    <t>FEC.ktoe.IT.NMM.CER.DRYING_STEAM.STEAM.RFO</t>
  </si>
  <si>
    <t>FEC.ktoe.IT.NMM.CER.DRYING_STEAM.STEAM.OTHER</t>
  </si>
  <si>
    <t>FEC.ktoe.IT.NMM.CER.DRYING_STEAM.STEAM.NG_BIOGAS</t>
  </si>
  <si>
    <t>FEC.ktoe.IT.NMM.CER.DRYING_STEAM.STEAM.DERIVED</t>
  </si>
  <si>
    <t>FEC.ktoe.IT.NMM.CER.DRYING_STEAM.STEAM.BIOMASS_WASTE</t>
  </si>
  <si>
    <t>FEC.ktoe.IT.NMM.CER.DRYING_STEAM.STEAM.STEAM_DISTR</t>
  </si>
  <si>
    <t>Ceramics: Microwave drying and sintering</t>
  </si>
  <si>
    <t>FEC.ktoe.IT.NMM.CER.DRYING_MICROW.MICROW.ELEC</t>
  </si>
  <si>
    <t>Ceramics: Primary production process</t>
  </si>
  <si>
    <t>Ceramics: Thermal kiln</t>
  </si>
  <si>
    <t>FEC.ktoe.IT.NMM.CER.KILN_THERM.TOTAL.TOTAL</t>
  </si>
  <si>
    <t>FEC.ktoe.IT.NMM.CER.KILN_THERM.THERM.SOLIDS</t>
  </si>
  <si>
    <t>FEC.ktoe.IT.NMM.CER.KILN_THERM.THERM.LPG</t>
  </si>
  <si>
    <t>FEC.ktoe.IT.NMM.CER.KILN_THERM.THERM.DIESEL_LIQBIO</t>
  </si>
  <si>
    <t>FEC.ktoe.IT.NMM.CER.KILN_THERM.THERM.RFO</t>
  </si>
  <si>
    <t>FEC.ktoe.IT.NMM.CER.KILN_THERM.THERM.OTHER</t>
  </si>
  <si>
    <t>FEC.ktoe.IT.NMM.CER.KILN_THERM.THERM.NG_BIOGAS</t>
  </si>
  <si>
    <t>FEC.ktoe.IT.NMM.CER.KILN_THERM.THERM.BIOMASS_WASTE</t>
  </si>
  <si>
    <t>Ceramics: Electric kiln</t>
  </si>
  <si>
    <t>FEC.ktoe.IT.NMM.CER.KILN_ELEC.ELEC.ELEC</t>
  </si>
  <si>
    <t>Ceramics: Product finishing</t>
  </si>
  <si>
    <t>Ceramics: Thermal furnace</t>
  </si>
  <si>
    <t>FEC.ktoe.IT.NMM.CER.FINISHING.TOTAL.TOTAL</t>
  </si>
  <si>
    <t>FEC.ktoe.IT.NMM.CER.FINISHING.THERM.SOLIDS</t>
  </si>
  <si>
    <t>FEC.ktoe.IT.NMM.CER.FINISHING.THERM.LPG</t>
  </si>
  <si>
    <t>FEC.ktoe.IT.NMM.CER.FINISHING.THERM.DIESEL_LIQBIO</t>
  </si>
  <si>
    <t>FEC.ktoe.IT.NMM.CER.FINISHING.THERM.RFO</t>
  </si>
  <si>
    <t>FEC.ktoe.IT.NMM.CER.FINISHING.THERM.NG_BIOGAS</t>
  </si>
  <si>
    <t>Ceramics: Electric furnace</t>
  </si>
  <si>
    <t>FEC.ktoe.IT.NMM.CER.FINISHING_ELEC.ELEC.ELEC</t>
  </si>
  <si>
    <t>FEC.ktoe.IT.NMM.GLASS.TOTAL.TOTAL.TOTAL</t>
  </si>
  <si>
    <t>FEC.ktoe.IT.NMM.GLASS.LIGHT.GENERIC.ELEC</t>
  </si>
  <si>
    <t>FEC.ktoe.IT.NMM.GLASS.AIRCOMP.GENERIC.ELEC</t>
  </si>
  <si>
    <t>FEC.ktoe.IT.NMM.GLASS.MOTOR.GENERIC.ELEC</t>
  </si>
  <si>
    <t>FEC.ktoe.IT.NMM.GLASS.FANS.GENERIC.ELEC</t>
  </si>
  <si>
    <t>FEC.ktoe.IT.NMM.GLASS.LOW_ENTH.TOTAL.TOTAL</t>
  </si>
  <si>
    <t>FEC.ktoe.IT.NMM.GLASS.LOW_ENTH.THERM.DIESEL_LIQBIO</t>
  </si>
  <si>
    <t>FEC.ktoe.IT.NMM.GLASS.LOW_ENTH.THERM.NG_BIOGAS</t>
  </si>
  <si>
    <t>FEC.ktoe.IT.NMM.GLASS.LOW_ENTH.THERM.SOLAR_GEO</t>
  </si>
  <si>
    <t>FEC.ktoe.IT.NMM.GLASS.LOW_ENTH.HP.AMBIENT</t>
  </si>
  <si>
    <t>FEC.ktoe.IT.NMM.GLASS.LOW_ENTH.THERM.ELEC</t>
  </si>
  <si>
    <t>Glass: Melting tank</t>
  </si>
  <si>
    <t>Glass: Thermal melting tank</t>
  </si>
  <si>
    <t>FEC.ktoe.IT.NMM.GLASS.MELTING.TOTAL.TOTAL</t>
  </si>
  <si>
    <t>FEC.ktoe.IT.NMM.GLASS.MELTING.THERM.SOLIDS</t>
  </si>
  <si>
    <t>FEC.ktoe.IT.NMM.GLASS.MELTING.THERM.LPG</t>
  </si>
  <si>
    <t>FEC.ktoe.IT.NMM.GLASS.MELTING.THERM.DIESEL_LIQBIO</t>
  </si>
  <si>
    <t>FEC.ktoe.IT.NMM.GLASS.MELTING.THERM.RFO</t>
  </si>
  <si>
    <t>FEC.ktoe.IT.NMM.GLASS.MELTING.THERM.NG_BIOGAS</t>
  </si>
  <si>
    <t>Glass: Electric melting tank</t>
  </si>
  <si>
    <t>FEC.ktoe.IT.NMM.GLASS.MELTING_ELEC.ELEC.ELEC</t>
  </si>
  <si>
    <t>Glass: Forming</t>
  </si>
  <si>
    <t>FEC.ktoe.IT.NMM.GLASS.FORMING.ELEC.ELEC</t>
  </si>
  <si>
    <t>Glass: Annealing</t>
  </si>
  <si>
    <t>Glass: Annealing - thermal</t>
  </si>
  <si>
    <t>FEC.ktoe.IT.NMM.GLASS.ANNEALING.TOTAL.TOTAL</t>
  </si>
  <si>
    <t>FEC.ktoe.IT.NMM.GLASS.ANNEALING.THERM.SOLIDS</t>
  </si>
  <si>
    <t>FEC.ktoe.IT.NMM.GLASS.ANNEALING.THERM.LPG</t>
  </si>
  <si>
    <t>FEC.ktoe.IT.NMM.GLASS.ANNEALING.THERM.DIESEL_LIQBIO</t>
  </si>
  <si>
    <t>FEC.ktoe.IT.NMM.GLASS.ANNEALING.THERM.RFO</t>
  </si>
  <si>
    <t>FEC.ktoe.IT.NMM.GLASS.ANNEALING.THERM.NG_BIOGAS</t>
  </si>
  <si>
    <t>Glass: Annealing - electric</t>
  </si>
  <si>
    <t>FEC.ktoe.IT.NMM.GLASS.ANNEALING_ELEC.ELEC.ELEC</t>
  </si>
  <si>
    <t>Glass: Finishing processes</t>
  </si>
  <si>
    <t>FEC.ktoe.IT.NMM.GLASS.FINISHING.ELEC.ELEC</t>
  </si>
  <si>
    <t>Cement: Grinding, packaging - electric</t>
  </si>
  <si>
    <t>Cement: Precasting - steam</t>
  </si>
  <si>
    <t>UED.ktoe.IT.NMM.CEM.TOTAL.TOTAL.TOTAL</t>
  </si>
  <si>
    <t>UED.ktoe.IT.NMM.CEM.LIGHT.GENERIC.ELEC</t>
  </si>
  <si>
    <t>UED.ktoe.IT.NMM.CEM.AIRCOMP.GENERIC.ELEC</t>
  </si>
  <si>
    <t>UED.ktoe.IT.NMM.CEM.MOTOR.GENERIC.ELEC</t>
  </si>
  <si>
    <t>UED.ktoe.IT.NMM.CEM.FANS.GENERIC.ELEC</t>
  </si>
  <si>
    <t>UED.ktoe.IT.NMM.CEM.LOW_ENTH.TOTAL.TOTAL</t>
  </si>
  <si>
    <t>UED.ktoe.IT.NMM.CEM.LOW_ENTH.THERM.DIESEL_LIQBIO</t>
  </si>
  <si>
    <t>UED.ktoe.IT.NMM.CEM.LOW_ENTH.THERM.NG_BIOGAS</t>
  </si>
  <si>
    <t>UED.ktoe.IT.NMM.CEM.LOW_ENTH.THERM.SOLAR_GEO</t>
  </si>
  <si>
    <t>UED.ktoe.IT.NMM.CEM.LOW_ENTH.HP.AMBIENT</t>
  </si>
  <si>
    <t>UED.ktoe.IT.NMM.CEM.LOW_ENTH.THERM.ELEC</t>
  </si>
  <si>
    <t>UED.ktoe.IT.NMM.CEM.GRINDING_RAW.MECH.ELEC</t>
  </si>
  <si>
    <t>UED.ktoe.IT.NMM.CEM.PREHEAT.TOTAL.TOTAL</t>
  </si>
  <si>
    <t>UED.ktoe.IT.NMM.CEM.PREHEAT.THERM.SOLIDS</t>
  </si>
  <si>
    <t>UED.ktoe.IT.NMM.CEM.PREHEAT.THERM.LPG</t>
  </si>
  <si>
    <t>UED.ktoe.IT.NMM.CEM.PREHEAT.THERM.DIESEL_LIQBIO</t>
  </si>
  <si>
    <t>UED.ktoe.IT.NMM.CEM.PREHEAT.THERM.RFO</t>
  </si>
  <si>
    <t>UED.ktoe.IT.NMM.CEM.PREHEAT.THERM.OTHER</t>
  </si>
  <si>
    <t>UED.ktoe.IT.NMM.CEM.PREHEAT.THERM.NG_BIOGAS</t>
  </si>
  <si>
    <t>UED.ktoe.IT.NMM.CEM.PREHEAT.THERM.BIOMASS_WASTE</t>
  </si>
  <si>
    <t>UED.ktoe.IT.NMM.CEM.KILN.TOTAL.TOTAL</t>
  </si>
  <si>
    <t>UED.ktoe.IT.NMM.CEM.KILN.THERM.SOLIDS</t>
  </si>
  <si>
    <t>UED.ktoe.IT.NMM.CEM.KILN.THERM.LPG</t>
  </si>
  <si>
    <t>UED.ktoe.IT.NMM.CEM.KILN.THERM.DIESEL_LIQBIO</t>
  </si>
  <si>
    <t>UED.ktoe.IT.NMM.CEM.KILN.THERM.RFO</t>
  </si>
  <si>
    <t>UED.ktoe.IT.NMM.CEM.KILN.THERM.OTHER</t>
  </si>
  <si>
    <t>UED.ktoe.IT.NMM.CEM.KILN.THERM.NG_BIOGAS</t>
  </si>
  <si>
    <t>UED.ktoe.IT.NMM.CEM.KILN.THERM.BIOMASS_WASTE</t>
  </si>
  <si>
    <t>UED.ktoe.IT.NMM.CEM.PRECAST.MECH.ELEC</t>
  </si>
  <si>
    <t>UED.ktoe.IT.NMM.CEM.PRECAST_STEAM.TOTAL.TOTAL</t>
  </si>
  <si>
    <t>UED.ktoe.IT.NMM.CEM.PRECAST_STEAM.STEAM.SOLIDS</t>
  </si>
  <si>
    <t>UED.ktoe.IT.NMM.CEM.PRECAST_STEAM.STEAM.RFG</t>
  </si>
  <si>
    <t>UED.ktoe.IT.NMM.CEM.PRECAST_STEAM.STEAM.LPG</t>
  </si>
  <si>
    <t>UED.ktoe.IT.NMM.CEM.PRECAST_STEAM.STEAM.DIESEL_LIQBIO</t>
  </si>
  <si>
    <t>UED.ktoe.IT.NMM.CEM.PRECAST_STEAM.STEAM.RFO</t>
  </si>
  <si>
    <t>UED.ktoe.IT.NMM.CEM.PRECAST_STEAM.STEAM.OTHER</t>
  </si>
  <si>
    <t>UED.ktoe.IT.NMM.CEM.PRECAST_STEAM.STEAM.NG_BIOGAS</t>
  </si>
  <si>
    <t>UED.ktoe.IT.NMM.CEM.PRECAST_STEAM.STEAM.DERIVED</t>
  </si>
  <si>
    <t>UED.ktoe.IT.NMM.CEM.PRECAST_STEAM.STEAM.BIOMASS_WASTE</t>
  </si>
  <si>
    <t>UED.ktoe.IT.NMM.CEM.PRECAST_STEAM.STEAM.STEAM_DISTR</t>
  </si>
  <si>
    <t>UED.ktoe.IT.NMM.CER.TOTAL.TOTAL.TOTAL</t>
  </si>
  <si>
    <t>UED.ktoe.IT.NMM.CER.LIGHT.GENERIC.ELEC</t>
  </si>
  <si>
    <t>UED.ktoe.IT.NMM.CER.AIRCOMP.GENERIC.ELEC</t>
  </si>
  <si>
    <t>UED.ktoe.IT.NMM.CER.MOTOR.GENERIC.ELEC</t>
  </si>
  <si>
    <t>UED.ktoe.IT.NMM.CER.FANS.GENERIC.ELEC</t>
  </si>
  <si>
    <t>UED.ktoe.IT.NMM.CER.LOW_ENTH.TOTAL.TOTAL</t>
  </si>
  <si>
    <t>UED.ktoe.IT.NMM.CER.LOW_ENTH.THERM.DIESEL_LIQBIO</t>
  </si>
  <si>
    <t>UED.ktoe.IT.NMM.CER.LOW_ENTH.THERM.NG_BIOGAS</t>
  </si>
  <si>
    <t>UED.ktoe.IT.NMM.CER.LOW_ENTH.THERM.SOLAR_GEO</t>
  </si>
  <si>
    <t>UED.ktoe.IT.NMM.CER.LOW_ENTH.HP.AMBIENT</t>
  </si>
  <si>
    <t>UED.ktoe.IT.NMM.CER.LOW_ENTH.THERM.ELEC</t>
  </si>
  <si>
    <t>UED.ktoe.IT.NMM.CER.MIXING.MECH.ELEC</t>
  </si>
  <si>
    <t>UED.ktoe.IT.NMM.CER.DRYING.TOTAL.TOTAL</t>
  </si>
  <si>
    <t>UED.ktoe.IT.NMM.CER.DRYING.THERM.SOLIDS</t>
  </si>
  <si>
    <t>UED.ktoe.IT.NMM.CER.DRYING.THERM.LPG</t>
  </si>
  <si>
    <t>UED.ktoe.IT.NMM.CER.DRYING.THERM.DIESEL_LIQBIO</t>
  </si>
  <si>
    <t>UED.ktoe.IT.NMM.CER.DRYING.THERM.RFO</t>
  </si>
  <si>
    <t>UED.ktoe.IT.NMM.CER.DRYING.THERM.NG_BIOGAS</t>
  </si>
  <si>
    <t>UED.ktoe.IT.NMM.CER.DRYING_STEAM.TOTAL.TOTAL</t>
  </si>
  <si>
    <t>UED.ktoe.IT.NMM.CER.DRYING_STEAM.STEAM.SOLIDS</t>
  </si>
  <si>
    <t>UED.ktoe.IT.NMM.CER.DRYING_STEAM.STEAM.RFG</t>
  </si>
  <si>
    <t>UED.ktoe.IT.NMM.CER.DRYING_STEAM.STEAM.LPG</t>
  </si>
  <si>
    <t>UED.ktoe.IT.NMM.CER.DRYING_STEAM.STEAM.DIESEL_LIQBIO</t>
  </si>
  <si>
    <t>UED.ktoe.IT.NMM.CER.DRYING_STEAM.STEAM.RFO</t>
  </si>
  <si>
    <t>UED.ktoe.IT.NMM.CER.DRYING_STEAM.STEAM.OTHER</t>
  </si>
  <si>
    <t>UED.ktoe.IT.NMM.CER.DRYING_STEAM.STEAM.NG_BIOGAS</t>
  </si>
  <si>
    <t>UED.ktoe.IT.NMM.CER.DRYING_STEAM.STEAM.DERIVED</t>
  </si>
  <si>
    <t>UED.ktoe.IT.NMM.CER.DRYING_STEAM.STEAM.BIOMASS_WASTE</t>
  </si>
  <si>
    <t>UED.ktoe.IT.NMM.CER.DRYING_STEAM.STEAM.STEAM_DISTR</t>
  </si>
  <si>
    <t>UED.ktoe.IT.NMM.CER.DRYING_MICROW.MICROW.ELEC</t>
  </si>
  <si>
    <t>UED.ktoe.IT.NMM.CER.KILN_THERM.TOTAL.TOTAL</t>
  </si>
  <si>
    <t>UED.ktoe.IT.NMM.CER.KILN_THERM.THERM.SOLIDS</t>
  </si>
  <si>
    <t>UED.ktoe.IT.NMM.CER.KILN_THERM.THERM.LPG</t>
  </si>
  <si>
    <t>UED.ktoe.IT.NMM.CER.KILN_THERM.THERM.DIESEL_LIQBIO</t>
  </si>
  <si>
    <t>UED.ktoe.IT.NMM.CER.KILN_THERM.THERM.RFO</t>
  </si>
  <si>
    <t>UED.ktoe.IT.NMM.CER.KILN_THERM.THERM.OTHER</t>
  </si>
  <si>
    <t>UED.ktoe.IT.NMM.CER.KILN_THERM.THERM.NG_BIOGAS</t>
  </si>
  <si>
    <t>UED.ktoe.IT.NMM.CER.KILN_THERM.THERM.BIOMASS_WASTE</t>
  </si>
  <si>
    <t>UED.ktoe.IT.NMM.CER.KILN_ELEC.ELEC.ELEC</t>
  </si>
  <si>
    <t>UED.ktoe.IT.NMM.CER.FINISHING.TOTAL.TOTAL</t>
  </si>
  <si>
    <t>UED.ktoe.IT.NMM.CER.FINISHING.THERM.SOLIDS</t>
  </si>
  <si>
    <t>UED.ktoe.IT.NMM.CER.FINISHING.THERM.LPG</t>
  </si>
  <si>
    <t>UED.ktoe.IT.NMM.CER.FINISHING.THERM.DIESEL_LIQBIO</t>
  </si>
  <si>
    <t>UED.ktoe.IT.NMM.CER.FINISHING.THERM.RFO</t>
  </si>
  <si>
    <t>UED.ktoe.IT.NMM.CER.FINISHING.THERM.NG_BIOGAS</t>
  </si>
  <si>
    <t>UED.ktoe.IT.NMM.CER.FINISHING_ELEC.ELEC.ELEC</t>
  </si>
  <si>
    <t>UED.ktoe.IT.NMM.GLASS.TOTAL.TOTAL.TOTAL</t>
  </si>
  <si>
    <t>UED.ktoe.IT.NMM.GLASS.LIGHT.GENERIC.ELEC</t>
  </si>
  <si>
    <t>UED.ktoe.IT.NMM.GLASS.AIRCOMP.GENERIC.ELEC</t>
  </si>
  <si>
    <t>UED.ktoe.IT.NMM.GLASS.MOTOR.GENERIC.ELEC</t>
  </si>
  <si>
    <t>UED.ktoe.IT.NMM.GLASS.FANS.GENERIC.ELEC</t>
  </si>
  <si>
    <t>UED.ktoe.IT.NMM.GLASS.LOW_ENTH.TOTAL.TOTAL</t>
  </si>
  <si>
    <t>UED.ktoe.IT.NMM.GLASS.LOW_ENTH.THERM.DIESEL_LIQBIO</t>
  </si>
  <si>
    <t>UED.ktoe.IT.NMM.GLASS.LOW_ENTH.THERM.NG_BIOGAS</t>
  </si>
  <si>
    <t>UED.ktoe.IT.NMM.GLASS.LOW_ENTH.THERM.SOLAR_GEO</t>
  </si>
  <si>
    <t>UED.ktoe.IT.NMM.GLASS.LOW_ENTH.HP.AMBIENT</t>
  </si>
  <si>
    <t>UED.ktoe.IT.NMM.GLASS.LOW_ENTH.THERM.ELEC</t>
  </si>
  <si>
    <t>UED.ktoe.IT.NMM.GLASS.MELTING.TOTAL.TOTAL</t>
  </si>
  <si>
    <t>UED.ktoe.IT.NMM.GLASS.MELTING.THERM.SOLIDS</t>
  </si>
  <si>
    <t>UED.ktoe.IT.NMM.GLASS.MELTING.THERM.LPG</t>
  </si>
  <si>
    <t>UED.ktoe.IT.NMM.GLASS.MELTING.THERM.DIESEL_LIQBIO</t>
  </si>
  <si>
    <t>UED.ktoe.IT.NMM.GLASS.MELTING.THERM.RFO</t>
  </si>
  <si>
    <t>UED.ktoe.IT.NMM.GLASS.MELTING.THERM.NG_BIOGAS</t>
  </si>
  <si>
    <t>UED.ktoe.IT.NMM.GLASS.MELTING_ELEC.ELEC.ELEC</t>
  </si>
  <si>
    <t>UED.ktoe.IT.NMM.GLASS.FORMING.ELEC.ELEC</t>
  </si>
  <si>
    <t>UED.ktoe.IT.NMM.GLASS.ANNEALING.TOTAL.TOTAL</t>
  </si>
  <si>
    <t>UED.ktoe.IT.NMM.GLASS.ANNEALING.THERM.SOLIDS</t>
  </si>
  <si>
    <t>UED.ktoe.IT.NMM.GLASS.ANNEALING.THERM.LPG</t>
  </si>
  <si>
    <t>UED.ktoe.IT.NMM.GLASS.ANNEALING.THERM.DIESEL_LIQBIO</t>
  </si>
  <si>
    <t>UED.ktoe.IT.NMM.GLASS.ANNEALING.THERM.RFO</t>
  </si>
  <si>
    <t>UED.ktoe.IT.NMM.GLASS.ANNEALING.THERM.NG_BIOGAS</t>
  </si>
  <si>
    <t>UED.ktoe.IT.NMM.GLASS.ANNEALING_ELEC.ELEC.ELEC</t>
  </si>
  <si>
    <t>UED.ktoe.IT.NMM.GLASS.FINISHING.ELEC.ELEC</t>
  </si>
  <si>
    <t>FUEL_EMI.ktCO2.IT.NMM.CEM.LIGHT.GENERIC.ELEC</t>
  </si>
  <si>
    <t>FUEL_EMI.ktCO2.IT.NMM.CEM.AIRCOMP.GENERIC.ELEC</t>
  </si>
  <si>
    <t>FUEL_EMI.ktCO2.IT.NMM.CEM.MOTOR.GENERIC.ELEC</t>
  </si>
  <si>
    <t>FUEL_EMI.ktCO2.IT.NMM.CEM.FANS.GENERIC.ELEC</t>
  </si>
  <si>
    <t>FUEL_EMI.ktCO2.IT.NMM.CEM.LOW_ENTH.TOTAL.TOTAL</t>
  </si>
  <si>
    <t>FUEL_EMI.ktCO2.IT.NMM.CEM.LOW_ENTH.THERM.DIESEL_LIQBIO</t>
  </si>
  <si>
    <t>FUEL_EMI.ktCO2.IT.NMM.CEM.LOW_ENTH.THERM.NG_BIOGAS</t>
  </si>
  <si>
    <t>FUEL_EMI.ktCO2.IT.NMM.CEM.LOW_ENTH.THERM.SOLAR_GEO</t>
  </si>
  <si>
    <t>FUEL_EMI.ktCO2.IT.NMM.CEM.LOW_ENTH.HP.AMBIENT</t>
  </si>
  <si>
    <t>FUEL_EMI.ktCO2.IT.NMM.CEM.LOW_ENTH.THERM.ELEC</t>
  </si>
  <si>
    <t>FUEL_EMI.ktCO2.IT.NMM.CEM.GRINDING_RAW.MECH.ELEC</t>
  </si>
  <si>
    <t>FUEL_EMI.ktCO2.IT.NMM.CEM.PREHEAT.TOTAL.TOTAL</t>
  </si>
  <si>
    <t>FUEL_EMI.ktCO2.IT.NMM.CEM.PREHEAT.THERM.SOLIDS</t>
  </si>
  <si>
    <t>FUEL_EMI.ktCO2.IT.NMM.CEM.PREHEAT.THERM.LPG</t>
  </si>
  <si>
    <t>FUEL_EMI.ktCO2.IT.NMM.CEM.PREHEAT.THERM.DIESEL_LIQBIO</t>
  </si>
  <si>
    <t>FUEL_EMI.ktCO2.IT.NMM.CEM.PREHEAT.THERM.RFO</t>
  </si>
  <si>
    <t>FUEL_EMI.ktCO2.IT.NMM.CEM.PREHEAT.THERM.OTHER</t>
  </si>
  <si>
    <t>FUEL_EMI.ktCO2.IT.NMM.CEM.PREHEAT.THERM.NG_BIOGAS</t>
  </si>
  <si>
    <t>FUEL_EMI.ktCO2.IT.NMM.CEM.PREHEAT.THERM.BIOMASS_WASTE</t>
  </si>
  <si>
    <t>FUEL_EMI.ktCO2.IT.NMM.CEM.KILN.TOTAL.TOTAL</t>
  </si>
  <si>
    <t>FUEL_EMI.ktCO2.IT.NMM.CEM.KILN.THERM.SOLIDS</t>
  </si>
  <si>
    <t>FUEL_EMI.ktCO2.IT.NMM.CEM.KILN.THERM.LPG</t>
  </si>
  <si>
    <t>FUEL_EMI.ktCO2.IT.NMM.CEM.KILN.THERM.DIESEL_LIQBIO</t>
  </si>
  <si>
    <t>FUEL_EMI.ktCO2.IT.NMM.CEM.KILN.THERM.RFO</t>
  </si>
  <si>
    <t>FUEL_EMI.ktCO2.IT.NMM.CEM.KILN.THERM.OTHER</t>
  </si>
  <si>
    <t>FUEL_EMI.ktCO2.IT.NMM.CEM.KILN.THERM.NG_BIOGAS</t>
  </si>
  <si>
    <t>FUEL_EMI.ktCO2.IT.NMM.CEM.KILN.THERM.BIOMASS_WASTE</t>
  </si>
  <si>
    <t>FUEL_EMI.ktCO2.IT.NMM.CEM.PRECAST.MECH.ELEC</t>
  </si>
  <si>
    <t>FUEL_EMI.ktCO2.IT.NMM.CEM.PRECAST_STEAM.TOTAL.TOTAL</t>
  </si>
  <si>
    <t>FUEL_EMI.ktCO2.IT.NMM.CEM.PRECAST_STEAM.STEAM.SOLIDS</t>
  </si>
  <si>
    <t>FUEL_EMI.ktCO2.IT.NMM.CEM.PRECAST_STEAM.STEAM.RFG</t>
  </si>
  <si>
    <t>FUEL_EMI.ktCO2.IT.NMM.CEM.PRECAST_STEAM.STEAM.LPG</t>
  </si>
  <si>
    <t>FUEL_EMI.ktCO2.IT.NMM.CEM.PRECAST_STEAM.STEAM.DIESEL_LIQBIO</t>
  </si>
  <si>
    <t>FUEL_EMI.ktCO2.IT.NMM.CEM.PRECAST_STEAM.STEAM.RFO</t>
  </si>
  <si>
    <t>FUEL_EMI.ktCO2.IT.NMM.CEM.PRECAST_STEAM.STEAM.OTHER</t>
  </si>
  <si>
    <t>FUEL_EMI.ktCO2.IT.NMM.CEM.PRECAST_STEAM.STEAM.NG_BIOGAS</t>
  </si>
  <si>
    <t>FUEL_EMI.ktCO2.IT.NMM.CEM.PRECAST_STEAM.STEAM.DERIVED</t>
  </si>
  <si>
    <t>FUEL_EMI.ktCO2.IT.NMM.CEM.PRECAST_STEAM.STEAM.BIOMASS_WASTE</t>
  </si>
  <si>
    <t>FUEL_EMI.ktCO2.IT.NMM.CEM.PRECAST_STEAM.STEAM.STEAM_DISTR</t>
  </si>
  <si>
    <t>PROCESS_EMI.ktCO2.IT.NMM.CEM</t>
  </si>
  <si>
    <t>FUEL_EMI.ktCO2.IT.NMM.CER.LIGHT.GENERIC.ELEC</t>
  </si>
  <si>
    <t>FUEL_EMI.ktCO2.IT.NMM.CER.AIRCOMP.GENERIC.ELEC</t>
  </si>
  <si>
    <t>FUEL_EMI.ktCO2.IT.NMM.CER.MOTOR.GENERIC.ELEC</t>
  </si>
  <si>
    <t>FUEL_EMI.ktCO2.IT.NMM.CER.FANS.GENERIC.ELEC</t>
  </si>
  <si>
    <t>FUEL_EMI.ktCO2.IT.NMM.CER.LOW_ENTH.TOTAL.TOTAL</t>
  </si>
  <si>
    <t>FUEL_EMI.ktCO2.IT.NMM.CER.LOW_ENTH.THERM.DIESEL_LIQBIO</t>
  </si>
  <si>
    <t>FUEL_EMI.ktCO2.IT.NMM.CER.LOW_ENTH.THERM.NG_BIOGAS</t>
  </si>
  <si>
    <t>FUEL_EMI.ktCO2.IT.NMM.CER.LOW_ENTH.THERM.SOLAR_GEO</t>
  </si>
  <si>
    <t>FUEL_EMI.ktCO2.IT.NMM.CER.LOW_ENTH.HP.AMBIENT</t>
  </si>
  <si>
    <t>FUEL_EMI.ktCO2.IT.NMM.CER.LOW_ENTH.THERM.ELEC</t>
  </si>
  <si>
    <t>FUEL_EMI.ktCO2.IT.NMM.CER.MIXING.MECH.ELEC</t>
  </si>
  <si>
    <t>FUEL_EMI.ktCO2.IT.NMM.CER.DRYING.TOTAL.TOTAL</t>
  </si>
  <si>
    <t>FUEL_EMI.ktCO2.IT.NMM.CER.DRYING.THERM.SOLIDS</t>
  </si>
  <si>
    <t>FUEL_EMI.ktCO2.IT.NMM.CER.DRYING.THERM.LPG</t>
  </si>
  <si>
    <t>FUEL_EMI.ktCO2.IT.NMM.CER.DRYING.THERM.DIESEL_LIQBIO</t>
  </si>
  <si>
    <t>FUEL_EMI.ktCO2.IT.NMM.CER.DRYING.THERM.RFO</t>
  </si>
  <si>
    <t>FUEL_EMI.ktCO2.IT.NMM.CER.DRYING.THERM.NG_BIOGAS</t>
  </si>
  <si>
    <t>FUEL_EMI.ktCO2.IT.NMM.CER.DRYING_STEAM.TOTAL.TOTAL</t>
  </si>
  <si>
    <t>FUEL_EMI.ktCO2.IT.NMM.CER.DRYING_STEAM.STEAM.SOLIDS</t>
  </si>
  <si>
    <t>FUEL_EMI.ktCO2.IT.NMM.CER.DRYING_STEAM.STEAM.RFG</t>
  </si>
  <si>
    <t>FUEL_EMI.ktCO2.IT.NMM.CER.DRYING_STEAM.STEAM.LPG</t>
  </si>
  <si>
    <t>FUEL_EMI.ktCO2.IT.NMM.CER.DRYING_STEAM.STEAM.DIESEL_LIQBIO</t>
  </si>
  <si>
    <t>FUEL_EMI.ktCO2.IT.NMM.CER.DRYING_STEAM.STEAM.RFO</t>
  </si>
  <si>
    <t>FUEL_EMI.ktCO2.IT.NMM.CER.DRYING_STEAM.STEAM.OTHER</t>
  </si>
  <si>
    <t>FUEL_EMI.ktCO2.IT.NMM.CER.DRYING_STEAM.STEAM.NG_BIOGAS</t>
  </si>
  <si>
    <t>FUEL_EMI.ktCO2.IT.NMM.CER.DRYING_STEAM.STEAM.DERIVED</t>
  </si>
  <si>
    <t>FUEL_EMI.ktCO2.IT.NMM.CER.DRYING_STEAM.STEAM.BIOMASS_WASTE</t>
  </si>
  <si>
    <t>FUEL_EMI.ktCO2.IT.NMM.CER.DRYING_STEAM.STEAM.STEAM_DISTR</t>
  </si>
  <si>
    <t>FUEL_EMI.ktCO2.IT.NMM.CER.DRYING_MICROW.MICROW.ELEC</t>
  </si>
  <si>
    <t>FUEL_EMI.ktCO2.IT.NMM.CER.KILN_THERM.TOTAL.TOTAL</t>
  </si>
  <si>
    <t>FUEL_EMI.ktCO2.IT.NMM.CER.KILN_THERM.THERM.SOLIDS</t>
  </si>
  <si>
    <t>FUEL_EMI.ktCO2.IT.NMM.CER.KILN_THERM.THERM.LPG</t>
  </si>
  <si>
    <t>FUEL_EMI.ktCO2.IT.NMM.CER.KILN_THERM.THERM.DIESEL_LIQBIO</t>
  </si>
  <si>
    <t>FUEL_EMI.ktCO2.IT.NMM.CER.KILN_THERM.THERM.RFO</t>
  </si>
  <si>
    <t>FUEL_EMI.ktCO2.IT.NMM.CER.KILN_THERM.THERM.OTHER</t>
  </si>
  <si>
    <t>FUEL_EMI.ktCO2.IT.NMM.CER.KILN_THERM.THERM.NG_BIOGAS</t>
  </si>
  <si>
    <t>FUEL_EMI.ktCO2.IT.NMM.CER.KILN_THERM.THERM.BIOMASS_WASTE</t>
  </si>
  <si>
    <t>FUEL_EMI.ktCO2.IT.NMM.CER.KILN_ELEC.ELEC.ELEC</t>
  </si>
  <si>
    <t>FUEL_EMI.ktCO2.IT.NMM.CER.FINISHING.TOTAL.TOTAL</t>
  </si>
  <si>
    <t>FUEL_EMI.ktCO2.IT.NMM.CER.FINISHING.THERM.SOLIDS</t>
  </si>
  <si>
    <t>FUEL_EMI.ktCO2.IT.NMM.CER.FINISHING.THERM.LPG</t>
  </si>
  <si>
    <t>FUEL_EMI.ktCO2.IT.NMM.CER.FINISHING.THERM.DIESEL_LIQBIO</t>
  </si>
  <si>
    <t>FUEL_EMI.ktCO2.IT.NMM.CER.FINISHING.THERM.RFO</t>
  </si>
  <si>
    <t>FUEL_EMI.ktCO2.IT.NMM.CER.FINISHING.THERM.NG_BIOGAS</t>
  </si>
  <si>
    <t>FUEL_EMI.ktCO2.IT.NMM.CER.FINISHING_ELEC.ELEC.ELEC</t>
  </si>
  <si>
    <t>PROCESS_EMI.ktCO2.IT.NMM.CER</t>
  </si>
  <si>
    <t>FUEL_EMI.ktCO2.IT.NMM.GLASS.LIGHT.GENERIC.ELEC</t>
  </si>
  <si>
    <t>FUEL_EMI.ktCO2.IT.NMM.GLASS.AIRCOMP.GENERIC.ELEC</t>
  </si>
  <si>
    <t>FUEL_EMI.ktCO2.IT.NMM.GLASS.MOTOR.GENERIC.ELEC</t>
  </si>
  <si>
    <t>FUEL_EMI.ktCO2.IT.NMM.GLASS.FANS.GENERIC.ELEC</t>
  </si>
  <si>
    <t>FUEL_EMI.ktCO2.IT.NMM.GLASS.LOW_ENTH.TOTAL.TOTAL</t>
  </si>
  <si>
    <t>FUEL_EMI.ktCO2.IT.NMM.GLASS.LOW_ENTH.THERM.DIESEL_LIQBIO</t>
  </si>
  <si>
    <t>FUEL_EMI.ktCO2.IT.NMM.GLASS.LOW_ENTH.THERM.NG_BIOGAS</t>
  </si>
  <si>
    <t>FUEL_EMI.ktCO2.IT.NMM.GLASS.LOW_ENTH.THERM.SOLAR_GEO</t>
  </si>
  <si>
    <t>FUEL_EMI.ktCO2.IT.NMM.GLASS.LOW_ENTH.HP.AMBIENT</t>
  </si>
  <si>
    <t>FUEL_EMI.ktCO2.IT.NMM.GLASS.LOW_ENTH.THERM.ELEC</t>
  </si>
  <si>
    <t>FUEL_EMI.ktCO2.IT.NMM.GLASS.MELTING.TOTAL.TOTAL</t>
  </si>
  <si>
    <t>FUEL_EMI.ktCO2.IT.NMM.GLASS.MELTING.THERM.SOLIDS</t>
  </si>
  <si>
    <t>FUEL_EMI.ktCO2.IT.NMM.GLASS.MELTING.THERM.LPG</t>
  </si>
  <si>
    <t>FUEL_EMI.ktCO2.IT.NMM.GLASS.MELTING.THERM.DIESEL_LIQBIO</t>
  </si>
  <si>
    <t>FUEL_EMI.ktCO2.IT.NMM.GLASS.MELTING.THERM.RFO</t>
  </si>
  <si>
    <t>FUEL_EMI.ktCO2.IT.NMM.GLASS.MELTING.THERM.NG_BIOGAS</t>
  </si>
  <si>
    <t>FUEL_EMI.ktCO2.IT.NMM.GLASS.MELTING_ELEC.ELEC.ELEC</t>
  </si>
  <si>
    <t>FUEL_EMI.ktCO2.IT.NMM.GLASS.FORMING.ELEC.ELEC</t>
  </si>
  <si>
    <t>FUEL_EMI.ktCO2.IT.NMM.GLASS.ANNEALING.TOTAL.TOTAL</t>
  </si>
  <si>
    <t>FUEL_EMI.ktCO2.IT.NMM.GLASS.ANNEALING.THERM.SOLIDS</t>
  </si>
  <si>
    <t>FUEL_EMI.ktCO2.IT.NMM.GLASS.ANNEALING.THERM.LPG</t>
  </si>
  <si>
    <t>FUEL_EMI.ktCO2.IT.NMM.GLASS.ANNEALING.THERM.DIESEL_LIQBIO</t>
  </si>
  <si>
    <t>FUEL_EMI.ktCO2.IT.NMM.GLASS.ANNEALING.THERM.RFO</t>
  </si>
  <si>
    <t>FUEL_EMI.ktCO2.IT.NMM.GLASS.ANNEALING.THERM.NG_BIOGAS</t>
  </si>
  <si>
    <t>FUEL_EMI.ktCO2.IT.NMM.GLASS.ANNEALING_ELEC.ELEC.ELEC</t>
  </si>
  <si>
    <t>FUEL_EMI.ktCO2.IT.NMM.GLASS.FINISHING.ELEC.ELEC</t>
  </si>
  <si>
    <t>PROCESS_EMI.ktCO2.IT.NMM.GLASS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</si>
  <si>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</si>
  <si>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</si>
  <si>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</si>
  <si>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</si>
  <si>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</si>
  <si>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VA.Meuro2023.IT.PPA.PULP</t>
  </si>
  <si>
    <t>VA.Meuro2023.IT.PPA.PAPER</t>
  </si>
  <si>
    <t>VA.Meuro2023.IT.PPA.PRINT</t>
  </si>
  <si>
    <t>Pulp production (kt)</t>
  </si>
  <si>
    <t>OUTPUT.kt.IT.PPA.PULP</t>
  </si>
  <si>
    <t>Paper production  (kt)</t>
  </si>
  <si>
    <t>OUTPUT.kt.IT.PPA.PAPER</t>
  </si>
  <si>
    <t>Printing and media reproduction (kt paper eq.)</t>
  </si>
  <si>
    <t>OUTPUT.kt.IT.PPA.PRINT</t>
  </si>
  <si>
    <t>CAP.kt.IT.PPA.PULP</t>
  </si>
  <si>
    <t>CAP.kt.IT.PPA.PAPER</t>
  </si>
  <si>
    <t>CAP.kt.IT.PPA.PRINT</t>
  </si>
  <si>
    <t>NEWCAP.kt.IT.PPA.PULP</t>
  </si>
  <si>
    <t>NEWCAP.kt.IT.PPA.PAPER</t>
  </si>
  <si>
    <t>NEWCAP.kt.IT.PPA.PRINT</t>
  </si>
  <si>
    <t>FEC.ktoe.IT.PPA.TOTAL.TOTAL.TOTAL.TOTAL</t>
  </si>
  <si>
    <t>FEC.ktoe.IT.PPA.TOTAL.TOTAL.TOTAL.SOLIDS</t>
  </si>
  <si>
    <t>FEC.ktoe.IT.PPA.TOTAL.TOTAL.TOTAL.RFG</t>
  </si>
  <si>
    <t>FEC.ktoe.IT.PPA.TOTAL.TOTAL.TOTAL.LPG</t>
  </si>
  <si>
    <t>FEC.ktoe.IT.PPA.TOTAL.TOTAL.TOTAL.DIESEL</t>
  </si>
  <si>
    <t>FEC.ktoe.IT.PPA.TOTAL.TOTAL.TOTAL.RFO</t>
  </si>
  <si>
    <t>FEC.ktoe.IT.PPA.TOTAL.TOTAL.TOTAL.OTHER</t>
  </si>
  <si>
    <t>FEC.ktoe.IT.PPA.TOTAL.TOTAL.TOTAL.NG</t>
  </si>
  <si>
    <t>FEC.ktoe.IT.PPA.TOTAL.TOTAL.TOTAL.DERIVED</t>
  </si>
  <si>
    <t>FEC.ktoe.IT.PPA.TOTAL.TOTAL.TOTAL.BIOMASS_WASTE</t>
  </si>
  <si>
    <t>FEC.ktoe.IT.PPA.TOTAL.TOTAL.TOTAL.BIOGAS</t>
  </si>
  <si>
    <t>FEC.ktoe.IT.PPA.TOTAL.TOTAL.TOTAL.LIQBIO</t>
  </si>
  <si>
    <t>FEC.ktoe.IT.PPA.TOTAL.TOTAL.TOTAL.SOLAR</t>
  </si>
  <si>
    <t>FEC.ktoe.IT.PPA.TOTAL.TOTAL.TOTAL.GEO</t>
  </si>
  <si>
    <t>FEC.ktoe.IT.PPA.TOTAL.TOTAL.TOTAL.AMBIENT</t>
  </si>
  <si>
    <t>FEC.ktoe.IT.PPA.TOTAL.TOTAL.TOTAL.STEAM_DISTR</t>
  </si>
  <si>
    <t>FEC.ktoe.IT.PPA.TOTAL.TOTAL.TOTAL.ELEC</t>
  </si>
  <si>
    <t>FEC.ktoe.IT.PPA.PULP.TOTAL.TOTAL.TOTAL</t>
  </si>
  <si>
    <t>FEC.ktoe.IT.PPA.PULP.LIGHT.GENERIC.ELEC</t>
  </si>
  <si>
    <t>FEC.ktoe.IT.PPA.PULP.AIRCOMP.GENERIC.ELEC</t>
  </si>
  <si>
    <t>FEC.ktoe.IT.PPA.PULP.MOTOR.GENERIC.ELEC</t>
  </si>
  <si>
    <t>FEC.ktoe.IT.PPA.PULP.FANS.GENERIC.ELEC</t>
  </si>
  <si>
    <t>FEC.ktoe.IT.PPA.PULP.LOW_ENTH.TOTAL.TOTAL</t>
  </si>
  <si>
    <t>FEC.ktoe.IT.PPA.PULP.LOW_ENTH.THERM.DIESEL_LIQBIO</t>
  </si>
  <si>
    <t>FEC.ktoe.IT.PPA.PULP.LOW_ENTH.THERM.NG_BIOGAS</t>
  </si>
  <si>
    <t>FEC.ktoe.IT.PPA.PULP.LOW_ENTH.THERM.SOLAR_GEO</t>
  </si>
  <si>
    <t>FEC.ktoe.IT.PPA.PULP.LOW_ENTH.HP.AMBIENT</t>
  </si>
  <si>
    <t>FEC.ktoe.IT.PPA.PULP.LOW_ENTH.THERM.ELEC</t>
  </si>
  <si>
    <t>Pulp: Wood preparation, grinding</t>
  </si>
  <si>
    <t>FEC.ktoe.IT.PPA.PULP.PREPARATION.MECH.ELEC</t>
  </si>
  <si>
    <t>Pulp: Pulping</t>
  </si>
  <si>
    <t>Pulp: Pulping thermal</t>
  </si>
  <si>
    <t>FEC.ktoe.IT.PPA.PULP.PULPING.TOTAL.TOTAL</t>
  </si>
  <si>
    <t>FEC.ktoe.IT.PPA.PULP.PULPING.STEAM.SOLIDS</t>
  </si>
  <si>
    <t>FEC.ktoe.IT.PPA.PULP.PULPING.STEAM.RFG</t>
  </si>
  <si>
    <t>FEC.ktoe.IT.PPA.PULP.PULPING.STEAM.LPG</t>
  </si>
  <si>
    <t>FEC.ktoe.IT.PPA.PULP.PULPING.STEAM.DIESEL_LIQBIO</t>
  </si>
  <si>
    <t>FEC.ktoe.IT.PPA.PULP.PULPING.STEAM.RFO</t>
  </si>
  <si>
    <t>FEC.ktoe.IT.PPA.PULP.PULPING.STEAM.OTHER</t>
  </si>
  <si>
    <t>FEC.ktoe.IT.PPA.PULP.PULPING.STEAM.NG_BIOGAS</t>
  </si>
  <si>
    <t>FEC.ktoe.IT.PPA.PULP.PULPING.STEAM.DERIVED</t>
  </si>
  <si>
    <t>FEC.ktoe.IT.PPA.PULP.PULPING.STEAM.BIOMASS_WASTE</t>
  </si>
  <si>
    <t>FEC.ktoe.IT.PPA.PULP.PULPING.STEAM.STEAM_DISTR</t>
  </si>
  <si>
    <t>Pulp: Pulping electric</t>
  </si>
  <si>
    <t>FEC.ktoe.IT.PPA.PULP.PULPING_MECH.MECH.ELEC</t>
  </si>
  <si>
    <t>Pulp: Cleaning</t>
  </si>
  <si>
    <t>FEC.ktoe.IT.PPA.PULP.BLEACHING.THERM.ELEC</t>
  </si>
  <si>
    <t>FEC.ktoe.IT.PPA.PAPER.TOTAL.TOTAL.TOTAL</t>
  </si>
  <si>
    <t>FEC.ktoe.IT.PPA.PAPER.LIGHT.GENERIC.ELEC</t>
  </si>
  <si>
    <t>FEC.ktoe.IT.PPA.PAPER.AIRCOMP.GENERIC.ELEC</t>
  </si>
  <si>
    <t>FEC.ktoe.IT.PPA.PAPER.MOTOR.GENERIC.ELEC</t>
  </si>
  <si>
    <t>FEC.ktoe.IT.PPA.PAPER.FANS.GENERIC.ELEC</t>
  </si>
  <si>
    <t>FEC.ktoe.IT.PPA.PAPER.LOW_ENTH.TOTAL.TOTAL</t>
  </si>
  <si>
    <t>FEC.ktoe.IT.PPA.PAPER.LOW_ENTH.THERM.DIESEL_LIQBIO</t>
  </si>
  <si>
    <t>FEC.ktoe.IT.PPA.PAPER.LOW_ENTH.THERM.NG_BIOGAS</t>
  </si>
  <si>
    <t>FEC.ktoe.IT.PPA.PAPER.LOW_ENTH.THERM.SOLAR_GEO</t>
  </si>
  <si>
    <t>FEC.ktoe.IT.PPA.PAPER.LOW_ENTH.HP.AMBIENT</t>
  </si>
  <si>
    <t>FEC.ktoe.IT.PPA.PAPER.LOW_ENTH.THERM.ELEC</t>
  </si>
  <si>
    <t>Paper: Stock preparation</t>
  </si>
  <si>
    <t>Paper: Stock preparation - Thermal</t>
  </si>
  <si>
    <t>FEC.ktoe.IT.PPA.PAPER.PREPARATION.TOTAL.TOTAL</t>
  </si>
  <si>
    <t>FEC.ktoe.IT.PPA.PAPER.PREPARATION.THERM.SOLIDS</t>
  </si>
  <si>
    <t>FEC.ktoe.IT.PPA.PAPER.PREPARATION.THERM.RFG</t>
  </si>
  <si>
    <t>FEC.ktoe.IT.PPA.PAPER.PREPARATION.THERM.LPG</t>
  </si>
  <si>
    <t>FEC.ktoe.IT.PPA.PAPER.PREPARATION.THERM.DIESEL_LIQBIO</t>
  </si>
  <si>
    <t>FEC.ktoe.IT.PPA.PAPER.PREPARATION.THERM.RFO</t>
  </si>
  <si>
    <t>FEC.ktoe.IT.PPA.PAPER.PREPARATION.THERM.OTHER</t>
  </si>
  <si>
    <t>FEC.ktoe.IT.PPA.PAPER.PREPARATION.THERM.NG_BIOGAS</t>
  </si>
  <si>
    <t>FEC.ktoe.IT.PPA.PAPER.PREPARATION.THERM.DERIVED</t>
  </si>
  <si>
    <t>FEC.ktoe.IT.PPA.PAPER.PREPARATION.THERM.BIOMASS_WASTE</t>
  </si>
  <si>
    <t>FEC.ktoe.IT.PPA.PAPER.PREPARATION.THERM.STEAM_DISTR</t>
  </si>
  <si>
    <t>Paper: Stock preparation - Mechanical</t>
  </si>
  <si>
    <t>FEC.ktoe.IT.PPA.PAPER.PREPARATION_ELEC.MECH.ELEC</t>
  </si>
  <si>
    <t>Paper: Paper machine</t>
  </si>
  <si>
    <t>Paper: Paper machine - Steam use</t>
  </si>
  <si>
    <t>FEC.ktoe.IT.PPA.PAPER.PAPER_MACHINE.TOTAL.TOTAL</t>
  </si>
  <si>
    <t>FEC.ktoe.IT.PPA.PAPER.PAPER_MACHINE.STEAM.SOLIDS</t>
  </si>
  <si>
    <t>FEC.ktoe.IT.PPA.PAPER.PAPER_MACHINE.STEAM.RFG</t>
  </si>
  <si>
    <t>FEC.ktoe.IT.PPA.PAPER.PAPER_MACHINE.STEAM.LPG</t>
  </si>
  <si>
    <t>FEC.ktoe.IT.PPA.PAPER.PAPER_MACHINE.STEAM.DIESEL_LIQBIO</t>
  </si>
  <si>
    <t>FEC.ktoe.IT.PPA.PAPER.PAPER_MACHINE.STEAM.RFO</t>
  </si>
  <si>
    <t>FEC.ktoe.IT.PPA.PAPER.PAPER_MACHINE.STEAM.OTHER</t>
  </si>
  <si>
    <t>FEC.ktoe.IT.PPA.PAPER.PAPER_MACHINE.STEAM.NG_BIOGAS</t>
  </si>
  <si>
    <t>FEC.ktoe.IT.PPA.PAPER.PAPER_MACHINE.STEAM.DERIVED</t>
  </si>
  <si>
    <t>FEC.ktoe.IT.PPA.PAPER.PAPER_MACHINE.STEAM.BIOMASS_WASTE</t>
  </si>
  <si>
    <t>FEC.ktoe.IT.PPA.PAPER.PAPER_MACHINE.STEAM.STEAM_DISTR</t>
  </si>
  <si>
    <t>Paper: Paper machine - Electricity</t>
  </si>
  <si>
    <t>FEC.ktoe.IT.PPA.PAPER.PAPER_MACHINE_ELEC.ELEC.ELEC</t>
  </si>
  <si>
    <t>Paper: Product finishing</t>
  </si>
  <si>
    <t>Paper: Product finishing - Steam use</t>
  </si>
  <si>
    <t>FEC.ktoe.IT.PPA.PAPER.FINISHING.TOTAL.TOTAL</t>
  </si>
  <si>
    <t>FEC.ktoe.IT.PPA.PAPER.FINISHING.STEAM.SOLIDS</t>
  </si>
  <si>
    <t>FEC.ktoe.IT.PPA.PAPER.FINISHING.STEAM.RFG</t>
  </si>
  <si>
    <t>FEC.ktoe.IT.PPA.PAPER.FINISHING.STEAM.LPG</t>
  </si>
  <si>
    <t>FEC.ktoe.IT.PPA.PAPER.FINISHING.STEAM.DIESEL_LIQBIO</t>
  </si>
  <si>
    <t>FEC.ktoe.IT.PPA.PAPER.FINISHING.STEAM.RFO</t>
  </si>
  <si>
    <t>FEC.ktoe.IT.PPA.PAPER.FINISHING.STEAM.OTHER</t>
  </si>
  <si>
    <t>FEC.ktoe.IT.PPA.PAPER.FINISHING.STEAM.NG_BIOGAS</t>
  </si>
  <si>
    <t>FEC.ktoe.IT.PPA.PAPER.FINISHING.STEAM.DERIVED</t>
  </si>
  <si>
    <t>FEC.ktoe.IT.PPA.PAPER.FINISHING.STEAM.BIOMASS_WASTE</t>
  </si>
  <si>
    <t>FEC.ktoe.IT.PPA.PAPER.FINISHING.STEAM.STEAM_DISTR</t>
  </si>
  <si>
    <t>Paper: Product finishing - Electricity</t>
  </si>
  <si>
    <t>FEC.ktoe.IT.PPA.PAPER.FINISHING_ELEC.ELEC.ELEC</t>
  </si>
  <si>
    <t>FEC.ktoe.IT.PPA.PRINT.TOTAL.TOTAL.TOTAL</t>
  </si>
  <si>
    <t>FEC.ktoe.IT.PPA.PRINT.LIGHT.GENERIC.ELEC</t>
  </si>
  <si>
    <t>FEC.ktoe.IT.PPA.PRINT.AIRCOMP.GENERIC.ELEC</t>
  </si>
  <si>
    <t>FEC.ktoe.IT.PPA.PRINT.MOTOR.GENERIC.ELEC</t>
  </si>
  <si>
    <t>FEC.ktoe.IT.PPA.PRINT.FANS.GENERIC.ELEC</t>
  </si>
  <si>
    <t>FEC.ktoe.IT.PPA.PRINT.LOW_ENTH.TOTAL.TOTAL</t>
  </si>
  <si>
    <t>FEC.ktoe.IT.PPA.PRINT.LOW_ENTH.THERM.DIESEL_LIQBIO</t>
  </si>
  <si>
    <t>FEC.ktoe.IT.PPA.PRINT.LOW_ENTH.THERM.NG_BIOGAS</t>
  </si>
  <si>
    <t>FEC.ktoe.IT.PPA.PRINT.LOW_ENTH.THERM.SOLAR_GEO</t>
  </si>
  <si>
    <t>FEC.ktoe.IT.PPA.PRINT.LOW_ENTH.HP.AMBIENT</t>
  </si>
  <si>
    <t>FEC.ktoe.IT.PPA.PRINT.LOW_ENTH.THERM.ELEC</t>
  </si>
  <si>
    <t>Printing and publishing</t>
  </si>
  <si>
    <t>FEC.ktoe.IT.PPA.PRINT.PRINTING.MECH.ELEC</t>
  </si>
  <si>
    <t>UED.ktoe.IT.PPA.PULP.TOTAL.TOTAL.TOTAL</t>
  </si>
  <si>
    <t>UED.ktoe.IT.PPA.PULP.LIGHT.GENERIC.ELEC</t>
  </si>
  <si>
    <t>UED.ktoe.IT.PPA.PULP.AIRCOMP.GENERIC.ELEC</t>
  </si>
  <si>
    <t>UED.ktoe.IT.PPA.PULP.MOTOR.GENERIC.ELEC</t>
  </si>
  <si>
    <t>UED.ktoe.IT.PPA.PULP.FANS.GENERIC.ELEC</t>
  </si>
  <si>
    <t>UED.ktoe.IT.PPA.PULP.LOW_ENTH.TOTAL.TOTAL</t>
  </si>
  <si>
    <t>UED.ktoe.IT.PPA.PULP.LOW_ENTH.THERM.DIESEL_LIQBIO</t>
  </si>
  <si>
    <t>UED.ktoe.IT.PPA.PULP.LOW_ENTH.THERM.NG_BIOGAS</t>
  </si>
  <si>
    <t>UED.ktoe.IT.PPA.PULP.LOW_ENTH.THERM.SOLAR_GEO</t>
  </si>
  <si>
    <t>UED.ktoe.IT.PPA.PULP.LOW_ENTH.HP.AMBIENT</t>
  </si>
  <si>
    <t>UED.ktoe.IT.PPA.PULP.LOW_ENTH.THERM.ELEC</t>
  </si>
  <si>
    <t>UED.ktoe.IT.PPA.PULP.PREPARATION.MECH.ELEC</t>
  </si>
  <si>
    <t>UED.ktoe.IT.PPA.PULP.PULPING.TOTAL.TOTAL</t>
  </si>
  <si>
    <t>UED.ktoe.IT.PPA.PULP.PULPING.STEAM.SOLIDS</t>
  </si>
  <si>
    <t>UED.ktoe.IT.PPA.PULP.PULPING.STEAM.RFG</t>
  </si>
  <si>
    <t>UED.ktoe.IT.PPA.PULP.PULPING.STEAM.LPG</t>
  </si>
  <si>
    <t>UED.ktoe.IT.PPA.PULP.PULPING.STEAM.DIESEL_LIQBIO</t>
  </si>
  <si>
    <t>UED.ktoe.IT.PPA.PULP.PULPING.STEAM.RFO</t>
  </si>
  <si>
    <t>UED.ktoe.IT.PPA.PULP.PULPING.STEAM.OTHER</t>
  </si>
  <si>
    <t>UED.ktoe.IT.PPA.PULP.PULPING.STEAM.NG_BIOGAS</t>
  </si>
  <si>
    <t>UED.ktoe.IT.PPA.PULP.PULPING.STEAM.DERIVED</t>
  </si>
  <si>
    <t>UED.ktoe.IT.PPA.PULP.PULPING.STEAM.BIOMASS_WASTE</t>
  </si>
  <si>
    <t>UED.ktoe.IT.PPA.PULP.PULPING.STEAM.STEAM_DISTR</t>
  </si>
  <si>
    <t>UED.ktoe.IT.PPA.PULP.PULPING_MECH.MECH.ELEC</t>
  </si>
  <si>
    <t>UED.ktoe.IT.PPA.PULP.BLEACHING.THERM.ELEC</t>
  </si>
  <si>
    <t>UED.ktoe.IT.PPA.PAPER.TOTAL.TOTAL.TOTAL</t>
  </si>
  <si>
    <t>UED.ktoe.IT.PPA.PAPER.LIGHT.GENERIC.ELEC</t>
  </si>
  <si>
    <t>UED.ktoe.IT.PPA.PAPER.AIRCOMP.GENERIC.ELEC</t>
  </si>
  <si>
    <t>UED.ktoe.IT.PPA.PAPER.MOTOR.GENERIC.ELEC</t>
  </si>
  <si>
    <t>UED.ktoe.IT.PPA.PAPER.FANS.GENERIC.ELEC</t>
  </si>
  <si>
    <t>UED.ktoe.IT.PPA.PAPER.LOW_ENTH.TOTAL.TOTAL</t>
  </si>
  <si>
    <t>UED.ktoe.IT.PPA.PAPER.LOW_ENTH.THERM.DIESEL_LIQBIO</t>
  </si>
  <si>
    <t>UED.ktoe.IT.PPA.PAPER.LOW_ENTH.THERM.NG_BIOGAS</t>
  </si>
  <si>
    <t>UED.ktoe.IT.PPA.PAPER.LOW_ENTH.THERM.SOLAR_GEO</t>
  </si>
  <si>
    <t>UED.ktoe.IT.PPA.PAPER.LOW_ENTH.HP.AMBIENT</t>
  </si>
  <si>
    <t>UED.ktoe.IT.PPA.PAPER.LOW_ENTH.THERM.ELEC</t>
  </si>
  <si>
    <t>UED.ktoe.IT.PPA.PAPER.PREPARATION.TOTAL.TOTAL</t>
  </si>
  <si>
    <t>UED.ktoe.IT.PPA.PAPER.PREPARATION.THERM.SOLIDS</t>
  </si>
  <si>
    <t>UED.ktoe.IT.PPA.PAPER.PREPARATION.THERM.RFG</t>
  </si>
  <si>
    <t>UED.ktoe.IT.PPA.PAPER.PREPARATION.THERM.LPG</t>
  </si>
  <si>
    <t>UED.ktoe.IT.PPA.PAPER.PREPARATION.THERM.DIESEL_LIQBIO</t>
  </si>
  <si>
    <t>UED.ktoe.IT.PPA.PAPER.PREPARATION.THERM.RFO</t>
  </si>
  <si>
    <t>UED.ktoe.IT.PPA.PAPER.PREPARATION.THERM.OTHER</t>
  </si>
  <si>
    <t>UED.ktoe.IT.PPA.PAPER.PREPARATION.THERM.NG_BIOGAS</t>
  </si>
  <si>
    <t>UED.ktoe.IT.PPA.PAPER.PREPARATION.THERM.DERIVED</t>
  </si>
  <si>
    <t>UED.ktoe.IT.PPA.PAPER.PREPARATION.THERM.BIOMASS_WASTE</t>
  </si>
  <si>
    <t>UED.ktoe.IT.PPA.PAPER.PREPARATION.THERM.STEAM_DISTR</t>
  </si>
  <si>
    <t>UED.ktoe.IT.PPA.PAPER.PREPARATION_ELEC.MECH.ELEC</t>
  </si>
  <si>
    <t>UED.ktoe.IT.PPA.PAPER.PAPER_MACHINE.TOTAL.TOTAL</t>
  </si>
  <si>
    <t>UED.ktoe.IT.PPA.PAPER.PAPER_MACHINE.STEAM.SOLIDS</t>
  </si>
  <si>
    <t>UED.ktoe.IT.PPA.PAPER.PAPER_MACHINE.STEAM.RFG</t>
  </si>
  <si>
    <t>UED.ktoe.IT.PPA.PAPER.PAPER_MACHINE.STEAM.LPG</t>
  </si>
  <si>
    <t>UED.ktoe.IT.PPA.PAPER.PAPER_MACHINE.STEAM.DIESEL_LIQBIO</t>
  </si>
  <si>
    <t>UED.ktoe.IT.PPA.PAPER.PAPER_MACHINE.STEAM.RFO</t>
  </si>
  <si>
    <t>UED.ktoe.IT.PPA.PAPER.PAPER_MACHINE.STEAM.OTHER</t>
  </si>
  <si>
    <t>UED.ktoe.IT.PPA.PAPER.PAPER_MACHINE.STEAM.NG_BIOGAS</t>
  </si>
  <si>
    <t>UED.ktoe.IT.PPA.PAPER.PAPER_MACHINE.STEAM.DERIVED</t>
  </si>
  <si>
    <t>UED.ktoe.IT.PPA.PAPER.PAPER_MACHINE.STEAM.BIOMASS_WASTE</t>
  </si>
  <si>
    <t>UED.ktoe.IT.PPA.PAPER.PAPER_MACHINE.STEAM.STEAM_DISTR</t>
  </si>
  <si>
    <t>UED.ktoe.IT.PPA.PAPER.PAPER_MACHINE_ELEC.ELEC.ELEC</t>
  </si>
  <si>
    <t>UED.ktoe.IT.PPA.PAPER.FINISHING.TOTAL.TOTAL</t>
  </si>
  <si>
    <t>UED.ktoe.IT.PPA.PAPER.FINISHING.STEAM.SOLIDS</t>
  </si>
  <si>
    <t>UED.ktoe.IT.PPA.PAPER.FINISHING.STEAM.RFG</t>
  </si>
  <si>
    <t>UED.ktoe.IT.PPA.PAPER.FINISHING.STEAM.LPG</t>
  </si>
  <si>
    <t>UED.ktoe.IT.PPA.PAPER.FINISHING.STEAM.DIESEL_LIQBIO</t>
  </si>
  <si>
    <t>UED.ktoe.IT.PPA.PAPER.FINISHING.STEAM.RFO</t>
  </si>
  <si>
    <t>UED.ktoe.IT.PPA.PAPER.FINISHING.STEAM.OTHER</t>
  </si>
  <si>
    <t>UED.ktoe.IT.PPA.PAPER.FINISHING.STEAM.NG_BIOGAS</t>
  </si>
  <si>
    <t>UED.ktoe.IT.PPA.PAPER.FINISHING.STEAM.DERIVED</t>
  </si>
  <si>
    <t>UED.ktoe.IT.PPA.PAPER.FINISHING.STEAM.BIOMASS_WASTE</t>
  </si>
  <si>
    <t>UED.ktoe.IT.PPA.PAPER.FINISHING.STEAM.STEAM_DISTR</t>
  </si>
  <si>
    <t>UED.ktoe.IT.PPA.PAPER.FINISHING_ELEC.ELEC.ELEC</t>
  </si>
  <si>
    <t>UED.ktoe.IT.PPA.PRINT.TOTAL.TOTAL.TOTAL</t>
  </si>
  <si>
    <t>UED.ktoe.IT.PPA.PRINT.LIGHT.GENERIC.ELEC</t>
  </si>
  <si>
    <t>UED.ktoe.IT.PPA.PRINT.AIRCOMP.GENERIC.ELEC</t>
  </si>
  <si>
    <t>UED.ktoe.IT.PPA.PRINT.MOTOR.GENERIC.ELEC</t>
  </si>
  <si>
    <t>UED.ktoe.IT.PPA.PRINT.FANS.GENERIC.ELEC</t>
  </si>
  <si>
    <t>UED.ktoe.IT.PPA.PRINT.LOW_ENTH.TOTAL.TOTAL</t>
  </si>
  <si>
    <t>UED.ktoe.IT.PPA.PRINT.LOW_ENTH.THERM.DIESEL_LIQBIO</t>
  </si>
  <si>
    <t>UED.ktoe.IT.PPA.PRINT.LOW_ENTH.THERM.NG_BIOGAS</t>
  </si>
  <si>
    <t>UED.ktoe.IT.PPA.PRINT.LOW_ENTH.THERM.SOLAR_GEO</t>
  </si>
  <si>
    <t>UED.ktoe.IT.PPA.PRINT.LOW_ENTH.HP.AMBIENT</t>
  </si>
  <si>
    <t>UED.ktoe.IT.PPA.PRINT.LOW_ENTH.THERM.ELEC</t>
  </si>
  <si>
    <t>UED.ktoe.IT.PPA.PRINT.PRINTING.MECH.ELEC</t>
  </si>
  <si>
    <t>FUEL_EMI.ktCO2.IT.PPA.PULP.TOTAL.TOTAL.TOTAL</t>
  </si>
  <si>
    <t>FUEL_EMI.ktCO2.IT.PPA.PULP.LIGHT.GENERIC.ELEC</t>
  </si>
  <si>
    <t>FUEL_EMI.ktCO2.IT.PPA.PULP.AIRCOMP.GENERIC.ELEC</t>
  </si>
  <si>
    <t>FUEL_EMI.ktCO2.IT.PPA.PULP.MOTOR.GENERIC.ELEC</t>
  </si>
  <si>
    <t>FUEL_EMI.ktCO2.IT.PPA.PULP.FANS.GENERIC.ELEC</t>
  </si>
  <si>
    <t>FUEL_EMI.ktCO2.IT.PPA.PULP.LOW_ENTH.TOTAL.TOTAL</t>
  </si>
  <si>
    <t>FUEL_EMI.ktCO2.IT.PPA.PULP.LOW_ENTH.THERM.DIESEL_LIQBIO</t>
  </si>
  <si>
    <t>FUEL_EMI.ktCO2.IT.PPA.PULP.LOW_ENTH.THERM.NG_BIOGAS</t>
  </si>
  <si>
    <t>FUEL_EMI.ktCO2.IT.PPA.PULP.LOW_ENTH.THERM.SOLAR_GEO</t>
  </si>
  <si>
    <t>FUEL_EMI.ktCO2.IT.PPA.PULP.LOW_ENTH.HP.AMBIENT</t>
  </si>
  <si>
    <t>FUEL_EMI.ktCO2.IT.PPA.PULP.LOW_ENTH.THERM.ELEC</t>
  </si>
  <si>
    <t>FUEL_EMI.ktCO2.IT.PPA.PULP.PREPARATION.MECH.ELEC</t>
  </si>
  <si>
    <t>FUEL_EMI.ktCO2.IT.PPA.PULP.PULPING.TOTAL.TOTAL</t>
  </si>
  <si>
    <t>FUEL_EMI.ktCO2.IT.PPA.PULP.PULPING.STEAM.SOLIDS</t>
  </si>
  <si>
    <t>FUEL_EMI.ktCO2.IT.PPA.PULP.PULPING.STEAM.RFG</t>
  </si>
  <si>
    <t>FUEL_EMI.ktCO2.IT.PPA.PULP.PULPING.STEAM.LPG</t>
  </si>
  <si>
    <t>FUEL_EMI.ktCO2.IT.PPA.PULP.PULPING.STEAM.DIESEL_LIQBIO</t>
  </si>
  <si>
    <t>FUEL_EMI.ktCO2.IT.PPA.PULP.PULPING.STEAM.RFO</t>
  </si>
  <si>
    <t>FUEL_EMI.ktCO2.IT.PPA.PULP.PULPING.STEAM.OTHER</t>
  </si>
  <si>
    <t>FUEL_EMI.ktCO2.IT.PPA.PULP.PULPING.STEAM.NG_BIOGAS</t>
  </si>
  <si>
    <t>FUEL_EMI.ktCO2.IT.PPA.PULP.PULPING.STEAM.DERIVED</t>
  </si>
  <si>
    <t>FUEL_EMI.ktCO2.IT.PPA.PULP.PULPING.STEAM.BIOMASS_WASTE</t>
  </si>
  <si>
    <t>FUEL_EMI.ktCO2.IT.PPA.PULP.PULPING.STEAM.STEAM_DISTR</t>
  </si>
  <si>
    <t>FUEL_EMI.ktCO2.IT.PPA.PULP.PULPING_MECH.MECH.ELEC</t>
  </si>
  <si>
    <t>FUEL_EMI.ktCO2.IT.PPA.PULP.BLEACHING.THERM.ELEC</t>
  </si>
  <si>
    <t>FUEL_EMI.ktCO2.IT.PPA.PAPER.TOTAL.TOTAL.TOTAL</t>
  </si>
  <si>
    <t>FUEL_EMI.ktCO2.IT.PPA.PAPER.LIGHT.GENERIC.ELEC</t>
  </si>
  <si>
    <t>FUEL_EMI.ktCO2.IT.PPA.PAPER.AIRCOMP.GENERIC.ELEC</t>
  </si>
  <si>
    <t>FUEL_EMI.ktCO2.IT.PPA.PAPER.MOTOR.GENERIC.ELEC</t>
  </si>
  <si>
    <t>FUEL_EMI.ktCO2.IT.PPA.PAPER.FANS.GENERIC.ELEC</t>
  </si>
  <si>
    <t>FUEL_EMI.ktCO2.IT.PPA.PAPER.LOW_ENTH.TOTAL.TOTAL</t>
  </si>
  <si>
    <t>FUEL_EMI.ktCO2.IT.PPA.PAPER.LOW_ENTH.THERM.DIESEL_LIQBIO</t>
  </si>
  <si>
    <t>FUEL_EMI.ktCO2.IT.PPA.PAPER.LOW_ENTH.THERM.NG_BIOGAS</t>
  </si>
  <si>
    <t>FUEL_EMI.ktCO2.IT.PPA.PAPER.LOW_ENTH.THERM.SOLAR_GEO</t>
  </si>
  <si>
    <t>FUEL_EMI.ktCO2.IT.PPA.PAPER.LOW_ENTH.HP.AMBIENT</t>
  </si>
  <si>
    <t>FUEL_EMI.ktCO2.IT.PPA.PAPER.LOW_ENTH.THERM.ELEC</t>
  </si>
  <si>
    <t>FUEL_EMI.ktCO2.IT.PPA.PAPER.PREPARATION.TOTAL.TOTAL</t>
  </si>
  <si>
    <t>FUEL_EMI.ktCO2.IT.PPA.PAPER.PREPARATION.THERM.SOLIDS</t>
  </si>
  <si>
    <t>FUEL_EMI.ktCO2.IT.PPA.PAPER.PREPARATION.THERM.RFG</t>
  </si>
  <si>
    <t>FUEL_EMI.ktCO2.IT.PPA.PAPER.PREPARATION.THERM.LPG</t>
  </si>
  <si>
    <t>FUEL_EMI.ktCO2.IT.PPA.PAPER.PREPARATION.THERM.DIESEL_LIQBIO</t>
  </si>
  <si>
    <t>FUEL_EMI.ktCO2.IT.PPA.PAPER.PREPARATION.THERM.RFO</t>
  </si>
  <si>
    <t>FUEL_EMI.ktCO2.IT.PPA.PAPER.PREPARATION.THERM.OTHER</t>
  </si>
  <si>
    <t>FUEL_EMI.ktCO2.IT.PPA.PAPER.PREPARATION.THERM.NG_BIOGAS</t>
  </si>
  <si>
    <t>FUEL_EMI.ktCO2.IT.PPA.PAPER.PREPARATION.THERM.DERIVED</t>
  </si>
  <si>
    <t>FUEL_EMI.ktCO2.IT.PPA.PAPER.PREPARATION.THERM.BIOMASS_WASTE</t>
  </si>
  <si>
    <t>FUEL_EMI.ktCO2.IT.PPA.PAPER.PREPARATION.THERM.STEAM_DISTR</t>
  </si>
  <si>
    <t>FUEL_EMI.ktCO2.IT.PPA.PAPER.PREPARATION_ELEC.MECH.ELEC</t>
  </si>
  <si>
    <t>FUEL_EMI.ktCO2.IT.PPA.PAPER.PAPER_MACHINE.TOTAL.TOTAL</t>
  </si>
  <si>
    <t>FUEL_EMI.ktCO2.IT.PPA.PAPER.PAPER_MACHINE.STEAM.SOLIDS</t>
  </si>
  <si>
    <t>FUEL_EMI.ktCO2.IT.PPA.PAPER.PAPER_MACHINE.STEAM.RFG</t>
  </si>
  <si>
    <t>FUEL_EMI.ktCO2.IT.PPA.PAPER.PAPER_MACHINE.STEAM.LPG</t>
  </si>
  <si>
    <t>FUEL_EMI.ktCO2.IT.PPA.PAPER.PAPER_MACHINE.STEAM.DIESEL_LIQBIO</t>
  </si>
  <si>
    <t>FUEL_EMI.ktCO2.IT.PPA.PAPER.PAPER_MACHINE.STEAM.RFO</t>
  </si>
  <si>
    <t>FUEL_EMI.ktCO2.IT.PPA.PAPER.PAPER_MACHINE.STEAM.OTHER</t>
  </si>
  <si>
    <t>FUEL_EMI.ktCO2.IT.PPA.PAPER.PAPER_MACHINE.STEAM.NG_BIOGAS</t>
  </si>
  <si>
    <t>FUEL_EMI.ktCO2.IT.PPA.PAPER.PAPER_MACHINE.STEAM.DERIVED</t>
  </si>
  <si>
    <t>FUEL_EMI.ktCO2.IT.PPA.PAPER.PAPER_MACHINE.STEAM.BIOMASS_WASTE</t>
  </si>
  <si>
    <t>FUEL_EMI.ktCO2.IT.PPA.PAPER.PAPER_MACHINE.STEAM.STEAM_DISTR</t>
  </si>
  <si>
    <t>FUEL_EMI.ktCO2.IT.PPA.PAPER.PAPER_MACHINE_ELEC.ELEC.ELEC</t>
  </si>
  <si>
    <t>FUEL_EMI.ktCO2.IT.PPA.PAPER.FINISHING.TOTAL.TOTAL</t>
  </si>
  <si>
    <t>FUEL_EMI.ktCO2.IT.PPA.PAPER.FINISHING.STEAM.SOLIDS</t>
  </si>
  <si>
    <t>FUEL_EMI.ktCO2.IT.PPA.PAPER.FINISHING.STEAM.RFG</t>
  </si>
  <si>
    <t>FUEL_EMI.ktCO2.IT.PPA.PAPER.FINISHING.STEAM.LPG</t>
  </si>
  <si>
    <t>FUEL_EMI.ktCO2.IT.PPA.PAPER.FINISHING.STEAM.DIESEL_LIQBIO</t>
  </si>
  <si>
    <t>FUEL_EMI.ktCO2.IT.PPA.PAPER.FINISHING.STEAM.RFO</t>
  </si>
  <si>
    <t>FUEL_EMI.ktCO2.IT.PPA.PAPER.FINISHING.STEAM.OTHER</t>
  </si>
  <si>
    <t>FUEL_EMI.ktCO2.IT.PPA.PAPER.FINISHING.STEAM.NG_BIOGAS</t>
  </si>
  <si>
    <t>FUEL_EMI.ktCO2.IT.PPA.PAPER.FINISHING.STEAM.DERIVED</t>
  </si>
  <si>
    <t>FUEL_EMI.ktCO2.IT.PPA.PAPER.FINISHING.STEAM.BIOMASS_WASTE</t>
  </si>
  <si>
    <t>FUEL_EMI.ktCO2.IT.PPA.PAPER.FINISHING.STEAM.STEAM_DISTR</t>
  </si>
  <si>
    <t>FUEL_EMI.ktCO2.IT.PPA.PAPER.FINISHING_ELEC.ELEC.ELEC</t>
  </si>
  <si>
    <t>FUEL_EMI.ktCO2.IT.PPA.PRINT.TOTAL.TOTAL.TOTAL</t>
  </si>
  <si>
    <t>FUEL_EMI.ktCO2.IT.PPA.PRINT.LIGHT.GENERIC.ELEC</t>
  </si>
  <si>
    <t>FUEL_EMI.ktCO2.IT.PPA.PRINT.AIRCOMP.GENERIC.ELEC</t>
  </si>
  <si>
    <t>FUEL_EMI.ktCO2.IT.PPA.PRINT.MOTOR.GENERIC.ELEC</t>
  </si>
  <si>
    <t>FUEL_EMI.ktCO2.IT.PPA.PRINT.FANS.GENERIC.ELEC</t>
  </si>
  <si>
    <t>FUEL_EMI.ktCO2.IT.PPA.PRINT.LOW_ENTH.TOTAL.TOTAL</t>
  </si>
  <si>
    <t>FUEL_EMI.ktCO2.IT.PPA.PRINT.LOW_ENTH.THERM.DIESEL_LIQBIO</t>
  </si>
  <si>
    <t>FUEL_EMI.ktCO2.IT.PPA.PRINT.LOW_ENTH.THERM.NG_BIOGAS</t>
  </si>
  <si>
    <t>FUEL_EMI.ktCO2.IT.PPA.PRINT.LOW_ENTH.THERM.SOLAR_GEO</t>
  </si>
  <si>
    <t>FUEL_EMI.ktCO2.IT.PPA.PRINT.LOW_ENTH.HP.AMBIENT</t>
  </si>
  <si>
    <t>FUEL_EMI.ktCO2.IT.PPA.PRINT.LOW_ENTH.THERM.ELEC</t>
  </si>
  <si>
    <t>FUEL_EMI.ktCO2.IT.PPA.PRINT.PRINTING.MECH.ELEC</t>
  </si>
  <si>
    <t>VA.Meuro2023.IT.FBT.FBT</t>
  </si>
  <si>
    <t>Physical output (index)</t>
  </si>
  <si>
    <t>OUTPUT.index.IT.FBT.FBT</t>
  </si>
  <si>
    <t>Installed capacity (production index)</t>
  </si>
  <si>
    <t>CAP.index.IT.FBT.FBT</t>
  </si>
  <si>
    <t>Capacity investment (production index)</t>
  </si>
  <si>
    <t>NEWCAP.index.IT.FBT.FBT</t>
  </si>
  <si>
    <t>Decommissioned capacity (production index)</t>
  </si>
  <si>
    <t>Idle capacity (production index)</t>
  </si>
  <si>
    <t>FEC.ktoe.IT.FBT.FBT.TOTAL.TOTAL.TOTAL</t>
  </si>
  <si>
    <t>FEC.ktoe.IT.FBT.FBT.TOTAL.TOTAL.SOLIDS</t>
  </si>
  <si>
    <t>FEC.ktoe.IT.FBT.FBT.TOTAL.TOTAL.RFG</t>
  </si>
  <si>
    <t>FEC.ktoe.IT.FBT.FBT.TOTAL.TOTAL.LPG</t>
  </si>
  <si>
    <t>FEC.ktoe.IT.FBT.FBT.TOTAL.TOTAL.DIESEL</t>
  </si>
  <si>
    <t>FEC.ktoe.IT.FBT.FBT.TOTAL.TOTAL.RFO</t>
  </si>
  <si>
    <t>FEC.ktoe.IT.FBT.FBT.TOTAL.TOTAL.OTHER</t>
  </si>
  <si>
    <t>FEC.ktoe.IT.FBT.FBT.TOTAL.TOTAL.NG</t>
  </si>
  <si>
    <t>FEC.ktoe.IT.FBT.FBT.TOTAL.TOTAL.DERIVED</t>
  </si>
  <si>
    <t>FEC.ktoe.IT.FBT.FBT.TOTAL.TOTAL.BIOMASS_WASTE</t>
  </si>
  <si>
    <t>FEC.ktoe.IT.FBT.FBT.TOTAL.TOTAL.BIOGAS</t>
  </si>
  <si>
    <t>FEC.ktoe.IT.FBT.FBT.TOTAL.TOTAL.LIQBIO</t>
  </si>
  <si>
    <t>FEC.ktoe.IT.FBT.FBT.TOTAL.TOTAL.SOLAR</t>
  </si>
  <si>
    <t>FEC.ktoe.IT.FBT.FBT.TOTAL.TOTAL.GEO</t>
  </si>
  <si>
    <t>FEC.ktoe.IT.FBT.FBT.TOTAL.TOTAL.AMBIENT</t>
  </si>
  <si>
    <t>FEC.ktoe.IT.FBT.FBT.TOTAL.TOTAL.STEAM_DISTR</t>
  </si>
  <si>
    <t>FEC.ktoe.IT.FBT.FBT.TOTAL.TOTAL.ELEC</t>
  </si>
  <si>
    <t>Energy intensity (toe / physical output index)</t>
  </si>
  <si>
    <t>Useful energy demand intensity (toe useful / physical output index)</t>
  </si>
  <si>
    <t>FEC.ktoe.IT.FBT.FBT.LIGHT.GENERIC.ELEC</t>
  </si>
  <si>
    <t>FEC.ktoe.IT.FBT.FBT.AIRCOMP.GENERIC.ELEC</t>
  </si>
  <si>
    <t>FEC.ktoe.IT.FBT.FBT.MOTOR.GENERIC.ELEC</t>
  </si>
  <si>
    <t>FEC.ktoe.IT.FBT.FBT.FANS.GENERIC.ELEC</t>
  </si>
  <si>
    <t>FEC.ktoe.IT.FBT.FBT.LOW_ENTH.TOTAL.TOTAL</t>
  </si>
  <si>
    <t>FEC.ktoe.IT.FBT.FBT.LOW_ENTH.THERM.DIESEL_LIQBIO</t>
  </si>
  <si>
    <t>FEC.ktoe.IT.FBT.FBT.LOW_ENTH.THERM.NG_BIOGAS</t>
  </si>
  <si>
    <t>FEC.ktoe.IT.FBT.FBT.LOW_ENTH.THERM.SOLAR_GEO</t>
  </si>
  <si>
    <t>FEC.ktoe.IT.FBT.FBT.LOW_ENTH.HP.AMBIENT</t>
  </si>
  <si>
    <t>FEC.ktoe.IT.FBT.FBT.LOW_ENTH.THERM.ELEC</t>
  </si>
  <si>
    <t>Food: Oven (direct heat)</t>
  </si>
  <si>
    <t>Food: Direct Heat - Thermal</t>
  </si>
  <si>
    <t>FEC.ktoe.IT.FBT.FBT.OVEN.THERM.TOTAL</t>
  </si>
  <si>
    <t>FEC.ktoe.IT.FBT.FBT.OVEN.THERM.SOLIDS</t>
  </si>
  <si>
    <t>FEC.ktoe.IT.FBT.FBT.OVEN.THERM.LPG</t>
  </si>
  <si>
    <t>FEC.ktoe.IT.FBT.FBT.OVEN.THERM.DIESEL_LIQBIO</t>
  </si>
  <si>
    <t>FEC.ktoe.IT.FBT.FBT.OVEN.THERM.RFO</t>
  </si>
  <si>
    <t>FEC.ktoe.IT.FBT.FBT.OVEN.THERM.NG_BIOGAS</t>
  </si>
  <si>
    <t>Food: Direct Heat - Electric</t>
  </si>
  <si>
    <t>FEC.ktoe.IT.FBT.FBT.OVEN.ELEC.ELEC</t>
  </si>
  <si>
    <t>Food: Direct Heat - Microwave</t>
  </si>
  <si>
    <t>FEC.ktoe.IT.FBT.FBT.OVEN_MICROW.MICROW.ELEC</t>
  </si>
  <si>
    <t>Food: Specific process heat</t>
  </si>
  <si>
    <t>Food: Process Heat - Thermal</t>
  </si>
  <si>
    <t>FEC.ktoe.IT.FBT.FBT.PROC_HEAT.THERM.TOTAL</t>
  </si>
  <si>
    <t>FEC.ktoe.IT.FBT.FBT.PROC_HEAT.THERM.SOLIDS</t>
  </si>
  <si>
    <t>FEC.ktoe.IT.FBT.FBT.PROC_HEAT.THERM.LPG</t>
  </si>
  <si>
    <t>FEC.ktoe.IT.FBT.FBT.PROC_HEAT.THERM.DIESEL_LIQBIO</t>
  </si>
  <si>
    <t>FEC.ktoe.IT.FBT.FBT.PROC_HEAT.THERM.RFO</t>
  </si>
  <si>
    <t>FEC.ktoe.IT.FBT.FBT.PROC_HEAT.THERM.NG_BIOGAS</t>
  </si>
  <si>
    <t>Food: Process Heat - Electric</t>
  </si>
  <si>
    <t>FEC.ktoe.IT.FBT.FBT.PROC_HEAT.ELEC.ELEC</t>
  </si>
  <si>
    <t>Food: Process Heat - Microwave</t>
  </si>
  <si>
    <t>FEC.ktoe.IT.FBT.FBT.PROC_HEAT_MICROW.MICROW.ELEC</t>
  </si>
  <si>
    <t>Food: Steam processing</t>
  </si>
  <si>
    <t>FEC.ktoe.IT.FBT.FBT.PROCESSING.TOTAL.TOTAL</t>
  </si>
  <si>
    <t>FEC.ktoe.IT.FBT.FBT.PROCESSING.STEAM.SOLIDS</t>
  </si>
  <si>
    <t>FEC.ktoe.IT.FBT.FBT.PROCESSING.STEAM.RFG</t>
  </si>
  <si>
    <t>FEC.ktoe.IT.FBT.FBT.PROCESSING.STEAM.LPG</t>
  </si>
  <si>
    <t>FEC.ktoe.IT.FBT.FBT.PROCESSING.STEAM.DIESEL_LIQBIO</t>
  </si>
  <si>
    <t>FEC.ktoe.IT.FBT.FBT.PROCESSING.STEAM.RFO</t>
  </si>
  <si>
    <t>FEC.ktoe.IT.FBT.FBT.PROCESSING.STEAM.OTHER</t>
  </si>
  <si>
    <t>FEC.ktoe.IT.FBT.FBT.PROCESSING.STEAM.NG_BIOGAS</t>
  </si>
  <si>
    <t>FEC.ktoe.IT.FBT.FBT.PROCESSING.STEAM.DERIVED</t>
  </si>
  <si>
    <t>FEC.ktoe.IT.FBT.FBT.PROCESSING.STEAM.BIOMASS_WASTE</t>
  </si>
  <si>
    <t>FEC.ktoe.IT.FBT.FBT.PROCESSING.STEAM.STEAM_DISTR</t>
  </si>
  <si>
    <t>Food: Drying</t>
  </si>
  <si>
    <t>Food: Thermal drying</t>
  </si>
  <si>
    <t>FEC.ktoe.IT.FBT.FBT.DRYING.TOTAL.TOTAL</t>
  </si>
  <si>
    <t>FEC.ktoe.IT.FBT.FBT.DRYING.THERM.SOLIDS</t>
  </si>
  <si>
    <t>FEC.ktoe.IT.FBT.FBT.DRYING.THERM.LPG</t>
  </si>
  <si>
    <t>FEC.ktoe.IT.FBT.FBT.DRYING.THERM.DIESEL_LIQBIO</t>
  </si>
  <si>
    <t>FEC.ktoe.IT.FBT.FBT.DRYING.THERM.RFO</t>
  </si>
  <si>
    <t>FEC.ktoe.IT.FBT.FBT.DRYING.THERM.NG_BIOGAS</t>
  </si>
  <si>
    <t>Food: Steam drying</t>
  </si>
  <si>
    <t>FEC.ktoe.IT.FBT.FBT.DRYING_STEAM.TOTAL.TOTAL</t>
  </si>
  <si>
    <t>FEC.ktoe.IT.FBT.FBT.DRYING_STEAM.STEAM.SOLIDS</t>
  </si>
  <si>
    <t>FEC.ktoe.IT.FBT.FBT.DRYING_STEAM.STEAM.RFG</t>
  </si>
  <si>
    <t>FEC.ktoe.IT.FBT.FBT.DRYING_STEAM.STEAM.LPG</t>
  </si>
  <si>
    <t>FEC.ktoe.IT.FBT.FBT.DRYING_STEAM.STEAM.DIESEL_LIQBIO</t>
  </si>
  <si>
    <t>FEC.ktoe.IT.FBT.FBT.DRYING_STEAM.STEAM.RFO</t>
  </si>
  <si>
    <t>FEC.ktoe.IT.FBT.FBT.DRYING_STEAM.STEAM.OTHER</t>
  </si>
  <si>
    <t>FEC.ktoe.IT.FBT.FBT.DRYING_STEAM.STEAM.NG_BIOGAS</t>
  </si>
  <si>
    <t>FEC.ktoe.IT.FBT.FBT.DRYING_STEAM.STEAM.DERIVED</t>
  </si>
  <si>
    <t>FEC.ktoe.IT.FBT.FBT.DRYING_STEAM.STEAM.BIOMASS_WASTE</t>
  </si>
  <si>
    <t>FEC.ktoe.IT.FBT.FBT.DRYING_STEAM.STEAM.STEAM_DISTR</t>
  </si>
  <si>
    <t>Food: Electric drying</t>
  </si>
  <si>
    <t>FEC.ktoe.IT.FBT.FBT.DRYING_ELEC.ELEC.ELEC</t>
  </si>
  <si>
    <t>Food: Freeze drying</t>
  </si>
  <si>
    <t>FEC.ktoe.IT.FBT.FBT.DRYING_FREEZE.FREEZE_DRY.ELEC</t>
  </si>
  <si>
    <t>Food: Microwave drying</t>
  </si>
  <si>
    <t>FEC.ktoe.IT.FBT.FBT.DRYING_MICROW.MICROW.ELEC</t>
  </si>
  <si>
    <t>Food: Process cooling and refrigeration</t>
  </si>
  <si>
    <t>Food: Thermal cooling</t>
  </si>
  <si>
    <t>FEC.ktoe.IT.FBT.FBT.PROC_COOL_THERM.THERM.NG_BIOGAS</t>
  </si>
  <si>
    <t>Food: Steam cooling</t>
  </si>
  <si>
    <t>FEC.ktoe.IT.FBT.FBT.PROC_COOL.TOTAL.TOTAL</t>
  </si>
  <si>
    <t>FEC.ktoe.IT.FBT.FBT.PROC_COOL.STEAM.SOLIDS</t>
  </si>
  <si>
    <t>FEC.ktoe.IT.FBT.FBT.PROC_COOL.STEAM.RFG</t>
  </si>
  <si>
    <t>FEC.ktoe.IT.FBT.FBT.PROC_COOL.STEAM.LPG</t>
  </si>
  <si>
    <t>FEC.ktoe.IT.FBT.FBT.PROC_COOL.STEAM.DIESEL_LIQBIO</t>
  </si>
  <si>
    <t>FEC.ktoe.IT.FBT.FBT.PROC_COOL.STEAM.RFO</t>
  </si>
  <si>
    <t>FEC.ktoe.IT.FBT.FBT.PROC_COOL.STEAM.OTHER</t>
  </si>
  <si>
    <t>FEC.ktoe.IT.FBT.FBT.PROC_COOL.STEAM.NG_BIOGAS</t>
  </si>
  <si>
    <t>FEC.ktoe.IT.FBT.FBT.PROC_COOL.STEAM.DERIVED</t>
  </si>
  <si>
    <t>FEC.ktoe.IT.FBT.FBT.PROC_COOL.STEAM.BIOMASS_WASTE</t>
  </si>
  <si>
    <t>FEC.ktoe.IT.FBT.FBT.PROC_COOL.STEAM.STEAM_DISTR</t>
  </si>
  <si>
    <t>Food: Electric cooling</t>
  </si>
  <si>
    <t>FEC.ktoe.IT.FBT.FBT.PROC_COOL_ELEC.ELEC.ELEC</t>
  </si>
  <si>
    <t>Food: Electric machinery</t>
  </si>
  <si>
    <t>FEC.ktoe.IT.FBT.FBT.GENERIC.MECH.ELEC</t>
  </si>
  <si>
    <t>UED.ktoe.IT.FBT.FBT.TOTAL.TOTAL.TOTAL</t>
  </si>
  <si>
    <t>UED.ktoe.IT.FBT.FBT.LIGHT.GENERIC.ELEC</t>
  </si>
  <si>
    <t>UED.ktoe.IT.FBT.FBT.AIRCOMP.GENERIC.ELEC</t>
  </si>
  <si>
    <t>UED.ktoe.IT.FBT.FBT.MOTOR.GENERIC.ELEC</t>
  </si>
  <si>
    <t>UED.ktoe.IT.FBT.FBT.FANS.GENERIC.ELEC</t>
  </si>
  <si>
    <t>UED.ktoe.IT.FBT.FBT.LOW_ENTH.TOTAL.TOTAL</t>
  </si>
  <si>
    <t>UED.ktoe.IT.FBT.FBT.LOW_ENTH.THERM.DIESEL_LIQBIO</t>
  </si>
  <si>
    <t>UED.ktoe.IT.FBT.FBT.LOW_ENTH.THERM.NG_BIOGAS</t>
  </si>
  <si>
    <t>UED.ktoe.IT.FBT.FBT.LOW_ENTH.THERM.SOLAR_GEO</t>
  </si>
  <si>
    <t>UED.ktoe.IT.FBT.FBT.LOW_ENTH.HP.AMBIENT</t>
  </si>
  <si>
    <t>UED.ktoe.IT.FBT.FBT.LOW_ENTH.THERM.ELEC</t>
  </si>
  <si>
    <t>UED.ktoe.IT.FBT.FBT.OVEN.THERM.TOTAL</t>
  </si>
  <si>
    <t>UED.ktoe.IT.FBT.FBT.OVEN.THERM.SOLIDS</t>
  </si>
  <si>
    <t>UED.ktoe.IT.FBT.FBT.OVEN.THERM.LPG</t>
  </si>
  <si>
    <t>UED.ktoe.IT.FBT.FBT.OVEN.THERM.DIESEL_LIQBIO</t>
  </si>
  <si>
    <t>UED.ktoe.IT.FBT.FBT.OVEN.THERM.RFO</t>
  </si>
  <si>
    <t>UED.ktoe.IT.FBT.FBT.OVEN.THERM.NG_BIOGAS</t>
  </si>
  <si>
    <t>UED.ktoe.IT.FBT.FBT.OVEN.ELEC.ELEC</t>
  </si>
  <si>
    <t>UED.ktoe.IT.FBT.FBT.OVEN_MICROW.MICROW.ELEC</t>
  </si>
  <si>
    <t>UED.ktoe.IT.FBT.FBT.PROC_HEAT.THERM.TOTAL</t>
  </si>
  <si>
    <t>UED.ktoe.IT.FBT.FBT.PROC_HEAT.THERM.SOLIDS</t>
  </si>
  <si>
    <t>UED.ktoe.IT.FBT.FBT.PROC_HEAT.THERM.LPG</t>
  </si>
  <si>
    <t>UED.ktoe.IT.FBT.FBT.PROC_HEAT.THERM.DIESEL_LIQBIO</t>
  </si>
  <si>
    <t>UED.ktoe.IT.FBT.FBT.PROC_HEAT.THERM.RFO</t>
  </si>
  <si>
    <t>UED.ktoe.IT.FBT.FBT.PROC_HEAT.THERM.NG_BIOGAS</t>
  </si>
  <si>
    <t>UED.ktoe.IT.FBT.FBT.PROC_HEAT.ELEC.ELEC</t>
  </si>
  <si>
    <t>UED.ktoe.IT.FBT.FBT.PROC_HEAT_MICROW.MICROW.ELEC</t>
  </si>
  <si>
    <t>UED.ktoe.IT.FBT.FBT.PROCESSING.TOTAL.TOTAL</t>
  </si>
  <si>
    <t>UED.ktoe.IT.FBT.FBT.PROCESSING.STEAM.SOLIDS</t>
  </si>
  <si>
    <t>UED.ktoe.IT.FBT.FBT.PROCESSING.STEAM.RFG</t>
  </si>
  <si>
    <t>UED.ktoe.IT.FBT.FBT.PROCESSING.STEAM.LPG</t>
  </si>
  <si>
    <t>UED.ktoe.IT.FBT.FBT.PROCESSING.STEAM.DIESEL_LIQBIO</t>
  </si>
  <si>
    <t>UED.ktoe.IT.FBT.FBT.PROCESSING.STEAM.RFO</t>
  </si>
  <si>
    <t>UED.ktoe.IT.FBT.FBT.PROCESSING.STEAM.OTHER</t>
  </si>
  <si>
    <t>UED.ktoe.IT.FBT.FBT.PROCESSING.STEAM.NG_BIOGAS</t>
  </si>
  <si>
    <t>UED.ktoe.IT.FBT.FBT.PROCESSING.STEAM.DERIVED</t>
  </si>
  <si>
    <t>UED.ktoe.IT.FBT.FBT.PROCESSING.STEAM.BIOMASS_WASTE</t>
  </si>
  <si>
    <t>UED.ktoe.IT.FBT.FBT.PROCESSING.STEAM.STEAM_DISTR</t>
  </si>
  <si>
    <t>UED.ktoe.IT.FBT.FBT.DRYING.TOTAL.TOTAL</t>
  </si>
  <si>
    <t>UED.ktoe.IT.FBT.FBT.DRYING.THERM.SOLIDS</t>
  </si>
  <si>
    <t>UED.ktoe.IT.FBT.FBT.DRYING.THERM.LPG</t>
  </si>
  <si>
    <t>UED.ktoe.IT.FBT.FBT.DRYING.THERM.DIESEL_LIQBIO</t>
  </si>
  <si>
    <t>UED.ktoe.IT.FBT.FBT.DRYING.THERM.RFO</t>
  </si>
  <si>
    <t>UED.ktoe.IT.FBT.FBT.DRYING.THERM.NG_BIOGAS</t>
  </si>
  <si>
    <t>UED.ktoe.IT.FBT.FBT.DRYING_STEAM.TOTAL.TOTAL</t>
  </si>
  <si>
    <t>UED.ktoe.IT.FBT.FBT.DRYING_STEAM.STEAM.SOLIDS</t>
  </si>
  <si>
    <t>UED.ktoe.IT.FBT.FBT.DRYING_STEAM.STEAM.RFG</t>
  </si>
  <si>
    <t>UED.ktoe.IT.FBT.FBT.DRYING_STEAM.STEAM.LPG</t>
  </si>
  <si>
    <t>UED.ktoe.IT.FBT.FBT.DRYING_STEAM.STEAM.DIESEL_LIQBIO</t>
  </si>
  <si>
    <t>UED.ktoe.IT.FBT.FBT.DRYING_STEAM.STEAM.RFO</t>
  </si>
  <si>
    <t>UED.ktoe.IT.FBT.FBT.DRYING_STEAM.STEAM.OTHER</t>
  </si>
  <si>
    <t>UED.ktoe.IT.FBT.FBT.DRYING_STEAM.STEAM.NG_BIOGAS</t>
  </si>
  <si>
    <t>UED.ktoe.IT.FBT.FBT.DRYING_STEAM.STEAM.DERIVED</t>
  </si>
  <si>
    <t>UED.ktoe.IT.FBT.FBT.DRYING_STEAM.STEAM.BIOMASS_WASTE</t>
  </si>
  <si>
    <t>UED.ktoe.IT.FBT.FBT.DRYING_STEAM.STEAM.STEAM_DISTR</t>
  </si>
  <si>
    <t>UED.ktoe.IT.FBT.FBT.DRYING_ELEC.ELEC.ELEC</t>
  </si>
  <si>
    <t>UED.ktoe.IT.FBT.FBT.DRYING_FREEZE.FREEZE_DRY.ELEC</t>
  </si>
  <si>
    <t>UED.ktoe.IT.FBT.FBT.DRYING_MICROW.MICROW.ELEC</t>
  </si>
  <si>
    <t>UED.ktoe.IT.FBT.FBT.PROC_COOL_THERM.THERM.NG_BIOGAS</t>
  </si>
  <si>
    <t>UED.ktoe.IT.FBT.FBT.PROC_COOL.TOTAL.TOTAL</t>
  </si>
  <si>
    <t>UED.ktoe.IT.FBT.FBT.PROC_COOL.STEAM.SOLIDS</t>
  </si>
  <si>
    <t>UED.ktoe.IT.FBT.FBT.PROC_COOL.STEAM.RFG</t>
  </si>
  <si>
    <t>UED.ktoe.IT.FBT.FBT.PROC_COOL.STEAM.LPG</t>
  </si>
  <si>
    <t>UED.ktoe.IT.FBT.FBT.PROC_COOL.STEAM.DIESEL_LIQBIO</t>
  </si>
  <si>
    <t>UED.ktoe.IT.FBT.FBT.PROC_COOL.STEAM.RFO</t>
  </si>
  <si>
    <t>UED.ktoe.IT.FBT.FBT.PROC_COOL.STEAM.OTHER</t>
  </si>
  <si>
    <t>UED.ktoe.IT.FBT.FBT.PROC_COOL.STEAM.NG_BIOGAS</t>
  </si>
  <si>
    <t>UED.ktoe.IT.FBT.FBT.PROC_COOL.STEAM.DERIVED</t>
  </si>
  <si>
    <t>UED.ktoe.IT.FBT.FBT.PROC_COOL.STEAM.BIOMASS_WASTE</t>
  </si>
  <si>
    <t>UED.ktoe.IT.FBT.FBT.PROC_COOL.STEAM.STEAM_DISTR</t>
  </si>
  <si>
    <t>UED.ktoe.IT.FBT.FBT.PROC_COOL_ELEC.ELEC.ELEC</t>
  </si>
  <si>
    <t>UED.ktoe.IT.FBT.FBT.GENERIC.MECH.ELEC</t>
  </si>
  <si>
    <t>FUEL_EMI.ktCO2.IT.FBT.FBT.TOTAL.TOTAL.TOTAL</t>
  </si>
  <si>
    <t>FUEL_EMI.ktCO2.IT.FBT.FBT.LIGHT.GENERIC.ELEC</t>
  </si>
  <si>
    <t>FUEL_EMI.ktCO2.IT.FBT.FBT.AIRCOMP.GENERIC.ELEC</t>
  </si>
  <si>
    <t>FUEL_EMI.ktCO2.IT.FBT.FBT.MOTOR.GENERIC.ELEC</t>
  </si>
  <si>
    <t>FUEL_EMI.ktCO2.IT.FBT.FBT.FANS.GENERIC.ELEC</t>
  </si>
  <si>
    <t>FUEL_EMI.ktCO2.IT.FBT.FBT.LOW_ENTH.TOTAL.TOTAL</t>
  </si>
  <si>
    <t>FUEL_EMI.ktCO2.IT.FBT.FBT.LOW_ENTH.THERM.DIESEL_LIQBIO</t>
  </si>
  <si>
    <t>FUEL_EMI.ktCO2.IT.FBT.FBT.LOW_ENTH.THERM.NG_BIOGAS</t>
  </si>
  <si>
    <t>FUEL_EMI.ktCO2.IT.FBT.FBT.LOW_ENTH.THERM.SOLAR_GEO</t>
  </si>
  <si>
    <t>FUEL_EMI.ktCO2.IT.FBT.FBT.LOW_ENTH.HP.AMBIENT</t>
  </si>
  <si>
    <t>FUEL_EMI.ktCO2.IT.FBT.FBT.LOW_ENTH.THERM.ELEC</t>
  </si>
  <si>
    <t>FUEL_EMI.ktCO2.IT.FBT.FBT.OVEN.THERM.TOTAL</t>
  </si>
  <si>
    <t>FUEL_EMI.ktCO2.IT.FBT.FBT.OVEN.THERM.SOLIDS</t>
  </si>
  <si>
    <t>FUEL_EMI.ktCO2.IT.FBT.FBT.OVEN.THERM.LPG</t>
  </si>
  <si>
    <t>FUEL_EMI.ktCO2.IT.FBT.FBT.OVEN.THERM.DIESEL_LIQBIO</t>
  </si>
  <si>
    <t>FUEL_EMI.ktCO2.IT.FBT.FBT.OVEN.THERM.RFO</t>
  </si>
  <si>
    <t>FUEL_EMI.ktCO2.IT.FBT.FBT.OVEN.THERM.NG_BIOGAS</t>
  </si>
  <si>
    <t>FUEL_EMI.ktCO2.IT.FBT.FBT.OVEN.ELEC.ELEC</t>
  </si>
  <si>
    <t>FUEL_EMI.ktCO2.IT.FBT.FBT.OVEN_MICROW.MICROW.ELEC</t>
  </si>
  <si>
    <t>FUEL_EMI.ktCO2.IT.FBT.FBT.PROC_HEAT.THERM.TOTAL</t>
  </si>
  <si>
    <t>FUEL_EMI.ktCO2.IT.FBT.FBT.PROC_HEAT.THERM.SOLIDS</t>
  </si>
  <si>
    <t>FUEL_EMI.ktCO2.IT.FBT.FBT.PROC_HEAT.THERM.LPG</t>
  </si>
  <si>
    <t>FUEL_EMI.ktCO2.IT.FBT.FBT.PROC_HEAT.THERM.DIESEL_LIQBIO</t>
  </si>
  <si>
    <t>FUEL_EMI.ktCO2.IT.FBT.FBT.PROC_HEAT.THERM.RFO</t>
  </si>
  <si>
    <t>FUEL_EMI.ktCO2.IT.FBT.FBT.PROC_HEAT.THERM.NG_BIOGAS</t>
  </si>
  <si>
    <t>FUEL_EMI.ktCO2.IT.FBT.FBT.PROC_HEAT.ELEC.ELEC</t>
  </si>
  <si>
    <t>FUEL_EMI.ktCO2.IT.FBT.FBT.PROC_HEAT_MICROW.MICROW.ELEC</t>
  </si>
  <si>
    <t>FUEL_EMI.ktCO2.IT.FBT.FBT.PROCESSING.TOTAL.TOTAL</t>
  </si>
  <si>
    <t>FUEL_EMI.ktCO2.IT.FBT.FBT.PROCESSING.STEAM.SOLIDS</t>
  </si>
  <si>
    <t>FUEL_EMI.ktCO2.IT.FBT.FBT.PROCESSING.STEAM.RFG</t>
  </si>
  <si>
    <t>FUEL_EMI.ktCO2.IT.FBT.FBT.PROCESSING.STEAM.LPG</t>
  </si>
  <si>
    <t>FUEL_EMI.ktCO2.IT.FBT.FBT.PROCESSING.STEAM.DIESEL_LIQBIO</t>
  </si>
  <si>
    <t>FUEL_EMI.ktCO2.IT.FBT.FBT.PROCESSING.STEAM.RFO</t>
  </si>
  <si>
    <t>FUEL_EMI.ktCO2.IT.FBT.FBT.PROCESSING.STEAM.OTHER</t>
  </si>
  <si>
    <t>FUEL_EMI.ktCO2.IT.FBT.FBT.PROCESSING.STEAM.NG_BIOGAS</t>
  </si>
  <si>
    <t>FUEL_EMI.ktCO2.IT.FBT.FBT.PROCESSING.STEAM.DERIVED</t>
  </si>
  <si>
    <t>FUEL_EMI.ktCO2.IT.FBT.FBT.PROCESSING.STEAM.BIOMASS_WASTE</t>
  </si>
  <si>
    <t>FUEL_EMI.ktCO2.IT.FBT.FBT.PROCESSING.STEAM.STEAM_DISTR</t>
  </si>
  <si>
    <t>FUEL_EMI.ktCO2.IT.FBT.FBT.DRYING.TOTAL.TOTAL</t>
  </si>
  <si>
    <t>FUEL_EMI.ktCO2.IT.FBT.FBT.DRYING.THERM.SOLIDS</t>
  </si>
  <si>
    <t>FUEL_EMI.ktCO2.IT.FBT.FBT.DRYING.THERM.LPG</t>
  </si>
  <si>
    <t>FUEL_EMI.ktCO2.IT.FBT.FBT.DRYING.THERM.DIESEL_LIQBIO</t>
  </si>
  <si>
    <t>FUEL_EMI.ktCO2.IT.FBT.FBT.DRYING.THERM.RFO</t>
  </si>
  <si>
    <t>FUEL_EMI.ktCO2.IT.FBT.FBT.DRYING.THERM.NG_BIOGAS</t>
  </si>
  <si>
    <t>FUEL_EMI.ktCO2.IT.FBT.FBT.DRYING_STEAM.TOTAL.TOTAL</t>
  </si>
  <si>
    <t>FUEL_EMI.ktCO2.IT.FBT.FBT.DRYING_STEAM.STEAM.SOLIDS</t>
  </si>
  <si>
    <t>FUEL_EMI.ktCO2.IT.FBT.FBT.DRYING_STEAM.STEAM.RFG</t>
  </si>
  <si>
    <t>FUEL_EMI.ktCO2.IT.FBT.FBT.DRYING_STEAM.STEAM.LPG</t>
  </si>
  <si>
    <t>FUEL_EMI.ktCO2.IT.FBT.FBT.DRYING_STEAM.STEAM.DIESEL_LIQBIO</t>
  </si>
  <si>
    <t>FUEL_EMI.ktCO2.IT.FBT.FBT.DRYING_STEAM.STEAM.RFO</t>
  </si>
  <si>
    <t>FUEL_EMI.ktCO2.IT.FBT.FBT.DRYING_STEAM.STEAM.OTHER</t>
  </si>
  <si>
    <t>FUEL_EMI.ktCO2.IT.FBT.FBT.DRYING_STEAM.STEAM.NG_BIOGAS</t>
  </si>
  <si>
    <t>FUEL_EMI.ktCO2.IT.FBT.FBT.DRYING_STEAM.STEAM.DERIVED</t>
  </si>
  <si>
    <t>FUEL_EMI.ktCO2.IT.FBT.FBT.DRYING_STEAM.STEAM.BIOMASS_WASTE</t>
  </si>
  <si>
    <t>FUEL_EMI.ktCO2.IT.FBT.FBT.DRYING_STEAM.STEAM.STEAM_DISTR</t>
  </si>
  <si>
    <t>FUEL_EMI.ktCO2.IT.FBT.FBT.DRYING_ELEC.ELEC.ELEC</t>
  </si>
  <si>
    <t>FUEL_EMI.ktCO2.IT.FBT.FBT.DRYING_FREEZE.FREEZE_DRY.ELEC</t>
  </si>
  <si>
    <t>FUEL_EMI.ktCO2.IT.FBT.FBT.DRYING_MICROW.MICROW.ELEC</t>
  </si>
  <si>
    <t>FUEL_EMI.ktCO2.IT.FBT.FBT.PROC_COOL_THERM.THERM.NG_BIOGAS</t>
  </si>
  <si>
    <t>FUEL_EMI.ktCO2.IT.FBT.FBT.PROC_COOL.TOTAL.TOTAL</t>
  </si>
  <si>
    <t>FUEL_EMI.ktCO2.IT.FBT.FBT.PROC_COOL.STEAM.SOLIDS</t>
  </si>
  <si>
    <t>FUEL_EMI.ktCO2.IT.FBT.FBT.PROC_COOL.STEAM.RFG</t>
  </si>
  <si>
    <t>FUEL_EMI.ktCO2.IT.FBT.FBT.PROC_COOL.STEAM.LPG</t>
  </si>
  <si>
    <t>FUEL_EMI.ktCO2.IT.FBT.FBT.PROC_COOL.STEAM.DIESEL_LIQBIO</t>
  </si>
  <si>
    <t>FUEL_EMI.ktCO2.IT.FBT.FBT.PROC_COOL.STEAM.RFO</t>
  </si>
  <si>
    <t>FUEL_EMI.ktCO2.IT.FBT.FBT.PROC_COOL.STEAM.OTHER</t>
  </si>
  <si>
    <t>FUEL_EMI.ktCO2.IT.FBT.FBT.PROC_COOL.STEAM.NG_BIOGAS</t>
  </si>
  <si>
    <t>FUEL_EMI.ktCO2.IT.FBT.FBT.PROC_COOL.STEAM.DERIVED</t>
  </si>
  <si>
    <t>FUEL_EMI.ktCO2.IT.FBT.FBT.PROC_COOL.STEAM.BIOMASS_WASTE</t>
  </si>
  <si>
    <t>FUEL_EMI.ktCO2.IT.FBT.FBT.PROC_COOL.STEAM.STEAM_DISTR</t>
  </si>
  <si>
    <t>FUEL_EMI.ktCO2.IT.FBT.FBT.PROC_COOL_ELEC.ELEC.ELEC</t>
  </si>
  <si>
    <t>FUEL_EMI.ktCO2.IT.FBT.FBT.GENERIC.MECH.ELEC</t>
  </si>
  <si>
    <t>VA.Meuro2023.IT.TRE.TRE</t>
  </si>
  <si>
    <t>OUTPUT.index.IT.TRE.TRE</t>
  </si>
  <si>
    <t>CAP.index.IT.TRE.TRE</t>
  </si>
  <si>
    <t>NEWCAP.index.IT.TRE.TRE</t>
  </si>
  <si>
    <t>FEC.ktoe.IT.TRE.TRE.TOTAL.TOTAL.TOTAL</t>
  </si>
  <si>
    <t>FEC.ktoe.IT.TRE.TRE.TOTAL.TOTAL.SOLIDS</t>
  </si>
  <si>
    <t>FEC.ktoe.IT.TRE.TRE.TOTAL.TOTAL.RFG</t>
  </si>
  <si>
    <t>FEC.ktoe.IT.TRE.TRE.TOTAL.TOTAL.LPG</t>
  </si>
  <si>
    <t>FEC.ktoe.IT.TRE.TRE.TOTAL.TOTAL.DIESEL</t>
  </si>
  <si>
    <t>FEC.ktoe.IT.TRE.TRE.TOTAL.TOTAL.RFO</t>
  </si>
  <si>
    <t>FEC.ktoe.IT.TRE.TRE.TOTAL.TOTAL.OTHER</t>
  </si>
  <si>
    <t>FEC.ktoe.IT.TRE.TRE.TOTAL.TOTAL.NG</t>
  </si>
  <si>
    <t>FEC.ktoe.IT.TRE.TRE.TOTAL.TOTAL.DERIVED</t>
  </si>
  <si>
    <t>FEC.ktoe.IT.TRE.TRE.TOTAL.TOTAL.BIOMASS_WASTE</t>
  </si>
  <si>
    <t>FEC.ktoe.IT.TRE.TRE.TOTAL.TOTAL.BIOGAS</t>
  </si>
  <si>
    <t>FEC.ktoe.IT.TRE.TRE.TOTAL.TOTAL.LIQBIO</t>
  </si>
  <si>
    <t>FEC.ktoe.IT.TRE.TRE.TOTAL.TOTAL.SOLAR</t>
  </si>
  <si>
    <t>FEC.ktoe.IT.TRE.TRE.TOTAL.TOTAL.GEO</t>
  </si>
  <si>
    <t>FEC.ktoe.IT.TRE.TRE.TOTAL.TOTAL.AMBIENT</t>
  </si>
  <si>
    <t>FEC.ktoe.IT.TRE.TRE.TOTAL.TOTAL.STEAM_DISTR</t>
  </si>
  <si>
    <t>FEC.ktoe.IT.TRE.TRE.TOTAL.TOTAL.ELEC</t>
  </si>
  <si>
    <t>FEC.ktoe.IT.TRE.TRE.LIGHT.GENERIC.ELEC</t>
  </si>
  <si>
    <t>FEC.ktoe.IT.TRE.TRE.AIRCOMP.GENERIC.ELEC</t>
  </si>
  <si>
    <t>FEC.ktoe.IT.TRE.TRE.MOTOR.GENERIC.ELEC</t>
  </si>
  <si>
    <t>FEC.ktoe.IT.TRE.TRE.FANS.GENERIC.ELEC</t>
  </si>
  <si>
    <t>FEC.ktoe.IT.TRE.TRE.LOW_ENTH.TOTAL.TOTAL</t>
  </si>
  <si>
    <t>FEC.ktoe.IT.TRE.TRE.LOW_ENTH.THERM.DIESEL_LIQBIO</t>
  </si>
  <si>
    <t>FEC.ktoe.IT.TRE.TRE.LOW_ENTH.THERM.NG_BIOGAS</t>
  </si>
  <si>
    <t>FEC.ktoe.IT.TRE.TRE.LOW_ENTH.THERM.SOLAR_GEO</t>
  </si>
  <si>
    <t>FEC.ktoe.IT.TRE.TRE.LOW_ENTH.HP.AMBIENT</t>
  </si>
  <si>
    <t>FEC.ktoe.IT.TRE.TRE.LOW_ENTH.THERM.ELEC</t>
  </si>
  <si>
    <t>Trans. Eq.: Foundries</t>
  </si>
  <si>
    <t>Trans. Eq.: Thermal Foundries</t>
  </si>
  <si>
    <t>FEC.ktoe.IT.TRE.TRE.FOUNDRY.THERM.TOTAL</t>
  </si>
  <si>
    <t>FEC.ktoe.IT.TRE.TRE.FOUNDRY.THERM.SOLIDS</t>
  </si>
  <si>
    <t>FEC.ktoe.IT.TRE.TRE.FOUNDRY.THERM.LPG</t>
  </si>
  <si>
    <t>FEC.ktoe.IT.TRE.TRE.FOUNDRY.THERM.DIESEL_LIQBIO</t>
  </si>
  <si>
    <t>FEC.ktoe.IT.TRE.TRE.FOUNDRY.THERM.RFO</t>
  </si>
  <si>
    <t>FEC.ktoe.IT.TRE.TRE.FOUNDRY.THERM.NG_BIOGAS</t>
  </si>
  <si>
    <t>Trans. Eq.: Electric Foundries</t>
  </si>
  <si>
    <t>FEC.ktoe.IT.TRE.TRE.FOUNDRY.ELEC.ELEC</t>
  </si>
  <si>
    <t>Trans. Eq.: Connection techniques</t>
  </si>
  <si>
    <t>Trans. Eq.: Thermal connection</t>
  </si>
  <si>
    <t>FEC.ktoe.IT.TRE.TRE.CONNECTION_THERM.THERM.NG_BIOGAS</t>
  </si>
  <si>
    <t>Trans. Eq.: Electric connection</t>
  </si>
  <si>
    <t>FEC.ktoe.IT.TRE.TRE.CONNECTION_ELEC.ELEC.ELEC</t>
  </si>
  <si>
    <t>Trans. Eq.: Heat treatment</t>
  </si>
  <si>
    <t>Trans. Eq.: Heat treatment - Thermal</t>
  </si>
  <si>
    <t>FEC.ktoe.IT.TRE.TRE.HEAT_TREAT.THERM.TOTAL</t>
  </si>
  <si>
    <t>FEC.ktoe.IT.TRE.TRE.HEAT_TREAT.THERM.SOLIDS</t>
  </si>
  <si>
    <t>FEC.ktoe.IT.TRE.TRE.HEAT_TREAT.THERM.LPG</t>
  </si>
  <si>
    <t>FEC.ktoe.IT.TRE.TRE.HEAT_TREAT.THERM.DIESEL_LIQBIO</t>
  </si>
  <si>
    <t>FEC.ktoe.IT.TRE.TRE.HEAT_TREAT.THERM.RFO</t>
  </si>
  <si>
    <t>FEC.ktoe.IT.TRE.TRE.HEAT_TREAT.THERM.NG_BIOGAS</t>
  </si>
  <si>
    <t>Trans. Eq.: Heat treatment - Electric</t>
  </si>
  <si>
    <t>FEC.ktoe.IT.TRE.TRE.HEAT_TREAT.ELEC.ELEC</t>
  </si>
  <si>
    <t>Trans. Eq.: Steam processing</t>
  </si>
  <si>
    <t>FEC.ktoe.IT.TRE.TRE.PROCESSING.TOTAL.TOTAL</t>
  </si>
  <si>
    <t>FEC.ktoe.IT.TRE.TRE.PROCESSING.STEAM.SOLIDS</t>
  </si>
  <si>
    <t>FEC.ktoe.IT.TRE.TRE.PROCESSING.STEAM.RFG</t>
  </si>
  <si>
    <t>FEC.ktoe.IT.TRE.TRE.PROCESSING.STEAM.LPG</t>
  </si>
  <si>
    <t>FEC.ktoe.IT.TRE.TRE.PROCESSING.STEAM.DIESEL_LIQBIO</t>
  </si>
  <si>
    <t>FEC.ktoe.IT.TRE.TRE.PROCESSING.STEAM.RFO</t>
  </si>
  <si>
    <t>FEC.ktoe.IT.TRE.TRE.PROCESSING.STEAM.OTHER</t>
  </si>
  <si>
    <t>FEC.ktoe.IT.TRE.TRE.PROCESSING.STEAM.NG_BIOGAS</t>
  </si>
  <si>
    <t>FEC.ktoe.IT.TRE.TRE.PROCESSING.STEAM.DERIVED</t>
  </si>
  <si>
    <t>FEC.ktoe.IT.TRE.TRE.PROCESSING.STEAM.BIOMASS_WASTE</t>
  </si>
  <si>
    <t>FEC.ktoe.IT.TRE.TRE.PROCESSING.STEAM.STEAM_DISTR</t>
  </si>
  <si>
    <t>Trans. Eq.: General machinery</t>
  </si>
  <si>
    <t>FEC.ktoe.IT.TRE.TRE.GENERIC.MECH.ELEC</t>
  </si>
  <si>
    <t>Trans. Eq.: Product finishing</t>
  </si>
  <si>
    <t>FEC.ktoe.IT.TRE.TRE.FINISHING.THERM.ELEC</t>
  </si>
  <si>
    <t>UED.ktoe.IT.TRE.TRE.TOTAL.TOTAL.TOTAL</t>
  </si>
  <si>
    <t>UED.ktoe.IT.TRE.TRE.LIGHT.GENERIC.ELEC</t>
  </si>
  <si>
    <t>UED.ktoe.IT.TRE.TRE.AIRCOMP.GENERIC.ELEC</t>
  </si>
  <si>
    <t>UED.ktoe.IT.TRE.TRE.MOTOR.GENERIC.ELEC</t>
  </si>
  <si>
    <t>UED.ktoe.IT.TRE.TRE.FANS.GENERIC.ELEC</t>
  </si>
  <si>
    <t>UED.ktoe.IT.TRE.TRE.LOW_ENTH.TOTAL.TOTAL</t>
  </si>
  <si>
    <t>UED.ktoe.IT.TRE.TRE.LOW_ENTH.THERM.DIESEL_LIQBIO</t>
  </si>
  <si>
    <t>UED.ktoe.IT.TRE.TRE.LOW_ENTH.THERM.NG_BIOGAS</t>
  </si>
  <si>
    <t>UED.ktoe.IT.TRE.TRE.LOW_ENTH.THERM.SOLAR_GEO</t>
  </si>
  <si>
    <t>UED.ktoe.IT.TRE.TRE.LOW_ENTH.HP.AMBIENT</t>
  </si>
  <si>
    <t>UED.ktoe.IT.TRE.TRE.LOW_ENTH.THERM.ELEC</t>
  </si>
  <si>
    <t>UED.ktoe.IT.TRE.TRE.FOUNDRY.THERM.TOTAL</t>
  </si>
  <si>
    <t>UED.ktoe.IT.TRE.TRE.FOUNDRY.THERM.SOLIDS</t>
  </si>
  <si>
    <t>UED.ktoe.IT.TRE.TRE.FOUNDRY.THERM.LPG</t>
  </si>
  <si>
    <t>UED.ktoe.IT.TRE.TRE.FOUNDRY.THERM.DIESEL_LIQBIO</t>
  </si>
  <si>
    <t>UED.ktoe.IT.TRE.TRE.FOUNDRY.THERM.RFO</t>
  </si>
  <si>
    <t>UED.ktoe.IT.TRE.TRE.FOUNDRY.THERM.NG_BIOGAS</t>
  </si>
  <si>
    <t>UED.ktoe.IT.TRE.TRE.FOUNDRY.ELEC.ELEC</t>
  </si>
  <si>
    <t>UED.ktoe.IT.TRE.TRE.CONNECTION_THERM.THERM.NG_BIOGAS</t>
  </si>
  <si>
    <t>UED.ktoe.IT.TRE.TRE.CONNECTION_ELEC.ELEC.ELEC</t>
  </si>
  <si>
    <t>UED.ktoe.IT.TRE.TRE.HEAT_TREAT.THERM.TOTAL</t>
  </si>
  <si>
    <t>UED.ktoe.IT.TRE.TRE.HEAT_TREAT.THERM.SOLIDS</t>
  </si>
  <si>
    <t>UED.ktoe.IT.TRE.TRE.HEAT_TREAT.THERM.LPG</t>
  </si>
  <si>
    <t>UED.ktoe.IT.TRE.TRE.HEAT_TREAT.THERM.DIESEL_LIQBIO</t>
  </si>
  <si>
    <t>UED.ktoe.IT.TRE.TRE.HEAT_TREAT.THERM.RFO</t>
  </si>
  <si>
    <t>UED.ktoe.IT.TRE.TRE.HEAT_TREAT.THERM.NG_BIOGAS</t>
  </si>
  <si>
    <t>UED.ktoe.IT.TRE.TRE.HEAT_TREAT.ELEC.ELEC</t>
  </si>
  <si>
    <t>UED.ktoe.IT.TRE.TRE.PROCESSING.TOTAL.TOTAL</t>
  </si>
  <si>
    <t>UED.ktoe.IT.TRE.TRE.PROCESSING.STEAM.SOLIDS</t>
  </si>
  <si>
    <t>UED.ktoe.IT.TRE.TRE.PROCESSING.STEAM.RFG</t>
  </si>
  <si>
    <t>UED.ktoe.IT.TRE.TRE.PROCESSING.STEAM.LPG</t>
  </si>
  <si>
    <t>UED.ktoe.IT.TRE.TRE.PROCESSING.STEAM.DIESEL_LIQBIO</t>
  </si>
  <si>
    <t>UED.ktoe.IT.TRE.TRE.PROCESSING.STEAM.RFO</t>
  </si>
  <si>
    <t>UED.ktoe.IT.TRE.TRE.PROCESSING.STEAM.OTHER</t>
  </si>
  <si>
    <t>UED.ktoe.IT.TRE.TRE.PROCESSING.STEAM.NG_BIOGAS</t>
  </si>
  <si>
    <t>UED.ktoe.IT.TRE.TRE.PROCESSING.STEAM.DERIVED</t>
  </si>
  <si>
    <t>UED.ktoe.IT.TRE.TRE.PROCESSING.STEAM.BIOMASS_WASTE</t>
  </si>
  <si>
    <t>UED.ktoe.IT.TRE.TRE.PROCESSING.STEAM.STEAM_DISTR</t>
  </si>
  <si>
    <t>UED.ktoe.IT.TRE.TRE.GENERIC.MECH.ELEC</t>
  </si>
  <si>
    <t>UED.ktoe.IT.TRE.TRE.FINISHING.THERM.ELEC</t>
  </si>
  <si>
    <t>FUEL_EMI.ktCO2.IT.TRE.TRE.TOTAL.TOTAL.TOTAL</t>
  </si>
  <si>
    <t>FUEL_EMI.ktCO2.IT.TRE.TRE.LIGHT.GENERIC.ELEC</t>
  </si>
  <si>
    <t>FUEL_EMI.ktCO2.IT.TRE.TRE.AIRCOMP.GENERIC.ELEC</t>
  </si>
  <si>
    <t>FUEL_EMI.ktCO2.IT.TRE.TRE.MOTOR.GENERIC.ELEC</t>
  </si>
  <si>
    <t>FUEL_EMI.ktCO2.IT.TRE.TRE.FANS.GENERIC.ELEC</t>
  </si>
  <si>
    <t>FUEL_EMI.ktCO2.IT.TRE.TRE.LOW_ENTH.TOTAL.TOTAL</t>
  </si>
  <si>
    <t>FUEL_EMI.ktCO2.IT.TRE.TRE.LOW_ENTH.THERM.DIESEL_LIQBIO</t>
  </si>
  <si>
    <t>FUEL_EMI.ktCO2.IT.TRE.TRE.LOW_ENTH.THERM.NG_BIOGAS</t>
  </si>
  <si>
    <t>FUEL_EMI.ktCO2.IT.TRE.TRE.LOW_ENTH.THERM.SOLAR_GEO</t>
  </si>
  <si>
    <t>FUEL_EMI.ktCO2.IT.TRE.TRE.LOW_ENTH.HP.AMBIENT</t>
  </si>
  <si>
    <t>FUEL_EMI.ktCO2.IT.TRE.TRE.LOW_ENTH.THERM.ELEC</t>
  </si>
  <si>
    <t>FUEL_EMI.ktCO2.IT.TRE.TRE.FOUNDRY.THERM.TOTAL</t>
  </si>
  <si>
    <t>FUEL_EMI.ktCO2.IT.TRE.TRE.FOUNDRY.THERM.SOLIDS</t>
  </si>
  <si>
    <t>FUEL_EMI.ktCO2.IT.TRE.TRE.FOUNDRY.THERM.LPG</t>
  </si>
  <si>
    <t>FUEL_EMI.ktCO2.IT.TRE.TRE.FOUNDRY.THERM.DIESEL_LIQBIO</t>
  </si>
  <si>
    <t>FUEL_EMI.ktCO2.IT.TRE.TRE.FOUNDRY.THERM.RFO</t>
  </si>
  <si>
    <t>FUEL_EMI.ktCO2.IT.TRE.TRE.FOUNDRY.THERM.NG_BIOGAS</t>
  </si>
  <si>
    <t>FUEL_EMI.ktCO2.IT.TRE.TRE.FOUNDRY.ELEC.ELEC</t>
  </si>
  <si>
    <t>FUEL_EMI.ktCO2.IT.TRE.TRE.CONNECTION_THERM.THERM.NG_BIOGAS</t>
  </si>
  <si>
    <t>FUEL_EMI.ktCO2.IT.TRE.TRE.CONNECTION_ELEC.ELEC.ELEC</t>
  </si>
  <si>
    <t>FUEL_EMI.ktCO2.IT.TRE.TRE.HEAT_TREAT.THERM.TOTAL</t>
  </si>
  <si>
    <t>FUEL_EMI.ktCO2.IT.TRE.TRE.HEAT_TREAT.THERM.SOLIDS</t>
  </si>
  <si>
    <t>FUEL_EMI.ktCO2.IT.TRE.TRE.HEAT_TREAT.THERM.LPG</t>
  </si>
  <si>
    <t>FUEL_EMI.ktCO2.IT.TRE.TRE.HEAT_TREAT.THERM.DIESEL_LIQBIO</t>
  </si>
  <si>
    <t>FUEL_EMI.ktCO2.IT.TRE.TRE.HEAT_TREAT.THERM.RFO</t>
  </si>
  <si>
    <t>FUEL_EMI.ktCO2.IT.TRE.TRE.HEAT_TREAT.THERM.NG_BIOGAS</t>
  </si>
  <si>
    <t>FUEL_EMI.ktCO2.IT.TRE.TRE.HEAT_TREAT.ELEC.ELEC</t>
  </si>
  <si>
    <t>FUEL_EMI.ktCO2.IT.TRE.TRE.PROCESSING.TOTAL.TOTAL</t>
  </si>
  <si>
    <t>FUEL_EMI.ktCO2.IT.TRE.TRE.PROCESSING.STEAM.SOLIDS</t>
  </si>
  <si>
    <t>FUEL_EMI.ktCO2.IT.TRE.TRE.PROCESSING.STEAM.RFG</t>
  </si>
  <si>
    <t>FUEL_EMI.ktCO2.IT.TRE.TRE.PROCESSING.STEAM.LPG</t>
  </si>
  <si>
    <t>FUEL_EMI.ktCO2.IT.TRE.TRE.PROCESSING.STEAM.DIESEL_LIQBIO</t>
  </si>
  <si>
    <t>FUEL_EMI.ktCO2.IT.TRE.TRE.PROCESSING.STEAM.RFO</t>
  </si>
  <si>
    <t>FUEL_EMI.ktCO2.IT.TRE.TRE.PROCESSING.STEAM.OTHER</t>
  </si>
  <si>
    <t>FUEL_EMI.ktCO2.IT.TRE.TRE.PROCESSING.STEAM.NG_BIOGAS</t>
  </si>
  <si>
    <t>FUEL_EMI.ktCO2.IT.TRE.TRE.PROCESSING.STEAM.DERIVED</t>
  </si>
  <si>
    <t>FUEL_EMI.ktCO2.IT.TRE.TRE.PROCESSING.STEAM.BIOMASS_WASTE</t>
  </si>
  <si>
    <t>FUEL_EMI.ktCO2.IT.TRE.TRE.PROCESSING.STEAM.STEAM_DISTR</t>
  </si>
  <si>
    <t>FUEL_EMI.ktCO2.IT.TRE.TRE.GENERIC.MECH.ELEC</t>
  </si>
  <si>
    <t>FUEL_EMI.ktCO2.IT.TRE.TRE.FINISHING.THERM.ELEC</t>
  </si>
  <si>
    <t>VA.Meuro2023.IT.MAE.MAE</t>
  </si>
  <si>
    <t>OUTPUT.index.IT.MAE.MAE</t>
  </si>
  <si>
    <t>CAP.index.IT.MAE.MAE</t>
  </si>
  <si>
    <t>NEWCAP.index.IT.MAE.MAE</t>
  </si>
  <si>
    <t>FEC.ktoe.IT.MAE.MAE.TOTAL.TOTAL.TOTAL</t>
  </si>
  <si>
    <t>FEC.ktoe.IT.MAE.MAE.TOTAL.TOTAL.SOLIDS</t>
  </si>
  <si>
    <t>FEC.ktoe.IT.MAE.MAE.TOTAL.TOTAL.RFG</t>
  </si>
  <si>
    <t>FEC.ktoe.IT.MAE.MAE.TOTAL.TOTAL.LPG</t>
  </si>
  <si>
    <t>FEC.ktoe.IT.MAE.MAE.TOTAL.TOTAL.DIESEL</t>
  </si>
  <si>
    <t>FEC.ktoe.IT.MAE.MAE.TOTAL.TOTAL.RFO</t>
  </si>
  <si>
    <t>FEC.ktoe.IT.MAE.MAE.TOTAL.TOTAL.OTHER</t>
  </si>
  <si>
    <t>FEC.ktoe.IT.MAE.MAE.TOTAL.TOTAL.NG</t>
  </si>
  <si>
    <t>FEC.ktoe.IT.MAE.MAE.TOTAL.TOTAL.DERIVED</t>
  </si>
  <si>
    <t>FEC.ktoe.IT.MAE.MAE.TOTAL.TOTAL.BIOMASS_WASTE</t>
  </si>
  <si>
    <t>FEC.ktoe.IT.MAE.MAE.TOTAL.TOTAL.BIOGAS</t>
  </si>
  <si>
    <t>FEC.ktoe.IT.MAE.MAE.TOTAL.TOTAL.LIQBIO</t>
  </si>
  <si>
    <t>FEC.ktoe.IT.MAE.MAE.TOTAL.TOTAL.SOLAR</t>
  </si>
  <si>
    <t>FEC.ktoe.IT.MAE.MAE.TOTAL.TOTAL.GEO</t>
  </si>
  <si>
    <t>FEC.ktoe.IT.MAE.MAE.TOTAL.TOTAL.AMBIENT</t>
  </si>
  <si>
    <t>FEC.ktoe.IT.MAE.MAE.TOTAL.TOTAL.STEAM_DISTR</t>
  </si>
  <si>
    <t>FEC.ktoe.IT.MAE.MAE.TOTAL.TOTAL.ELEC</t>
  </si>
  <si>
    <t>FEC.ktoe.IT.MAE.MAE.LIGHT.GENERIC.ELEC</t>
  </si>
  <si>
    <t>FEC.ktoe.IT.MAE.MAE.AIRCOMP.GENERIC.ELEC</t>
  </si>
  <si>
    <t>FEC.ktoe.IT.MAE.MAE.MOTOR.GENERIC.ELEC</t>
  </si>
  <si>
    <t>FEC.ktoe.IT.MAE.MAE.FANS.GENERIC.ELEC</t>
  </si>
  <si>
    <t>FEC.ktoe.IT.MAE.MAE.LOW_ENTH.TOTAL.TOTAL</t>
  </si>
  <si>
    <t>FEC.ktoe.IT.MAE.MAE.LOW_ENTH.THERM.DIESEL_LIQBIO</t>
  </si>
  <si>
    <t>FEC.ktoe.IT.MAE.MAE.LOW_ENTH.THERM.NG_BIOGAS</t>
  </si>
  <si>
    <t>FEC.ktoe.IT.MAE.MAE.LOW_ENTH.THERM.SOLAR_GEO</t>
  </si>
  <si>
    <t>FEC.ktoe.IT.MAE.MAE.LOW_ENTH.HP.AMBIENT</t>
  </si>
  <si>
    <t>FEC.ktoe.IT.MAE.MAE.LOW_ENTH.THERM.ELEC</t>
  </si>
  <si>
    <t>Mach. Eq.: Foundries</t>
  </si>
  <si>
    <t>Mach. Eq.: Thermal Foundries</t>
  </si>
  <si>
    <t>FEC.ktoe.IT.MAE.MAE.FOUNDRY.THERM.TOTAL</t>
  </si>
  <si>
    <t>FEC.ktoe.IT.MAE.MAE.FOUNDRY.THERM.SOLIDS</t>
  </si>
  <si>
    <t>FEC.ktoe.IT.MAE.MAE.FOUNDRY.THERM.LPG</t>
  </si>
  <si>
    <t>FEC.ktoe.IT.MAE.MAE.FOUNDRY.THERM.DIESEL_LIQBIO</t>
  </si>
  <si>
    <t>FEC.ktoe.IT.MAE.MAE.FOUNDRY.THERM.RFO</t>
  </si>
  <si>
    <t>FEC.ktoe.IT.MAE.MAE.FOUNDRY.THERM.NG_BIOGAS</t>
  </si>
  <si>
    <t>Mach. Eq.: Electric Foundries</t>
  </si>
  <si>
    <t>FEC.ktoe.IT.MAE.MAE.FOUNDRY.ELEC.ELEC</t>
  </si>
  <si>
    <t>Mach. Eq.: Connection techniques</t>
  </si>
  <si>
    <t>Mach. Eq.: Thermal connection</t>
  </si>
  <si>
    <t>FEC.ktoe.IT.MAE.MAE.CONNECTION_THERM.THERM.NG_BIOGAS</t>
  </si>
  <si>
    <t>Mach. Eq.: Electric connection</t>
  </si>
  <si>
    <t>FEC.ktoe.IT.MAE.MAE.CONNECTION_ELEC.ELEC.ELEC</t>
  </si>
  <si>
    <t>Mach. Eq.: Heat treatment</t>
  </si>
  <si>
    <t>Mach. Eq.: Heat treatment - Thermal</t>
  </si>
  <si>
    <t>FEC.ktoe.IT.MAE.MAE.HEAT_TREAT.THERM.TOTAL</t>
  </si>
  <si>
    <t>FEC.ktoe.IT.MAE.MAE.HEAT_TREAT.THERM.SOLIDS</t>
  </si>
  <si>
    <t>FEC.ktoe.IT.MAE.MAE.HEAT_TREAT.THERM.LPG</t>
  </si>
  <si>
    <t>FEC.ktoe.IT.MAE.MAE.HEAT_TREAT.THERM.DIESEL_LIQBIO</t>
  </si>
  <si>
    <t>FEC.ktoe.IT.MAE.MAE.HEAT_TREAT.THERM.RFO</t>
  </si>
  <si>
    <t>FEC.ktoe.IT.MAE.MAE.HEAT_TREAT.THERM.NG_BIOGAS</t>
  </si>
  <si>
    <t>Mach. Eq.: Heat treatment - Electric</t>
  </si>
  <si>
    <t>FEC.ktoe.IT.MAE.MAE.HEAT_TREAT.ELEC.ELEC</t>
  </si>
  <si>
    <t>Mach. Eq.: Steam processing</t>
  </si>
  <si>
    <t>FEC.ktoe.IT.MAE.MAE.PROCESSING.TOTAL.TOTAL</t>
  </si>
  <si>
    <t>FEC.ktoe.IT.MAE.MAE.PROCESSING.STEAM.SOLIDS</t>
  </si>
  <si>
    <t>FEC.ktoe.IT.MAE.MAE.PROCESSING.STEAM.RFG</t>
  </si>
  <si>
    <t>FEC.ktoe.IT.MAE.MAE.PROCESSING.STEAM.LPG</t>
  </si>
  <si>
    <t>FEC.ktoe.IT.MAE.MAE.PROCESSING.STEAM.DIESEL_LIQBIO</t>
  </si>
  <si>
    <t>FEC.ktoe.IT.MAE.MAE.PROCESSING.STEAM.RFO</t>
  </si>
  <si>
    <t>FEC.ktoe.IT.MAE.MAE.PROCESSING.STEAM.OTHER</t>
  </si>
  <si>
    <t>FEC.ktoe.IT.MAE.MAE.PROCESSING.STEAM.NG_BIOGAS</t>
  </si>
  <si>
    <t>FEC.ktoe.IT.MAE.MAE.PROCESSING.STEAM.DERIVED</t>
  </si>
  <si>
    <t>FEC.ktoe.IT.MAE.MAE.PROCESSING.STEAM.BIOMASS_WASTE</t>
  </si>
  <si>
    <t>FEC.ktoe.IT.MAE.MAE.PROCESSING.STEAM.STEAM_DISTR</t>
  </si>
  <si>
    <t>Mach. Eq.: General machinery</t>
  </si>
  <si>
    <t>FEC.ktoe.IT.MAE.MAE.GENERIC.MECH.ELEC</t>
  </si>
  <si>
    <t>Mach. Eq.: Product finishing</t>
  </si>
  <si>
    <t>FEC.ktoe.IT.MAE.MAE.FINISHING.THERM.ELEC</t>
  </si>
  <si>
    <t>UED.ktoe.IT.MAE.MAE.TOTAL.TOTAL.TOTAL</t>
  </si>
  <si>
    <t>UED.ktoe.IT.MAE.MAE.LIGHT.GENERIC.ELEC</t>
  </si>
  <si>
    <t>UED.ktoe.IT.MAE.MAE.AIRCOMP.GENERIC.ELEC</t>
  </si>
  <si>
    <t>UED.ktoe.IT.MAE.MAE.MOTOR.GENERIC.ELEC</t>
  </si>
  <si>
    <t>UED.ktoe.IT.MAE.MAE.FANS.GENERIC.ELEC</t>
  </si>
  <si>
    <t>UED.ktoe.IT.MAE.MAE.LOW_ENTH.TOTAL.TOTAL</t>
  </si>
  <si>
    <t>UED.ktoe.IT.MAE.MAE.LOW_ENTH.THERM.DIESEL_LIQBIO</t>
  </si>
  <si>
    <t>UED.ktoe.IT.MAE.MAE.LOW_ENTH.THERM.NG_BIOGAS</t>
  </si>
  <si>
    <t>UED.ktoe.IT.MAE.MAE.LOW_ENTH.THERM.SOLAR_GEO</t>
  </si>
  <si>
    <t>UED.ktoe.IT.MAE.MAE.LOW_ENTH.HP.AMBIENT</t>
  </si>
  <si>
    <t>UED.ktoe.IT.MAE.MAE.LOW_ENTH.THERM.ELEC</t>
  </si>
  <si>
    <t>UED.ktoe.IT.MAE.MAE.FOUNDRY.THERM.TOTAL</t>
  </si>
  <si>
    <t>UED.ktoe.IT.MAE.MAE.FOUNDRY.THERM.SOLIDS</t>
  </si>
  <si>
    <t>UED.ktoe.IT.MAE.MAE.FOUNDRY.THERM.LPG</t>
  </si>
  <si>
    <t>UED.ktoe.IT.MAE.MAE.FOUNDRY.THERM.DIESEL_LIQBIO</t>
  </si>
  <si>
    <t>UED.ktoe.IT.MAE.MAE.FOUNDRY.THERM.RFO</t>
  </si>
  <si>
    <t>UED.ktoe.IT.MAE.MAE.FOUNDRY.THERM.NG_BIOGAS</t>
  </si>
  <si>
    <t>UED.ktoe.IT.MAE.MAE.FOUNDRY.ELEC.ELEC</t>
  </si>
  <si>
    <t>UED.ktoe.IT.MAE.MAE.CONNECTION_THERM.THERM.NG_BIOGAS</t>
  </si>
  <si>
    <t>UED.ktoe.IT.MAE.MAE.CONNECTION_ELEC.ELEC.ELEC</t>
  </si>
  <si>
    <t>UED.ktoe.IT.MAE.MAE.HEAT_TREAT.THERM.TOTAL</t>
  </si>
  <si>
    <t>UED.ktoe.IT.MAE.MAE.HEAT_TREAT.THERM.SOLIDS</t>
  </si>
  <si>
    <t>UED.ktoe.IT.MAE.MAE.HEAT_TREAT.THERM.LPG</t>
  </si>
  <si>
    <t>UED.ktoe.IT.MAE.MAE.HEAT_TREAT.THERM.DIESEL_LIQBIO</t>
  </si>
  <si>
    <t>UED.ktoe.IT.MAE.MAE.HEAT_TREAT.THERM.RFO</t>
  </si>
  <si>
    <t>UED.ktoe.IT.MAE.MAE.HEAT_TREAT.THERM.NG_BIOGAS</t>
  </si>
  <si>
    <t>UED.ktoe.IT.MAE.MAE.HEAT_TREAT.ELEC.ELEC</t>
  </si>
  <si>
    <t>UED.ktoe.IT.MAE.MAE.PROCESSING.TOTAL.TOTAL</t>
  </si>
  <si>
    <t>UED.ktoe.IT.MAE.MAE.PROCESSING.STEAM.SOLIDS</t>
  </si>
  <si>
    <t>UED.ktoe.IT.MAE.MAE.PROCESSING.STEAM.RFG</t>
  </si>
  <si>
    <t>UED.ktoe.IT.MAE.MAE.PROCESSING.STEAM.LPG</t>
  </si>
  <si>
    <t>UED.ktoe.IT.MAE.MAE.PROCESSING.STEAM.DIESEL_LIQBIO</t>
  </si>
  <si>
    <t>UED.ktoe.IT.MAE.MAE.PROCESSING.STEAM.RFO</t>
  </si>
  <si>
    <t>UED.ktoe.IT.MAE.MAE.PROCESSING.STEAM.OTHER</t>
  </si>
  <si>
    <t>UED.ktoe.IT.MAE.MAE.PROCESSING.STEAM.NG_BIOGAS</t>
  </si>
  <si>
    <t>UED.ktoe.IT.MAE.MAE.PROCESSING.STEAM.DERIVED</t>
  </si>
  <si>
    <t>UED.ktoe.IT.MAE.MAE.PROCESSING.STEAM.BIOMASS_WASTE</t>
  </si>
  <si>
    <t>UED.ktoe.IT.MAE.MAE.PROCESSING.STEAM.STEAM_DISTR</t>
  </si>
  <si>
    <t>UED.ktoe.IT.MAE.MAE.GENERIC.MECH.ELEC</t>
  </si>
  <si>
    <t>UED.ktoe.IT.MAE.MAE.FINISHING.THERM.ELEC</t>
  </si>
  <si>
    <t>FUEL_EMI.ktCO2.IT.MAE.MAE.TOTAL.TOTAL.TOTAL</t>
  </si>
  <si>
    <t>FUEL_EMI.ktCO2.IT.MAE.MAE.LIGHT.GENERIC.ELEC</t>
  </si>
  <si>
    <t>FUEL_EMI.ktCO2.IT.MAE.MAE.AIRCOMP.GENERIC.ELEC</t>
  </si>
  <si>
    <t>FUEL_EMI.ktCO2.IT.MAE.MAE.MOTOR.GENERIC.ELEC</t>
  </si>
  <si>
    <t>FUEL_EMI.ktCO2.IT.MAE.MAE.FANS.GENERIC.ELEC</t>
  </si>
  <si>
    <t>FUEL_EMI.ktCO2.IT.MAE.MAE.LOW_ENTH.TOTAL.TOTAL</t>
  </si>
  <si>
    <t>FUEL_EMI.ktCO2.IT.MAE.MAE.LOW_ENTH.THERM.DIESEL_LIQBIO</t>
  </si>
  <si>
    <t>FUEL_EMI.ktCO2.IT.MAE.MAE.LOW_ENTH.THERM.NG_BIOGAS</t>
  </si>
  <si>
    <t>FUEL_EMI.ktCO2.IT.MAE.MAE.LOW_ENTH.THERM.SOLAR_GEO</t>
  </si>
  <si>
    <t>FUEL_EMI.ktCO2.IT.MAE.MAE.LOW_ENTH.HP.AMBIENT</t>
  </si>
  <si>
    <t>FUEL_EMI.ktCO2.IT.MAE.MAE.LOW_ENTH.THERM.ELEC</t>
  </si>
  <si>
    <t>FUEL_EMI.ktCO2.IT.MAE.MAE.FOUNDRY.THERM.TOTAL</t>
  </si>
  <si>
    <t>FUEL_EMI.ktCO2.IT.MAE.MAE.FOUNDRY.THERM.SOLIDS</t>
  </si>
  <si>
    <t>FUEL_EMI.ktCO2.IT.MAE.MAE.FOUNDRY.THERM.LPG</t>
  </si>
  <si>
    <t>FUEL_EMI.ktCO2.IT.MAE.MAE.FOUNDRY.THERM.DIESEL_LIQBIO</t>
  </si>
  <si>
    <t>FUEL_EMI.ktCO2.IT.MAE.MAE.FOUNDRY.THERM.RFO</t>
  </si>
  <si>
    <t>FUEL_EMI.ktCO2.IT.MAE.MAE.FOUNDRY.THERM.NG_BIOGAS</t>
  </si>
  <si>
    <t>FUEL_EMI.ktCO2.IT.MAE.MAE.FOUNDRY.ELEC.ELEC</t>
  </si>
  <si>
    <t>FUEL_EMI.ktCO2.IT.MAE.MAE.CONNECTION_THERM.THERM.NG_BIOGAS</t>
  </si>
  <si>
    <t>FUEL_EMI.ktCO2.IT.MAE.MAE.CONNECTION_ELEC.ELEC.ELEC</t>
  </si>
  <si>
    <t>FUEL_EMI.ktCO2.IT.MAE.MAE.HEAT_TREAT.THERM.TOTAL</t>
  </si>
  <si>
    <t>FUEL_EMI.ktCO2.IT.MAE.MAE.HEAT_TREAT.THERM.SOLIDS</t>
  </si>
  <si>
    <t>FUEL_EMI.ktCO2.IT.MAE.MAE.HEAT_TREAT.THERM.LPG</t>
  </si>
  <si>
    <t>FUEL_EMI.ktCO2.IT.MAE.MAE.HEAT_TREAT.THERM.DIESEL_LIQBIO</t>
  </si>
  <si>
    <t>FUEL_EMI.ktCO2.IT.MAE.MAE.HEAT_TREAT.THERM.RFO</t>
  </si>
  <si>
    <t>FUEL_EMI.ktCO2.IT.MAE.MAE.HEAT_TREAT.THERM.NG_BIOGAS</t>
  </si>
  <si>
    <t>FUEL_EMI.ktCO2.IT.MAE.MAE.HEAT_TREAT.ELEC.ELEC</t>
  </si>
  <si>
    <t>FUEL_EMI.ktCO2.IT.MAE.MAE.PROCESSING.TOTAL.TOTAL</t>
  </si>
  <si>
    <t>FUEL_EMI.ktCO2.IT.MAE.MAE.PROCESSING.STEAM.SOLIDS</t>
  </si>
  <si>
    <t>FUEL_EMI.ktCO2.IT.MAE.MAE.PROCESSING.STEAM.RFG</t>
  </si>
  <si>
    <t>FUEL_EMI.ktCO2.IT.MAE.MAE.PROCESSING.STEAM.LPG</t>
  </si>
  <si>
    <t>FUEL_EMI.ktCO2.IT.MAE.MAE.PROCESSING.STEAM.DIESEL_LIQBIO</t>
  </si>
  <si>
    <t>FUEL_EMI.ktCO2.IT.MAE.MAE.PROCESSING.STEAM.RFO</t>
  </si>
  <si>
    <t>FUEL_EMI.ktCO2.IT.MAE.MAE.PROCESSING.STEAM.OTHER</t>
  </si>
  <si>
    <t>FUEL_EMI.ktCO2.IT.MAE.MAE.PROCESSING.STEAM.NG_BIOGAS</t>
  </si>
  <si>
    <t>FUEL_EMI.ktCO2.IT.MAE.MAE.PROCESSING.STEAM.DERIVED</t>
  </si>
  <si>
    <t>FUEL_EMI.ktCO2.IT.MAE.MAE.PROCESSING.STEAM.BIOMASS_WASTE</t>
  </si>
  <si>
    <t>FUEL_EMI.ktCO2.IT.MAE.MAE.PROCESSING.STEAM.STEAM_DISTR</t>
  </si>
  <si>
    <t>FUEL_EMI.ktCO2.IT.MAE.MAE.GENERIC.MECH.ELEC</t>
  </si>
  <si>
    <t>FUEL_EMI.ktCO2.IT.MAE.MAE.FINISHING.THERM.ELEC</t>
  </si>
  <si>
    <t>VA.Meuro2023.IT.TEL.TEL</t>
  </si>
  <si>
    <t>OUTPUT.index.IT.TEL.TEL</t>
  </si>
  <si>
    <t>CAP.index.IT.TEL.TEL</t>
  </si>
  <si>
    <t>NEWCAP.index.IT.TEL.TEL</t>
  </si>
  <si>
    <t>FEC.ktoe.IT.TEL.TEL.TOTAL.TOTAL.TOTAL</t>
  </si>
  <si>
    <t>FEC.ktoe.IT.TEL.TEL.TOTAL.TOTAL.SOLIDS</t>
  </si>
  <si>
    <t>FEC.ktoe.IT.TEL.TEL.TOTAL.TOTAL.RFG</t>
  </si>
  <si>
    <t>FEC.ktoe.IT.TEL.TEL.TOTAL.TOTAL.LPG</t>
  </si>
  <si>
    <t>FEC.ktoe.IT.TEL.TEL.TOTAL.TOTAL.DIESEL</t>
  </si>
  <si>
    <t>FEC.ktoe.IT.TEL.TEL.TOTAL.TOTAL.RFO</t>
  </si>
  <si>
    <t>FEC.ktoe.IT.TEL.TEL.TOTAL.TOTAL.OTHER</t>
  </si>
  <si>
    <t>FEC.ktoe.IT.TEL.TEL.TOTAL.TOTAL.NG</t>
  </si>
  <si>
    <t>FEC.ktoe.IT.TEL.TEL.TOTAL.TOTAL.DERIVED</t>
  </si>
  <si>
    <t>FEC.ktoe.IT.TEL.TEL.TOTAL.TOTAL.BIOMASS_WASTE</t>
  </si>
  <si>
    <t>FEC.ktoe.IT.TEL.TEL.TOTAL.TOTAL.BIOGAS</t>
  </si>
  <si>
    <t>FEC.ktoe.IT.TEL.TEL.TOTAL.TOTAL.LIQBIO</t>
  </si>
  <si>
    <t>FEC.ktoe.IT.TEL.TEL.TOTAL.TOTAL.SOLAR</t>
  </si>
  <si>
    <t>FEC.ktoe.IT.TEL.TEL.TOTAL.TOTAL.GEO</t>
  </si>
  <si>
    <t>FEC.ktoe.IT.TEL.TEL.TOTAL.TOTAL.AMBIENT</t>
  </si>
  <si>
    <t>FEC.ktoe.IT.TEL.TEL.TOTAL.TOTAL.STEAM_DISTR</t>
  </si>
  <si>
    <t>FEC.ktoe.IT.TEL.TEL.TOTAL.TOTAL.ELEC</t>
  </si>
  <si>
    <t>FEC.ktoe.IT.TEL.TEL.LIGHT.GENERIC.ELEC</t>
  </si>
  <si>
    <t>FEC.ktoe.IT.TEL.TEL.AIRCOMP.GENERIC.ELEC</t>
  </si>
  <si>
    <t>FEC.ktoe.IT.TEL.TEL.MOTOR.GENERIC.ELEC</t>
  </si>
  <si>
    <t>FEC.ktoe.IT.TEL.TEL.FANS.GENERIC.ELEC</t>
  </si>
  <si>
    <t>FEC.ktoe.IT.TEL.TEL.LOW_ENTH.TOTAL.TOTAL</t>
  </si>
  <si>
    <t>FEC.ktoe.IT.TEL.TEL.LOW_ENTH.THERM.DIESEL_LIQBIO</t>
  </si>
  <si>
    <t>FEC.ktoe.IT.TEL.TEL.LOW_ENTH.THERM.NG_BIOGAS</t>
  </si>
  <si>
    <t>FEC.ktoe.IT.TEL.TEL.LOW_ENTH.THERM.SOLAR_GEO</t>
  </si>
  <si>
    <t>FEC.ktoe.IT.TEL.TEL.LOW_ENTH.HP.AMBIENT</t>
  </si>
  <si>
    <t>FEC.ktoe.IT.TEL.TEL.LOW_ENTH.THERM.ELEC</t>
  </si>
  <si>
    <t>Textiles: Pretreatment with steam</t>
  </si>
  <si>
    <t>FEC.ktoe.IT.TEL.TEL.PRETREAT.TOTAL.TOTAL</t>
  </si>
  <si>
    <t>FEC.ktoe.IT.TEL.TEL.PRETREAT.STEAM.SOLIDS</t>
  </si>
  <si>
    <t>FEC.ktoe.IT.TEL.TEL.PRETREAT.STEAM.RFG</t>
  </si>
  <si>
    <t>FEC.ktoe.IT.TEL.TEL.PRETREAT.STEAM.LPG</t>
  </si>
  <si>
    <t>FEC.ktoe.IT.TEL.TEL.PRETREAT.STEAM.DIESEL_LIQBIO</t>
  </si>
  <si>
    <t>FEC.ktoe.IT.TEL.TEL.PRETREAT.STEAM.RFO</t>
  </si>
  <si>
    <t>FEC.ktoe.IT.TEL.TEL.PRETREAT.STEAM.OTHER</t>
  </si>
  <si>
    <t>FEC.ktoe.IT.TEL.TEL.PRETREAT.STEAM.NG_BIOGAS</t>
  </si>
  <si>
    <t>FEC.ktoe.IT.TEL.TEL.PRETREAT.STEAM.DERIVED</t>
  </si>
  <si>
    <t>FEC.ktoe.IT.TEL.TEL.PRETREAT.STEAM.BIOMASS_WASTE</t>
  </si>
  <si>
    <t>FEC.ktoe.IT.TEL.TEL.PRETREAT.STEAM.STEAM_DISTR</t>
  </si>
  <si>
    <t>Textiles: Wet processing with steam</t>
  </si>
  <si>
    <t>FEC.ktoe.IT.TEL.TEL.PROCESSING.TOTAL.TOTAL</t>
  </si>
  <si>
    <t>FEC.ktoe.IT.TEL.TEL.PROCESSING.STEAM.SOLIDS</t>
  </si>
  <si>
    <t>FEC.ktoe.IT.TEL.TEL.PROCESSING.STEAM.RFG</t>
  </si>
  <si>
    <t>FEC.ktoe.IT.TEL.TEL.PROCESSING.STEAM.LPG</t>
  </si>
  <si>
    <t>FEC.ktoe.IT.TEL.TEL.PROCESSING.STEAM.DIESEL_LIQBIO</t>
  </si>
  <si>
    <t>FEC.ktoe.IT.TEL.TEL.PROCESSING.STEAM.RFO</t>
  </si>
  <si>
    <t>FEC.ktoe.IT.TEL.TEL.PROCESSING.STEAM.OTHER</t>
  </si>
  <si>
    <t>FEC.ktoe.IT.TEL.TEL.PROCESSING.STEAM.NG_BIOGAS</t>
  </si>
  <si>
    <t>FEC.ktoe.IT.TEL.TEL.PROCESSING.STEAM.DERIVED</t>
  </si>
  <si>
    <t>FEC.ktoe.IT.TEL.TEL.PROCESSING.STEAM.BIOMASS_WASTE</t>
  </si>
  <si>
    <t>FEC.ktoe.IT.TEL.TEL.PROCESSING.STEAM.STEAM_DISTR</t>
  </si>
  <si>
    <t>Textiles: Electric general machinery</t>
  </si>
  <si>
    <t>FEC.ktoe.IT.TEL.TEL.GENERIC.MECH.ELEC</t>
  </si>
  <si>
    <t>Textiles: Drying</t>
  </si>
  <si>
    <t>Textiles: Thermal drying</t>
  </si>
  <si>
    <t>FEC.ktoe.IT.TEL.TEL.DRYING.TOTAL.TOTAL</t>
  </si>
  <si>
    <t>FEC.ktoe.IT.TEL.TEL.DRYING.THERM.SOLIDS</t>
  </si>
  <si>
    <t>FEC.ktoe.IT.TEL.TEL.DRYING.THERM.LPG</t>
  </si>
  <si>
    <t>FEC.ktoe.IT.TEL.TEL.DRYING.THERM.DIESEL_LIQBIO</t>
  </si>
  <si>
    <t>FEC.ktoe.IT.TEL.TEL.DRYING.THERM.RFO</t>
  </si>
  <si>
    <t>FEC.ktoe.IT.TEL.TEL.DRYING.THERM.NG_BIOGAS</t>
  </si>
  <si>
    <t>Textiles: Steam drying</t>
  </si>
  <si>
    <t>FEC.ktoe.IT.TEL.TEL.DRYING_STEAM.TOTAL.TOTAL</t>
  </si>
  <si>
    <t>FEC.ktoe.IT.TEL.TEL.DRYING_STEAM.STEAM.SOLIDS</t>
  </si>
  <si>
    <t>FEC.ktoe.IT.TEL.TEL.DRYING_STEAM.STEAM.RFG</t>
  </si>
  <si>
    <t>FEC.ktoe.IT.TEL.TEL.DRYING_STEAM.STEAM.LPG</t>
  </si>
  <si>
    <t>FEC.ktoe.IT.TEL.TEL.DRYING_STEAM.STEAM.DIESEL_LIQBIO</t>
  </si>
  <si>
    <t>FEC.ktoe.IT.TEL.TEL.DRYING_STEAM.STEAM.RFO</t>
  </si>
  <si>
    <t>FEC.ktoe.IT.TEL.TEL.DRYING_STEAM.STEAM.OTHER</t>
  </si>
  <si>
    <t>FEC.ktoe.IT.TEL.TEL.DRYING_STEAM.STEAM.NG_BIOGAS</t>
  </si>
  <si>
    <t>FEC.ktoe.IT.TEL.TEL.DRYING_STEAM.STEAM.DERIVED</t>
  </si>
  <si>
    <t>FEC.ktoe.IT.TEL.TEL.DRYING_STEAM.STEAM.BIOMASS_WASTE</t>
  </si>
  <si>
    <t>FEC.ktoe.IT.TEL.TEL.DRYING_STEAM.STEAM.STEAM_DISTR</t>
  </si>
  <si>
    <t>Textiles: Electric drying</t>
  </si>
  <si>
    <t>FEC.ktoe.IT.TEL.TEL.DRYING_ELEC.ELEC.ELEC</t>
  </si>
  <si>
    <t>Textiles: Microwave drying</t>
  </si>
  <si>
    <t>FEC.ktoe.IT.TEL.TEL.DRYING_MICROW.MICROW.ELEC</t>
  </si>
  <si>
    <t>Textiles: Finishing Electric</t>
  </si>
  <si>
    <t>FEC.ktoe.IT.TEL.TEL.FINISHING.THERM.ELEC</t>
  </si>
  <si>
    <t>UED.ktoe.IT.TEL.TEL.TOTAL.TOTAL.TOTAL</t>
  </si>
  <si>
    <t>UED.ktoe.IT.TEL.TEL.LIGHT.GENERIC.ELEC</t>
  </si>
  <si>
    <t>UED.ktoe.IT.TEL.TEL.AIRCOMP.GENERIC.ELEC</t>
  </si>
  <si>
    <t>UED.ktoe.IT.TEL.TEL.MOTOR.GENERIC.ELEC</t>
  </si>
  <si>
    <t>UED.ktoe.IT.TEL.TEL.FANS.GENERIC.ELEC</t>
  </si>
  <si>
    <t>UED.ktoe.IT.TEL.TEL.LOW_ENTH.TOTAL.TOTAL</t>
  </si>
  <si>
    <t>UED.ktoe.IT.TEL.TEL.LOW_ENTH.THERM.DIESEL_LIQBIO</t>
  </si>
  <si>
    <t>UED.ktoe.IT.TEL.TEL.LOW_ENTH.THERM.NG_BIOGAS</t>
  </si>
  <si>
    <t>UED.ktoe.IT.TEL.TEL.LOW_ENTH.THERM.SOLAR_GEO</t>
  </si>
  <si>
    <t>UED.ktoe.IT.TEL.TEL.LOW_ENTH.HP.AMBIENT</t>
  </si>
  <si>
    <t>UED.ktoe.IT.TEL.TEL.LOW_ENTH.THERM.ELEC</t>
  </si>
  <si>
    <t>UED.ktoe.IT.TEL.TEL.PRETREAT.TOTAL.TOTAL</t>
  </si>
  <si>
    <t>UED.ktoe.IT.TEL.TEL.PRETREAT.STEAM.SOLIDS</t>
  </si>
  <si>
    <t>UED.ktoe.IT.TEL.TEL.PRETREAT.STEAM.RFG</t>
  </si>
  <si>
    <t>UED.ktoe.IT.TEL.TEL.PRETREAT.STEAM.LPG</t>
  </si>
  <si>
    <t>UED.ktoe.IT.TEL.TEL.PRETREAT.STEAM.DIESEL_LIQBIO</t>
  </si>
  <si>
    <t>UED.ktoe.IT.TEL.TEL.PRETREAT.STEAM.RFO</t>
  </si>
  <si>
    <t>UED.ktoe.IT.TEL.TEL.PRETREAT.STEAM.OTHER</t>
  </si>
  <si>
    <t>UED.ktoe.IT.TEL.TEL.PRETREAT.STEAM.NG_BIOGAS</t>
  </si>
  <si>
    <t>UED.ktoe.IT.TEL.TEL.PRETREAT.STEAM.DERIVED</t>
  </si>
  <si>
    <t>UED.ktoe.IT.TEL.TEL.PRETREAT.STEAM.BIOMASS_WASTE</t>
  </si>
  <si>
    <t>UED.ktoe.IT.TEL.TEL.PRETREAT.STEAM.STEAM_DISTR</t>
  </si>
  <si>
    <t>UED.ktoe.IT.TEL.TEL.PROCESSING.TOTAL.TOTAL</t>
  </si>
  <si>
    <t>UED.ktoe.IT.TEL.TEL.PROCESSING.STEAM.SOLIDS</t>
  </si>
  <si>
    <t>UED.ktoe.IT.TEL.TEL.PROCESSING.STEAM.RFG</t>
  </si>
  <si>
    <t>UED.ktoe.IT.TEL.TEL.PROCESSING.STEAM.LPG</t>
  </si>
  <si>
    <t>UED.ktoe.IT.TEL.TEL.PROCESSING.STEAM.DIESEL_LIQBIO</t>
  </si>
  <si>
    <t>UED.ktoe.IT.TEL.TEL.PROCESSING.STEAM.RFO</t>
  </si>
  <si>
    <t>UED.ktoe.IT.TEL.TEL.PROCESSING.STEAM.OTHER</t>
  </si>
  <si>
    <t>UED.ktoe.IT.TEL.TEL.PROCESSING.STEAM.NG_BIOGAS</t>
  </si>
  <si>
    <t>UED.ktoe.IT.TEL.TEL.PROCESSING.STEAM.DERIVED</t>
  </si>
  <si>
    <t>UED.ktoe.IT.TEL.TEL.PROCESSING.STEAM.BIOMASS_WASTE</t>
  </si>
  <si>
    <t>UED.ktoe.IT.TEL.TEL.PROCESSING.STEAM.STEAM_DISTR</t>
  </si>
  <si>
    <t>UED.ktoe.IT.TEL.TEL.GENERIC.MECH.ELEC</t>
  </si>
  <si>
    <t>UED.ktoe.IT.TEL.TEL.DRYING.TOTAL.TOTAL</t>
  </si>
  <si>
    <t>UED.ktoe.IT.TEL.TEL.DRYING.THERM.SOLIDS</t>
  </si>
  <si>
    <t>UED.ktoe.IT.TEL.TEL.DRYING.THERM.LPG</t>
  </si>
  <si>
    <t>UED.ktoe.IT.TEL.TEL.DRYING.THERM.DIESEL_LIQBIO</t>
  </si>
  <si>
    <t>UED.ktoe.IT.TEL.TEL.DRYING.THERM.RFO</t>
  </si>
  <si>
    <t>UED.ktoe.IT.TEL.TEL.DRYING.THERM.NG_BIOGAS</t>
  </si>
  <si>
    <t>UED.ktoe.IT.TEL.TEL.DRYING_STEAM.TOTAL.TOTAL</t>
  </si>
  <si>
    <t>UED.ktoe.IT.TEL.TEL.DRYING_STEAM.STEAM.SOLIDS</t>
  </si>
  <si>
    <t>UED.ktoe.IT.TEL.TEL.DRYING_STEAM.STEAM.RFG</t>
  </si>
  <si>
    <t>UED.ktoe.IT.TEL.TEL.DRYING_STEAM.STEAM.LPG</t>
  </si>
  <si>
    <t>UED.ktoe.IT.TEL.TEL.DRYING_STEAM.STEAM.DIESEL_LIQBIO</t>
  </si>
  <si>
    <t>UED.ktoe.IT.TEL.TEL.DRYING_STEAM.STEAM.RFO</t>
  </si>
  <si>
    <t>UED.ktoe.IT.TEL.TEL.DRYING_STEAM.STEAM.OTHER</t>
  </si>
  <si>
    <t>UED.ktoe.IT.TEL.TEL.DRYING_STEAM.STEAM.NG_BIOGAS</t>
  </si>
  <si>
    <t>UED.ktoe.IT.TEL.TEL.DRYING_STEAM.STEAM.DERIVED</t>
  </si>
  <si>
    <t>UED.ktoe.IT.TEL.TEL.DRYING_STEAM.STEAM.BIOMASS_WASTE</t>
  </si>
  <si>
    <t>UED.ktoe.IT.TEL.TEL.DRYING_STEAM.STEAM.STEAM_DISTR</t>
  </si>
  <si>
    <t>UED.ktoe.IT.TEL.TEL.DRYING_ELEC.ELEC.ELEC</t>
  </si>
  <si>
    <t>UED.ktoe.IT.TEL.TEL.DRYING_MICROW.MICROW.ELEC</t>
  </si>
  <si>
    <t>UED.ktoe.IT.TEL.TEL.FINISHING.THERM.ELEC</t>
  </si>
  <si>
    <t>FUEL_EMI.ktCO2.IT.TEL.TEL.TOTAL.TOTAL.TOTAL</t>
  </si>
  <si>
    <t>FUEL_EMI.ktCO2.IT.TEL.TEL.LIGHT.GENERIC.ELEC</t>
  </si>
  <si>
    <t>FUEL_EMI.ktCO2.IT.TEL.TEL.AIRCOMP.GENERIC.ELEC</t>
  </si>
  <si>
    <t>FUEL_EMI.ktCO2.IT.TEL.TEL.MOTOR.GENERIC.ELEC</t>
  </si>
  <si>
    <t>FUEL_EMI.ktCO2.IT.TEL.TEL.FANS.GENERIC.ELEC</t>
  </si>
  <si>
    <t>FUEL_EMI.ktCO2.IT.TEL.TEL.LOW_ENTH.TOTAL.TOTAL</t>
  </si>
  <si>
    <t>FUEL_EMI.ktCO2.IT.TEL.TEL.LOW_ENTH.THERM.DIESEL_LIQBIO</t>
  </si>
  <si>
    <t>FUEL_EMI.ktCO2.IT.TEL.TEL.LOW_ENTH.THERM.NG_BIOGAS</t>
  </si>
  <si>
    <t>FUEL_EMI.ktCO2.IT.TEL.TEL.LOW_ENTH.THERM.SOLAR_GEO</t>
  </si>
  <si>
    <t>FUEL_EMI.ktCO2.IT.TEL.TEL.LOW_ENTH.HP.AMBIENT</t>
  </si>
  <si>
    <t>FUEL_EMI.ktCO2.IT.TEL.TEL.LOW_ENTH.THERM.ELEC</t>
  </si>
  <si>
    <t>FUEL_EMI.ktCO2.IT.TEL.TEL.PRETREAT.TOTAL.TOTAL</t>
  </si>
  <si>
    <t>FUEL_EMI.ktCO2.IT.TEL.TEL.PRETREAT.STEAM.SOLIDS</t>
  </si>
  <si>
    <t>FUEL_EMI.ktCO2.IT.TEL.TEL.PRETREAT.STEAM.RFG</t>
  </si>
  <si>
    <t>FUEL_EMI.ktCO2.IT.TEL.TEL.PRETREAT.STEAM.LPG</t>
  </si>
  <si>
    <t>FUEL_EMI.ktCO2.IT.TEL.TEL.PRETREAT.STEAM.DIESEL_LIQBIO</t>
  </si>
  <si>
    <t>FUEL_EMI.ktCO2.IT.TEL.TEL.PRETREAT.STEAM.RFO</t>
  </si>
  <si>
    <t>FUEL_EMI.ktCO2.IT.TEL.TEL.PRETREAT.STEAM.OTHER</t>
  </si>
  <si>
    <t>FUEL_EMI.ktCO2.IT.TEL.TEL.PRETREAT.STEAM.NG_BIOGAS</t>
  </si>
  <si>
    <t>FUEL_EMI.ktCO2.IT.TEL.TEL.PRETREAT.STEAM.DERIVED</t>
  </si>
  <si>
    <t>FUEL_EMI.ktCO2.IT.TEL.TEL.PRETREAT.STEAM.BIOMASS_WASTE</t>
  </si>
  <si>
    <t>FUEL_EMI.ktCO2.IT.TEL.TEL.PRETREAT.STEAM.STEAM_DISTR</t>
  </si>
  <si>
    <t>FUEL_EMI.ktCO2.IT.TEL.TEL.PROCESSING.TOTAL.TOTAL</t>
  </si>
  <si>
    <t>FUEL_EMI.ktCO2.IT.TEL.TEL.PROCESSING.STEAM.SOLIDS</t>
  </si>
  <si>
    <t>FUEL_EMI.ktCO2.IT.TEL.TEL.PROCESSING.STEAM.RFG</t>
  </si>
  <si>
    <t>FUEL_EMI.ktCO2.IT.TEL.TEL.PROCESSING.STEAM.LPG</t>
  </si>
  <si>
    <t>FUEL_EMI.ktCO2.IT.TEL.TEL.PROCESSING.STEAM.DIESEL_LIQBIO</t>
  </si>
  <si>
    <t>FUEL_EMI.ktCO2.IT.TEL.TEL.PROCESSING.STEAM.RFO</t>
  </si>
  <si>
    <t>FUEL_EMI.ktCO2.IT.TEL.TEL.PROCESSING.STEAM.OTHER</t>
  </si>
  <si>
    <t>FUEL_EMI.ktCO2.IT.TEL.TEL.PROCESSING.STEAM.NG_BIOGAS</t>
  </si>
  <si>
    <t>FUEL_EMI.ktCO2.IT.TEL.TEL.PROCESSING.STEAM.DERIVED</t>
  </si>
  <si>
    <t>FUEL_EMI.ktCO2.IT.TEL.TEL.PROCESSING.STEAM.BIOMASS_WASTE</t>
  </si>
  <si>
    <t>FUEL_EMI.ktCO2.IT.TEL.TEL.PROCESSING.STEAM.STEAM_DISTR</t>
  </si>
  <si>
    <t>FUEL_EMI.ktCO2.IT.TEL.TEL.GENERIC.MECH.ELEC</t>
  </si>
  <si>
    <t>FUEL_EMI.ktCO2.IT.TEL.TEL.DRYING.TOTAL.TOTAL</t>
  </si>
  <si>
    <t>FUEL_EMI.ktCO2.IT.TEL.TEL.DRYING.THERM.SOLIDS</t>
  </si>
  <si>
    <t>FUEL_EMI.ktCO2.IT.TEL.TEL.DRYING.THERM.LPG</t>
  </si>
  <si>
    <t>FUEL_EMI.ktCO2.IT.TEL.TEL.DRYING.THERM.DIESEL_LIQBIO</t>
  </si>
  <si>
    <t>FUEL_EMI.ktCO2.IT.TEL.TEL.DRYING.THERM.RFO</t>
  </si>
  <si>
    <t>FUEL_EMI.ktCO2.IT.TEL.TEL.DRYING.THERM.NG_BIOGAS</t>
  </si>
  <si>
    <t>FUEL_EMI.ktCO2.IT.TEL.TEL.DRYING_STEAM.TOTAL.TOTAL</t>
  </si>
  <si>
    <t>FUEL_EMI.ktCO2.IT.TEL.TEL.DRYING_STEAM.STEAM.SOLIDS</t>
  </si>
  <si>
    <t>FUEL_EMI.ktCO2.IT.TEL.TEL.DRYING_STEAM.STEAM.RFG</t>
  </si>
  <si>
    <t>FUEL_EMI.ktCO2.IT.TEL.TEL.DRYING_STEAM.STEAM.LPG</t>
  </si>
  <si>
    <t>FUEL_EMI.ktCO2.IT.TEL.TEL.DRYING_STEAM.STEAM.DIESEL_LIQBIO</t>
  </si>
  <si>
    <t>FUEL_EMI.ktCO2.IT.TEL.TEL.DRYING_STEAM.STEAM.RFO</t>
  </si>
  <si>
    <t>FUEL_EMI.ktCO2.IT.TEL.TEL.DRYING_STEAM.STEAM.OTHER</t>
  </si>
  <si>
    <t>FUEL_EMI.ktCO2.IT.TEL.TEL.DRYING_STEAM.STEAM.NG_BIOGAS</t>
  </si>
  <si>
    <t>FUEL_EMI.ktCO2.IT.TEL.TEL.DRYING_STEAM.STEAM.DERIVED</t>
  </si>
  <si>
    <t>FUEL_EMI.ktCO2.IT.TEL.TEL.DRYING_STEAM.STEAM.BIOMASS_WASTE</t>
  </si>
  <si>
    <t>FUEL_EMI.ktCO2.IT.TEL.TEL.DRYING_STEAM.STEAM.STEAM_DISTR</t>
  </si>
  <si>
    <t>FUEL_EMI.ktCO2.IT.TEL.TEL.DRYING_ELEC.ELEC.ELEC</t>
  </si>
  <si>
    <t>FUEL_EMI.ktCO2.IT.TEL.TEL.DRYING_MICROW.MICROW.ELEC</t>
  </si>
  <si>
    <t>FUEL_EMI.ktCO2.IT.TEL.TEL.FINISHING.THERM.ELEC</t>
  </si>
  <si>
    <t>VA.Meuro2023.IT.WWP.WWP</t>
  </si>
  <si>
    <t>OUTPUT.index.IT.WWP.WWP</t>
  </si>
  <si>
    <t>CAP.index.IT.WWP.WWP</t>
  </si>
  <si>
    <t>NEWCAP.index.IT.WWP.WWP</t>
  </si>
  <si>
    <t>FEC.ktoe.IT.WWP.WWP.TOTAL.TOTAL.TOTAL</t>
  </si>
  <si>
    <t>FEC.ktoe.IT.WWP.WWP.TOTAL.TOTAL.SOLIDS</t>
  </si>
  <si>
    <t>FEC.ktoe.IT.WWP.WWP.TOTAL.TOTAL.RFG</t>
  </si>
  <si>
    <t>FEC.ktoe.IT.WWP.WWP.TOTAL.TOTAL.LPG</t>
  </si>
  <si>
    <t>FEC.ktoe.IT.WWP.WWP.TOTAL.TOTAL.DIESEL</t>
  </si>
  <si>
    <t>FEC.ktoe.IT.WWP.WWP.TOTAL.TOTAL.RFO</t>
  </si>
  <si>
    <t>FEC.ktoe.IT.WWP.WWP.TOTAL.TOTAL.OTHER</t>
  </si>
  <si>
    <t>FEC.ktoe.IT.WWP.WWP.TOTAL.TOTAL.NG</t>
  </si>
  <si>
    <t>FEC.ktoe.IT.WWP.WWP.TOTAL.TOTAL.DERIVED</t>
  </si>
  <si>
    <t>FEC.ktoe.IT.WWP.WWP.TOTAL.TOTAL.BIOMASS_WASTE</t>
  </si>
  <si>
    <t>FEC.ktoe.IT.WWP.WWP.TOTAL.TOTAL.BIOGAS</t>
  </si>
  <si>
    <t>FEC.ktoe.IT.WWP.WWP.TOTAL.TOTAL.LIQBIO</t>
  </si>
  <si>
    <t>FEC.ktoe.IT.WWP.WWP.TOTAL.TOTAL.SOLAR</t>
  </si>
  <si>
    <t>FEC.ktoe.IT.WWP.WWP.TOTAL.TOTAL.GEO</t>
  </si>
  <si>
    <t>FEC.ktoe.IT.WWP.WWP.TOTAL.TOTAL.AMBIENT</t>
  </si>
  <si>
    <t>FEC.ktoe.IT.WWP.WWP.TOTAL.TOTAL.STEAM_DISTR</t>
  </si>
  <si>
    <t>FEC.ktoe.IT.WWP.WWP.TOTAL.TOTAL.ELEC</t>
  </si>
  <si>
    <t>FEC.ktoe.IT.WWP.WWP.LIGHT.GENERIC.ELEC</t>
  </si>
  <si>
    <t>FEC.ktoe.IT.WWP.WWP.AIRCOMP.GENERIC.ELEC</t>
  </si>
  <si>
    <t>FEC.ktoe.IT.WWP.WWP.MOTOR.GENERIC.ELEC</t>
  </si>
  <si>
    <t>FEC.ktoe.IT.WWP.WWP.FANS.GENERIC.ELEC</t>
  </si>
  <si>
    <t>FEC.ktoe.IT.WWP.WWP.LOW_ENTH.TOTAL.TOTAL</t>
  </si>
  <si>
    <t>FEC.ktoe.IT.WWP.WWP.LOW_ENTH.THERM.DIESEL_LIQBIO</t>
  </si>
  <si>
    <t>FEC.ktoe.IT.WWP.WWP.LOW_ENTH.THERM.NG_BIOGAS</t>
  </si>
  <si>
    <t>FEC.ktoe.IT.WWP.WWP.LOW_ENTH.THERM.SOLAR_GEO</t>
  </si>
  <si>
    <t>FEC.ktoe.IT.WWP.WWP.LOW_ENTH.HP.AMBIENT</t>
  </si>
  <si>
    <t>FEC.ktoe.IT.WWP.WWP.LOW_ENTH.THERM.ELEC</t>
  </si>
  <si>
    <t>Wood: Specific processes with steam</t>
  </si>
  <si>
    <t>FEC.ktoe.IT.WWP.WWP.PROCESSING.TOTAL.TOTAL</t>
  </si>
  <si>
    <t>FEC.ktoe.IT.WWP.WWP.PROCESSING.STEAM.SOLIDS</t>
  </si>
  <si>
    <t>FEC.ktoe.IT.WWP.WWP.PROCESSING.STEAM.RFG</t>
  </si>
  <si>
    <t>FEC.ktoe.IT.WWP.WWP.PROCESSING.STEAM.LPG</t>
  </si>
  <si>
    <t>FEC.ktoe.IT.WWP.WWP.PROCESSING.STEAM.DIESEL_LIQBIO</t>
  </si>
  <si>
    <t>FEC.ktoe.IT.WWP.WWP.PROCESSING.STEAM.RFO</t>
  </si>
  <si>
    <t>FEC.ktoe.IT.WWP.WWP.PROCESSING.STEAM.OTHER</t>
  </si>
  <si>
    <t>FEC.ktoe.IT.WWP.WWP.PROCESSING.STEAM.NG_BIOGAS</t>
  </si>
  <si>
    <t>FEC.ktoe.IT.WWP.WWP.PROCESSING.STEAM.DERIVED</t>
  </si>
  <si>
    <t>FEC.ktoe.IT.WWP.WWP.PROCESSING.STEAM.BIOMASS_WASTE</t>
  </si>
  <si>
    <t>FEC.ktoe.IT.WWP.WWP.PROCESSING.STEAM.STEAM_DISTR</t>
  </si>
  <si>
    <t>Wood: Electric mechanical processes</t>
  </si>
  <si>
    <t>FEC.ktoe.IT.WWP.WWP.GENERIC.MECH.ELEC</t>
  </si>
  <si>
    <t>Wood: Drying</t>
  </si>
  <si>
    <t>Wood: Thermal drying</t>
  </si>
  <si>
    <t>FEC.ktoe.IT.WWP.WWP.DRYING.TOTAL.TOTAL</t>
  </si>
  <si>
    <t>FEC.ktoe.IT.WWP.WWP.DRYING.THERM.SOLIDS</t>
  </si>
  <si>
    <t>FEC.ktoe.IT.WWP.WWP.DRYING.THERM.LPG</t>
  </si>
  <si>
    <t>FEC.ktoe.IT.WWP.WWP.DRYING.THERM.DIESEL_LIQBIO</t>
  </si>
  <si>
    <t>FEC.ktoe.IT.WWP.WWP.DRYING.THERM.RFO</t>
  </si>
  <si>
    <t>FEC.ktoe.IT.WWP.WWP.DRYING.THERM.NG_BIOGAS</t>
  </si>
  <si>
    <t>Wood: Steam drying</t>
  </si>
  <si>
    <t>FEC.ktoe.IT.WWP.WWP.DRYING_STEAM.TOTAL.TOTAL</t>
  </si>
  <si>
    <t>FEC.ktoe.IT.WWP.WWP.DRYING_STEAM.STEAM.SOLIDS</t>
  </si>
  <si>
    <t>FEC.ktoe.IT.WWP.WWP.DRYING_STEAM.STEAM.RFG</t>
  </si>
  <si>
    <t>FEC.ktoe.IT.WWP.WWP.DRYING_STEAM.STEAM.LPG</t>
  </si>
  <si>
    <t>FEC.ktoe.IT.WWP.WWP.DRYING_STEAM.STEAM.DIESEL_LIQBIO</t>
  </si>
  <si>
    <t>FEC.ktoe.IT.WWP.WWP.DRYING_STEAM.STEAM.RFO</t>
  </si>
  <si>
    <t>FEC.ktoe.IT.WWP.WWP.DRYING_STEAM.STEAM.OTHER</t>
  </si>
  <si>
    <t>FEC.ktoe.IT.WWP.WWP.DRYING_STEAM.STEAM.NG_BIOGAS</t>
  </si>
  <si>
    <t>FEC.ktoe.IT.WWP.WWP.DRYING_STEAM.STEAM.DERIVED</t>
  </si>
  <si>
    <t>FEC.ktoe.IT.WWP.WWP.DRYING_STEAM.STEAM.BIOMASS_WASTE</t>
  </si>
  <si>
    <t>FEC.ktoe.IT.WWP.WWP.DRYING_STEAM.STEAM.STEAM_DISTR</t>
  </si>
  <si>
    <t>Wood: Electric drying</t>
  </si>
  <si>
    <t>FEC.ktoe.IT.WWP.WWP.DRYING_ELEC.ELEC.ELEC</t>
  </si>
  <si>
    <t>Wood: Microwave drying</t>
  </si>
  <si>
    <t>FEC.ktoe.IT.WWP.WWP.DRYING_MICROW.MICROW.ELEC</t>
  </si>
  <si>
    <t>Wood: Finishing Electric</t>
  </si>
  <si>
    <t>FEC.ktoe.IT.WWP.WWP.FINISHING.ELEC.ELEC</t>
  </si>
  <si>
    <t>UED.ktoe.IT.WWP.WWP.TOTAL.TOTAL.TOTAL</t>
  </si>
  <si>
    <t>UED.ktoe.IT.WWP.WWP.LIGHT.GENERIC.ELEC</t>
  </si>
  <si>
    <t>UED.ktoe.IT.WWP.WWP.AIRCOMP.GENERIC.ELEC</t>
  </si>
  <si>
    <t>UED.ktoe.IT.WWP.WWP.MOTOR.GENERIC.ELEC</t>
  </si>
  <si>
    <t>UED.ktoe.IT.WWP.WWP.FANS.GENERIC.ELEC</t>
  </si>
  <si>
    <t>UED.ktoe.IT.WWP.WWP.LOW_ENTH.TOTAL.TOTAL</t>
  </si>
  <si>
    <t>UED.ktoe.IT.WWP.WWP.LOW_ENTH.THERM.DIESEL_LIQBIO</t>
  </si>
  <si>
    <t>UED.ktoe.IT.WWP.WWP.LOW_ENTH.THERM.NG_BIOGAS</t>
  </si>
  <si>
    <t>UED.ktoe.IT.WWP.WWP.LOW_ENTH.THERM.SOLAR_GEO</t>
  </si>
  <si>
    <t>UED.ktoe.IT.WWP.WWP.LOW_ENTH.HP.AMBIENT</t>
  </si>
  <si>
    <t>UED.ktoe.IT.WWP.WWP.LOW_ENTH.THERM.ELEC</t>
  </si>
  <si>
    <t>UED.ktoe.IT.WWP.WWP.PROCESSING.TOTAL.TOTAL</t>
  </si>
  <si>
    <t>UED.ktoe.IT.WWP.WWP.PROCESSING.STEAM.SOLIDS</t>
  </si>
  <si>
    <t>UED.ktoe.IT.WWP.WWP.PROCESSING.STEAM.RFG</t>
  </si>
  <si>
    <t>UED.ktoe.IT.WWP.WWP.PROCESSING.STEAM.LPG</t>
  </si>
  <si>
    <t>UED.ktoe.IT.WWP.WWP.PROCESSING.STEAM.DIESEL_LIQBIO</t>
  </si>
  <si>
    <t>UED.ktoe.IT.WWP.WWP.PROCESSING.STEAM.RFO</t>
  </si>
  <si>
    <t>UED.ktoe.IT.WWP.WWP.PROCESSING.STEAM.OTHER</t>
  </si>
  <si>
    <t>UED.ktoe.IT.WWP.WWP.PROCESSING.STEAM.NG_BIOGAS</t>
  </si>
  <si>
    <t>UED.ktoe.IT.WWP.WWP.PROCESSING.STEAM.DERIVED</t>
  </si>
  <si>
    <t>UED.ktoe.IT.WWP.WWP.PROCESSING.STEAM.BIOMASS_WASTE</t>
  </si>
  <si>
    <t>UED.ktoe.IT.WWP.WWP.PROCESSING.STEAM.STEAM_DISTR</t>
  </si>
  <si>
    <t>UED.ktoe.IT.WWP.WWP.GENERIC.MECH.ELEC</t>
  </si>
  <si>
    <t>UED.ktoe.IT.WWP.WWP.DRYING.TOTAL.TOTAL</t>
  </si>
  <si>
    <t>UED.ktoe.IT.WWP.WWP.DRYING.THERM.SOLIDS</t>
  </si>
  <si>
    <t>UED.ktoe.IT.WWP.WWP.DRYING.THERM.LPG</t>
  </si>
  <si>
    <t>UED.ktoe.IT.WWP.WWP.DRYING.THERM.DIESEL_LIQBIO</t>
  </si>
  <si>
    <t>UED.ktoe.IT.WWP.WWP.DRYING.THERM.RFO</t>
  </si>
  <si>
    <t>UED.ktoe.IT.WWP.WWP.DRYING.THERM.NG_BIOGAS</t>
  </si>
  <si>
    <t>UED.ktoe.IT.WWP.WWP.DRYING_STEAM.TOTAL.TOTAL</t>
  </si>
  <si>
    <t>UED.ktoe.IT.WWP.WWP.DRYING_STEAM.STEAM.SOLIDS</t>
  </si>
  <si>
    <t>UED.ktoe.IT.WWP.WWP.DRYING_STEAM.STEAM.RFG</t>
  </si>
  <si>
    <t>UED.ktoe.IT.WWP.WWP.DRYING_STEAM.STEAM.LPG</t>
  </si>
  <si>
    <t>UED.ktoe.IT.WWP.WWP.DRYING_STEAM.STEAM.DIESEL_LIQBIO</t>
  </si>
  <si>
    <t>UED.ktoe.IT.WWP.WWP.DRYING_STEAM.STEAM.RFO</t>
  </si>
  <si>
    <t>UED.ktoe.IT.WWP.WWP.DRYING_STEAM.STEAM.OTHER</t>
  </si>
  <si>
    <t>UED.ktoe.IT.WWP.WWP.DRYING_STEAM.STEAM.NG_BIOGAS</t>
  </si>
  <si>
    <t>UED.ktoe.IT.WWP.WWP.DRYING_STEAM.STEAM.DERIVED</t>
  </si>
  <si>
    <t>UED.ktoe.IT.WWP.WWP.DRYING_STEAM.STEAM.BIOMASS_WASTE</t>
  </si>
  <si>
    <t>UED.ktoe.IT.WWP.WWP.DRYING_STEAM.STEAM.STEAM_DISTR</t>
  </si>
  <si>
    <t>UED.ktoe.IT.WWP.WWP.DRYING_ELEC.ELEC.ELEC</t>
  </si>
  <si>
    <t>UED.ktoe.IT.WWP.WWP.DRYING_MICROW.MICROW.ELEC</t>
  </si>
  <si>
    <t>UED.ktoe.IT.WWP.WWP.FINISHING.ELEC.ELEC</t>
  </si>
  <si>
    <t>FUEL_EMI.ktCO2.IT.WWP.WWP.TOTAL.TOTAL.TOTAL</t>
  </si>
  <si>
    <t>FUEL_EMI.ktCO2.IT.WWP.WWP.LIGHT.GENERIC.ELEC</t>
  </si>
  <si>
    <t>FUEL_EMI.ktCO2.IT.WWP.WWP.AIRCOMP.GENERIC.ELEC</t>
  </si>
  <si>
    <t>FUEL_EMI.ktCO2.IT.WWP.WWP.MOTOR.GENERIC.ELEC</t>
  </si>
  <si>
    <t>FUEL_EMI.ktCO2.IT.WWP.WWP.FANS.GENERIC.ELEC</t>
  </si>
  <si>
    <t>FUEL_EMI.ktCO2.IT.WWP.WWP.LOW_ENTH.TOTAL.TOTAL</t>
  </si>
  <si>
    <t>FUEL_EMI.ktCO2.IT.WWP.WWP.LOW_ENTH.THERM.DIESEL_LIQBIO</t>
  </si>
  <si>
    <t>FUEL_EMI.ktCO2.IT.WWP.WWP.LOW_ENTH.THERM.NG_BIOGAS</t>
  </si>
  <si>
    <t>FUEL_EMI.ktCO2.IT.WWP.WWP.LOW_ENTH.THERM.SOLAR_GEO</t>
  </si>
  <si>
    <t>FUEL_EMI.ktCO2.IT.WWP.WWP.LOW_ENTH.HP.AMBIENT</t>
  </si>
  <si>
    <t>FUEL_EMI.ktCO2.IT.WWP.WWP.LOW_ENTH.THERM.ELEC</t>
  </si>
  <si>
    <t>FUEL_EMI.ktCO2.IT.WWP.WWP.PROCESSING.TOTAL.TOTAL</t>
  </si>
  <si>
    <t>FUEL_EMI.ktCO2.IT.WWP.WWP.PROCESSING.STEAM.SOLIDS</t>
  </si>
  <si>
    <t>FUEL_EMI.ktCO2.IT.WWP.WWP.PROCESSING.STEAM.RFG</t>
  </si>
  <si>
    <t>FUEL_EMI.ktCO2.IT.WWP.WWP.PROCESSING.STEAM.LPG</t>
  </si>
  <si>
    <t>FUEL_EMI.ktCO2.IT.WWP.WWP.PROCESSING.STEAM.DIESEL_LIQBIO</t>
  </si>
  <si>
    <t>FUEL_EMI.ktCO2.IT.WWP.WWP.PROCESSING.STEAM.RFO</t>
  </si>
  <si>
    <t>FUEL_EMI.ktCO2.IT.WWP.WWP.PROCESSING.STEAM.OTHER</t>
  </si>
  <si>
    <t>FUEL_EMI.ktCO2.IT.WWP.WWP.PROCESSING.STEAM.NG_BIOGAS</t>
  </si>
  <si>
    <t>FUEL_EMI.ktCO2.IT.WWP.WWP.PROCESSING.STEAM.DERIVED</t>
  </si>
  <si>
    <t>FUEL_EMI.ktCO2.IT.WWP.WWP.PROCESSING.STEAM.BIOMASS_WASTE</t>
  </si>
  <si>
    <t>FUEL_EMI.ktCO2.IT.WWP.WWP.PROCESSING.STEAM.STEAM_DISTR</t>
  </si>
  <si>
    <t>FUEL_EMI.ktCO2.IT.WWP.WWP.GENERIC.MECH.ELEC</t>
  </si>
  <si>
    <t>FUEL_EMI.ktCO2.IT.WWP.WWP.DRYING.TOTAL.TOTAL</t>
  </si>
  <si>
    <t>FUEL_EMI.ktCO2.IT.WWP.WWP.DRYING.THERM.SOLIDS</t>
  </si>
  <si>
    <t>FUEL_EMI.ktCO2.IT.WWP.WWP.DRYING.THERM.LPG</t>
  </si>
  <si>
    <t>FUEL_EMI.ktCO2.IT.WWP.WWP.DRYING.THERM.DIESEL_LIQBIO</t>
  </si>
  <si>
    <t>FUEL_EMI.ktCO2.IT.WWP.WWP.DRYING.THERM.RFO</t>
  </si>
  <si>
    <t>FUEL_EMI.ktCO2.IT.WWP.WWP.DRYING.THERM.NG_BIOGAS</t>
  </si>
  <si>
    <t>FUEL_EMI.ktCO2.IT.WWP.WWP.DRYING_STEAM.TOTAL.TOTAL</t>
  </si>
  <si>
    <t>FUEL_EMI.ktCO2.IT.WWP.WWP.DRYING_STEAM.STEAM.SOLIDS</t>
  </si>
  <si>
    <t>FUEL_EMI.ktCO2.IT.WWP.WWP.DRYING_STEAM.STEAM.RFG</t>
  </si>
  <si>
    <t>FUEL_EMI.ktCO2.IT.WWP.WWP.DRYING_STEAM.STEAM.LPG</t>
  </si>
  <si>
    <t>FUEL_EMI.ktCO2.IT.WWP.WWP.DRYING_STEAM.STEAM.DIESEL_LIQBIO</t>
  </si>
  <si>
    <t>FUEL_EMI.ktCO2.IT.WWP.WWP.DRYING_STEAM.STEAM.RFO</t>
  </si>
  <si>
    <t>FUEL_EMI.ktCO2.IT.WWP.WWP.DRYING_STEAM.STEAM.OTHER</t>
  </si>
  <si>
    <t>FUEL_EMI.ktCO2.IT.WWP.WWP.DRYING_STEAM.STEAM.NG_BIOGAS</t>
  </si>
  <si>
    <t>FUEL_EMI.ktCO2.IT.WWP.WWP.DRYING_STEAM.STEAM.DERIVED</t>
  </si>
  <si>
    <t>FUEL_EMI.ktCO2.IT.WWP.WWP.DRYING_STEAM.STEAM.BIOMASS_WASTE</t>
  </si>
  <si>
    <t>FUEL_EMI.ktCO2.IT.WWP.WWP.DRYING_STEAM.STEAM.STEAM_DISTR</t>
  </si>
  <si>
    <t>FUEL_EMI.ktCO2.IT.WWP.WWP.DRYING_ELEC.ELEC.ELEC</t>
  </si>
  <si>
    <t>FUEL_EMI.ktCO2.IT.WWP.WWP.DRYING_MICROW.MICROW.ELEC</t>
  </si>
  <si>
    <t>FUEL_EMI.ktCO2.IT.WWP.WWP.FINISHING.ELEC.ELEC</t>
  </si>
  <si>
    <t>VA.Meuro2023.IT.OIS.OIS</t>
  </si>
  <si>
    <t>OUTPUT.index.IT.OIS.OIS</t>
  </si>
  <si>
    <t>CAP.index.IT.OIS.OIS</t>
  </si>
  <si>
    <t>NEWCAP.index.IT.OIS.OIS</t>
  </si>
  <si>
    <t>Energy consumption (ktoe)*</t>
  </si>
  <si>
    <t>FEC.ktoe.IT.OIS.OIS.TOTAL.TOTAL.TOTAL</t>
  </si>
  <si>
    <t>FEC.ktoe.IT.OIS.OIS.TOTAL.TOTAL.SOLIDS</t>
  </si>
  <si>
    <t>FEC.ktoe.IT.OIS.OIS.TOTAL.TOTAL.RFG</t>
  </si>
  <si>
    <t>FEC.ktoe.IT.OIS.OIS.TOTAL.TOTAL.LPG</t>
  </si>
  <si>
    <t>FEC.ktoe.IT.OIS.OIS.TOTAL.TOTAL.DIESEL</t>
  </si>
  <si>
    <t>FEC.ktoe.IT.OIS.OIS.TOTAL.TOTAL.RFO</t>
  </si>
  <si>
    <t>FEC.ktoe.IT.OIS.OIS.TOTAL.TOTAL.OTHER</t>
  </si>
  <si>
    <t>FEC.ktoe.IT.OIS.OIS.TOTAL.TOTAL.NG</t>
  </si>
  <si>
    <t>FEC.ktoe.IT.OIS.OIS.TOTAL.TOTAL.DERIVED</t>
  </si>
  <si>
    <t>FEC.ktoe.IT.OIS.OIS.TOTAL.TOTAL.BIOMASS_WASTE</t>
  </si>
  <si>
    <t>FEC.ktoe.IT.OIS.OIS.TOTAL.TOTAL.BIOGAS</t>
  </si>
  <si>
    <t>FEC.ktoe.IT.OIS.OIS.TOTAL.TOTAL.LIQBIO</t>
  </si>
  <si>
    <t>FEC.ktoe.IT.OIS.OIS.TOTAL.TOTAL.SOLAR</t>
  </si>
  <si>
    <t>FEC.ktoe.IT.OIS.OIS.TOTAL.TOTAL.GEO</t>
  </si>
  <si>
    <t>FEC.ktoe.IT.OIS.OIS.TOTAL.TOTAL.AMBIENT</t>
  </si>
  <si>
    <t>FEC.ktoe.IT.OIS.OIS.TOTAL.TOTAL.STEAM_DISTR</t>
  </si>
  <si>
    <t>FEC.ktoe.IT.OIS.OIS.TOTAL.TOTAL.ELEC</t>
  </si>
  <si>
    <t>*Energy consumption includes consumption in Mining and Quarrying and Construction sectors</t>
  </si>
  <si>
    <t>FEC.ktoe.IT.OIS.OIS.LIGHT.GENERIC.ELEC</t>
  </si>
  <si>
    <t>FEC.ktoe.IT.OIS.OIS.AIRCOMP.GENERIC.ELEC</t>
  </si>
  <si>
    <t>FEC.ktoe.IT.OIS.OIS.MOTOR.GENERIC.ELEC</t>
  </si>
  <si>
    <t>FEC.ktoe.IT.OIS.OIS.FANS.GENERIC.ELEC</t>
  </si>
  <si>
    <t>FEC.ktoe.IT.OIS.OIS.LOW_ENTH.TOTAL.TOTAL</t>
  </si>
  <si>
    <t>FEC.ktoe.IT.OIS.OIS.LOW_ENTH.THERM.DIESEL_LIQBIO</t>
  </si>
  <si>
    <t>FEC.ktoe.IT.OIS.OIS.LOW_ENTH.THERM.NG_BIOGAS</t>
  </si>
  <si>
    <t>FEC.ktoe.IT.OIS.OIS.LOW_ENTH.THERM.SOLAR_GEO</t>
  </si>
  <si>
    <t>FEC.ktoe.IT.OIS.OIS.LOW_ENTH.HP.AMBIENT</t>
  </si>
  <si>
    <t>FEC.ktoe.IT.OIS.OIS.LOW_ENTH.THERM.ELEC</t>
  </si>
  <si>
    <t>Other Industrial sectors: Steam processing</t>
  </si>
  <si>
    <t>FEC.ktoe.IT.OIS.OIS.PROCESSING.TOTAL.TOTAL</t>
  </si>
  <si>
    <t>FEC.ktoe.IT.OIS.OIS.PROCESSING.STEAM.SOLIDS</t>
  </si>
  <si>
    <t>FEC.ktoe.IT.OIS.OIS.PROCESSING.STEAM.RFG</t>
  </si>
  <si>
    <t>FEC.ktoe.IT.OIS.OIS.PROCESSING.STEAM.LPG</t>
  </si>
  <si>
    <t>FEC.ktoe.IT.OIS.OIS.PROCESSING.STEAM.DIESEL_LIQBIO</t>
  </si>
  <si>
    <t>FEC.ktoe.IT.OIS.OIS.PROCESSING.STEAM.RFO</t>
  </si>
  <si>
    <t>FEC.ktoe.IT.OIS.OIS.PROCESSING.STEAM.OTHER</t>
  </si>
  <si>
    <t>FEC.ktoe.IT.OIS.OIS.PROCESSING.STEAM.NG_BIOGAS</t>
  </si>
  <si>
    <t>FEC.ktoe.IT.OIS.OIS.PROCESSING.STEAM.DERIVED</t>
  </si>
  <si>
    <t>FEC.ktoe.IT.OIS.OIS.PROCESSING.STEAM.BIOMASS_WASTE</t>
  </si>
  <si>
    <t>FEC.ktoe.IT.OIS.OIS.PROCESSING.STEAM.STEAM_DISTR</t>
  </si>
  <si>
    <t>Other Industrial sectors: Process heating</t>
  </si>
  <si>
    <t>Other Industrial sectors: Thermal processing</t>
  </si>
  <si>
    <t>FEC.ktoe.IT.OIS.OIS.PROC_HEAT.TOTAL.TOTAL</t>
  </si>
  <si>
    <t>FEC.ktoe.IT.OIS.OIS.PROC_HEAT.THERM.SOLIDS</t>
  </si>
  <si>
    <t>FEC.ktoe.IT.OIS.OIS.PROC_HEAT.THERM.LPG</t>
  </si>
  <si>
    <t>FEC.ktoe.IT.OIS.OIS.PROC_HEAT.THERM.DIESEL_LIQBIO</t>
  </si>
  <si>
    <t>FEC.ktoe.IT.OIS.OIS.PROC_HEAT.THERM.RFO</t>
  </si>
  <si>
    <t>FEC.ktoe.IT.OIS.OIS.PROC_HEAT.THERM.NG_BIOGAS</t>
  </si>
  <si>
    <t>Other Industrial sectors: Electric processing</t>
  </si>
  <si>
    <t>FEC.ktoe.IT.OIS.OIS.PROC_HEAT_ELEC.ELEC.ELEC</t>
  </si>
  <si>
    <t>Other Industrial sectors: Drying</t>
  </si>
  <si>
    <t>Other Industries: Thermal drying</t>
  </si>
  <si>
    <t>FEC.ktoe.IT.OIS.OIS.DRYING.TOTAL.TOTAL</t>
  </si>
  <si>
    <t>FEC.ktoe.IT.OIS.OIS.DRYING.THERM.SOLIDS</t>
  </si>
  <si>
    <t>FEC.ktoe.IT.OIS.OIS.DRYING.THERM.LPG</t>
  </si>
  <si>
    <t>FEC.ktoe.IT.OIS.OIS.DRYING.THERM.DIESEL_LIQBIO</t>
  </si>
  <si>
    <t>FEC.ktoe.IT.OIS.OIS.DRYING.THERM.RFO</t>
  </si>
  <si>
    <t>FEC.ktoe.IT.OIS.OIS.DRYING.THERM.NG_BIOGAS</t>
  </si>
  <si>
    <t>Other Industries: Steam drying</t>
  </si>
  <si>
    <t>FEC.ktoe.IT.OIS.OIS.DRYING_STEAM.TOTAL.TOTAL</t>
  </si>
  <si>
    <t>FEC.ktoe.IT.OIS.OIS.DRYING_STEAM.STEAM.SOLIDS</t>
  </si>
  <si>
    <t>FEC.ktoe.IT.OIS.OIS.DRYING_STEAM.STEAM.RFG</t>
  </si>
  <si>
    <t>FEC.ktoe.IT.OIS.OIS.DRYING_STEAM.STEAM.LPG</t>
  </si>
  <si>
    <t>FEC.ktoe.IT.OIS.OIS.DRYING_STEAM.STEAM.DIESEL_LIQBIO</t>
  </si>
  <si>
    <t>FEC.ktoe.IT.OIS.OIS.DRYING_STEAM.STEAM.RFO</t>
  </si>
  <si>
    <t>FEC.ktoe.IT.OIS.OIS.DRYING_STEAM.STEAM.OTHER</t>
  </si>
  <si>
    <t>FEC.ktoe.IT.OIS.OIS.DRYING_STEAM.STEAM.NG_BIOGAS</t>
  </si>
  <si>
    <t>FEC.ktoe.IT.OIS.OIS.DRYING_STEAM.STEAM.DERIVED</t>
  </si>
  <si>
    <t>FEC.ktoe.IT.OIS.OIS.DRYING_STEAM.STEAM.BIOMASS_WASTE</t>
  </si>
  <si>
    <t>FEC.ktoe.IT.OIS.OIS.DRYING_STEAM.STEAM.STEAM_DISTR</t>
  </si>
  <si>
    <t>Other Industries: Electric drying</t>
  </si>
  <si>
    <t>FEC.ktoe.IT.OIS.OIS.DRYING_ELEC.ELEC.ELEC</t>
  </si>
  <si>
    <t>Other Industrial sectors: Process Cooling</t>
  </si>
  <si>
    <t>Other Industries: Thermal cooling</t>
  </si>
  <si>
    <t>FEC.ktoe.IT.OIS.OIS.PROC_COOL_THERM.THERM.NG_BIOGAS</t>
  </si>
  <si>
    <t>Other Industries: Steam cooling</t>
  </si>
  <si>
    <t>FEC.ktoe.IT.OIS.OIS.PROC_COOL_STEAM.TOTAL.TOTAL</t>
  </si>
  <si>
    <t>FEC.ktoe.IT.OIS.OIS.PROC_COOL_STEAM.STEAM.SOLIDS</t>
  </si>
  <si>
    <t>FEC.ktoe.IT.OIS.OIS.PROC_COOL_STEAM.STEAM.RFG</t>
  </si>
  <si>
    <t>FEC.ktoe.IT.OIS.OIS.PROC_COOL_STEAM.STEAM.LPG</t>
  </si>
  <si>
    <t>FEC.ktoe.IT.OIS.OIS.PROC_COOL_STEAM.STEAM.DIESEL_LIQBIO</t>
  </si>
  <si>
    <t>FEC.ktoe.IT.OIS.OIS.PROC_COOL_STEAM.STEAM.RFO</t>
  </si>
  <si>
    <t>FEC.ktoe.IT.OIS.OIS.PROC_COOL_STEAM.STEAM.OTHER</t>
  </si>
  <si>
    <t>FEC.ktoe.IT.OIS.OIS.PROC_COOL_STEAM.STEAM.NG_BIOGAS</t>
  </si>
  <si>
    <t>FEC.ktoe.IT.OIS.OIS.PROC_COOL_STEAM.STEAM.DERIVED</t>
  </si>
  <si>
    <t>FEC.ktoe.IT.OIS.OIS.PROC_COOL_STEAM.STEAM.BIOMASS_WASTE</t>
  </si>
  <si>
    <t>FEC.ktoe.IT.OIS.OIS.PROC_COOL_STEAM.STEAM.STEAM_DISTR</t>
  </si>
  <si>
    <t>Other Industries: Electric cooling</t>
  </si>
  <si>
    <t>FEC.ktoe.IT.OIS.OIS.PROC_COOL_ELEC.ELEC.ELEC</t>
  </si>
  <si>
    <t>Other Industrial sectors: Diesel motors (incl. biofuels)</t>
  </si>
  <si>
    <t>FEC.ktoe.IT.OIS.OIS.MOTOR.MECH.DIESEL_LIQBIO</t>
  </si>
  <si>
    <t>Other Industrial sectors: Electric machinery</t>
  </si>
  <si>
    <t>FEC.ktoe.IT.OIS.OIS.GENERIC.MECH.ELEC</t>
  </si>
  <si>
    <t>Other Industrial sectors: Diesel motors</t>
  </si>
  <si>
    <t>UED.ktoe.IT.OIS.OIS.TOTAL.TOTAL.TOTAL</t>
  </si>
  <si>
    <t>UED.ktoe.IT.OIS.OIS.LIGHT.GENERIC.ELEC</t>
  </si>
  <si>
    <t>UED.ktoe.IT.OIS.OIS.AIRCOMP.GENERIC.ELEC</t>
  </si>
  <si>
    <t>UED.ktoe.IT.OIS.OIS.MOTOR.GENERIC.ELEC</t>
  </si>
  <si>
    <t>UED.ktoe.IT.OIS.OIS.FANS.GENERIC.ELEC</t>
  </si>
  <si>
    <t>UED.ktoe.IT.OIS.OIS.LOW_ENTH.TOTAL.TOTAL</t>
  </si>
  <si>
    <t>UED.ktoe.IT.OIS.OIS.LOW_ENTH.THERM.DIESEL_LIQBIO</t>
  </si>
  <si>
    <t>UED.ktoe.IT.OIS.OIS.LOW_ENTH.THERM.NG_BIOGAS</t>
  </si>
  <si>
    <t>UED.ktoe.IT.OIS.OIS.LOW_ENTH.THERM.SOLAR_GEO</t>
  </si>
  <si>
    <t>UED.ktoe.IT.OIS.OIS.LOW_ENTH.HP.AMBIENT</t>
  </si>
  <si>
    <t>UED.ktoe.IT.OIS.OIS.LOW_ENTH.THERM.ELEC</t>
  </si>
  <si>
    <t>UED.ktoe.IT.OIS.OIS.PROCESSING.TOTAL.TOTAL</t>
  </si>
  <si>
    <t>UED.ktoe.IT.OIS.OIS.PROCESSING.STEAM.SOLIDS</t>
  </si>
  <si>
    <t>UED.ktoe.IT.OIS.OIS.PROCESSING.STEAM.RFG</t>
  </si>
  <si>
    <t>UED.ktoe.IT.OIS.OIS.PROCESSING.STEAM.LPG</t>
  </si>
  <si>
    <t>UED.ktoe.IT.OIS.OIS.PROCESSING.STEAM.DIESEL_LIQBIO</t>
  </si>
  <si>
    <t>UED.ktoe.IT.OIS.OIS.PROCESSING.STEAM.RFO</t>
  </si>
  <si>
    <t>UED.ktoe.IT.OIS.OIS.PROCESSING.STEAM.OTHER</t>
  </si>
  <si>
    <t>UED.ktoe.IT.OIS.OIS.PROCESSING.STEAM.NG_BIOGAS</t>
  </si>
  <si>
    <t>UED.ktoe.IT.OIS.OIS.PROCESSING.STEAM.DERIVED</t>
  </si>
  <si>
    <t>UED.ktoe.IT.OIS.OIS.PROCESSING.STEAM.BIOMASS_WASTE</t>
  </si>
  <si>
    <t>UED.ktoe.IT.OIS.OIS.PROCESSING.STEAM.STEAM_DISTR</t>
  </si>
  <si>
    <t>UED.ktoe.IT.OIS.OIS.PROC_HEAT.TOTAL.TOTAL</t>
  </si>
  <si>
    <t>UED.ktoe.IT.OIS.OIS.PROC_HEAT.THERM.SOLIDS</t>
  </si>
  <si>
    <t>UED.ktoe.IT.OIS.OIS.PROC_HEAT.THERM.LPG</t>
  </si>
  <si>
    <t>UED.ktoe.IT.OIS.OIS.PROC_HEAT.THERM.DIESEL_LIQBIO</t>
  </si>
  <si>
    <t>UED.ktoe.IT.OIS.OIS.PROC_HEAT.THERM.RFO</t>
  </si>
  <si>
    <t>UED.ktoe.IT.OIS.OIS.PROC_HEAT.THERM.NG_BIOGAS</t>
  </si>
  <si>
    <t>UED.ktoe.IT.OIS.OIS.PROC_HEAT_ELEC.ELEC.ELEC</t>
  </si>
  <si>
    <t>UED.ktoe.IT.OIS.OIS.DRYING.TOTAL.TOTAL</t>
  </si>
  <si>
    <t>UED.ktoe.IT.OIS.OIS.DRYING.THERM.SOLIDS</t>
  </si>
  <si>
    <t>UED.ktoe.IT.OIS.OIS.DRYING.THERM.LPG</t>
  </si>
  <si>
    <t>UED.ktoe.IT.OIS.OIS.DRYING.THERM.DIESEL_LIQBIO</t>
  </si>
  <si>
    <t>UED.ktoe.IT.OIS.OIS.DRYING.THERM.RFO</t>
  </si>
  <si>
    <t>UED.ktoe.IT.OIS.OIS.DRYING.THERM.NG_BIOGAS</t>
  </si>
  <si>
    <t>UED.ktoe.IT.OIS.OIS.DRYING_STEAM.TOTAL.TOTAL</t>
  </si>
  <si>
    <t>UED.ktoe.IT.OIS.OIS.DRYING_STEAM.STEAM.SOLIDS</t>
  </si>
  <si>
    <t>UED.ktoe.IT.OIS.OIS.DRYING_STEAM.STEAM.RFG</t>
  </si>
  <si>
    <t>UED.ktoe.IT.OIS.OIS.DRYING_STEAM.STEAM.LPG</t>
  </si>
  <si>
    <t>UED.ktoe.IT.OIS.OIS.DRYING_STEAM.STEAM.DIESEL_LIQBIO</t>
  </si>
  <si>
    <t>UED.ktoe.IT.OIS.OIS.DRYING_STEAM.STEAM.RFO</t>
  </si>
  <si>
    <t>UED.ktoe.IT.OIS.OIS.DRYING_STEAM.STEAM.OTHER</t>
  </si>
  <si>
    <t>UED.ktoe.IT.OIS.OIS.DRYING_STEAM.STEAM.NG_BIOGAS</t>
  </si>
  <si>
    <t>UED.ktoe.IT.OIS.OIS.DRYING_STEAM.STEAM.DERIVED</t>
  </si>
  <si>
    <t>UED.ktoe.IT.OIS.OIS.DRYING_STEAM.STEAM.BIOMASS_WASTE</t>
  </si>
  <si>
    <t>UED.ktoe.IT.OIS.OIS.DRYING_STEAM.STEAM.STEAM_DISTR</t>
  </si>
  <si>
    <t>UED.ktoe.IT.OIS.OIS.DRYING_ELEC.ELEC.ELEC</t>
  </si>
  <si>
    <t>UED.ktoe.IT.OIS.OIS.PROC_COOL_THERM.THERM.NG_BIOGAS</t>
  </si>
  <si>
    <t>UED.ktoe.IT.OIS.OIS.PROC_COOL_STEAM.TOTAL.TOTAL</t>
  </si>
  <si>
    <t>UED.ktoe.IT.OIS.OIS.PROC_COOL_STEAM.STEAM.SOLIDS</t>
  </si>
  <si>
    <t>UED.ktoe.IT.OIS.OIS.PROC_COOL_STEAM.STEAM.RFG</t>
  </si>
  <si>
    <t>UED.ktoe.IT.OIS.OIS.PROC_COOL_STEAM.STEAM.LPG</t>
  </si>
  <si>
    <t>UED.ktoe.IT.OIS.OIS.PROC_COOL_STEAM.STEAM.DIESEL_LIQBIO</t>
  </si>
  <si>
    <t>UED.ktoe.IT.OIS.OIS.PROC_COOL_STEAM.STEAM.RFO</t>
  </si>
  <si>
    <t>UED.ktoe.IT.OIS.OIS.PROC_COOL_STEAM.STEAM.OTHER</t>
  </si>
  <si>
    <t>UED.ktoe.IT.OIS.OIS.PROC_COOL_STEAM.STEAM.NG_BIOGAS</t>
  </si>
  <si>
    <t>UED.ktoe.IT.OIS.OIS.PROC_COOL_STEAM.STEAM.DERIVED</t>
  </si>
  <si>
    <t>UED.ktoe.IT.OIS.OIS.PROC_COOL_STEAM.STEAM.BIOMASS_WASTE</t>
  </si>
  <si>
    <t>UED.ktoe.IT.OIS.OIS.PROC_COOL_STEAM.STEAM.STEAM_DISTR</t>
  </si>
  <si>
    <t>UED.ktoe.IT.OIS.OIS.PROC_COOL_ELEC.ELEC.ELEC</t>
  </si>
  <si>
    <t>UED.ktoe.IT.OIS.OIS.MOTOR.MECH.DIESEL_LIQBIO</t>
  </si>
  <si>
    <t>UED.ktoe.IT.OIS.OIS.GENERIC.MECH.ELEC</t>
  </si>
  <si>
    <t>FUEL_EMI.ktCO2.IT.OIS.OIS.TOTAL.TOTAL.TOTAL</t>
  </si>
  <si>
    <t>FUEL_EMI.ktCO2.IT.OIS.OIS.LIGHT.GENERIC.ELEC</t>
  </si>
  <si>
    <t>FUEL_EMI.ktCO2.IT.OIS.OIS.AIRCOMP.GENERIC.ELEC</t>
  </si>
  <si>
    <t>FUEL_EMI.ktCO2.IT.OIS.OIS.MOTOR.GENERIC.ELEC</t>
  </si>
  <si>
    <t>FUEL_EMI.ktCO2.IT.OIS.OIS.FANS.GENERIC.ELEC</t>
  </si>
  <si>
    <t>FUEL_EMI.ktCO2.IT.OIS.OIS.LOW_ENTH.TOTAL.TOTAL</t>
  </si>
  <si>
    <t>FUEL_EMI.ktCO2.IT.OIS.OIS.LOW_ENTH.THERM.DIESEL_LIQBIO</t>
  </si>
  <si>
    <t>FUEL_EMI.ktCO2.IT.OIS.OIS.LOW_ENTH.THERM.NG_BIOGAS</t>
  </si>
  <si>
    <t>FUEL_EMI.ktCO2.IT.OIS.OIS.LOW_ENTH.THERM.SOLAR_GEO</t>
  </si>
  <si>
    <t>FUEL_EMI.ktCO2.IT.OIS.OIS.LOW_ENTH.HP.AMBIENT</t>
  </si>
  <si>
    <t>FUEL_EMI.ktCO2.IT.OIS.OIS.LOW_ENTH.THERM.ELEC</t>
  </si>
  <si>
    <t>FUEL_EMI.ktCO2.IT.OIS.OIS.PROCESSING.TOTAL.TOTAL</t>
  </si>
  <si>
    <t>FUEL_EMI.ktCO2.IT.OIS.OIS.PROCESSING.STEAM.SOLIDS</t>
  </si>
  <si>
    <t>FUEL_EMI.ktCO2.IT.OIS.OIS.PROCESSING.STEAM.RFG</t>
  </si>
  <si>
    <t>FUEL_EMI.ktCO2.IT.OIS.OIS.PROCESSING.STEAM.LPG</t>
  </si>
  <si>
    <t>FUEL_EMI.ktCO2.IT.OIS.OIS.PROCESSING.STEAM.DIESEL_LIQBIO</t>
  </si>
  <si>
    <t>FUEL_EMI.ktCO2.IT.OIS.OIS.PROCESSING.STEAM.RFO</t>
  </si>
  <si>
    <t>FUEL_EMI.ktCO2.IT.OIS.OIS.PROCESSING.STEAM.OTHER</t>
  </si>
  <si>
    <t>FUEL_EMI.ktCO2.IT.OIS.OIS.PROCESSING.STEAM.NG_BIOGAS</t>
  </si>
  <si>
    <t>FUEL_EMI.ktCO2.IT.OIS.OIS.PROCESSING.STEAM.DERIVED</t>
  </si>
  <si>
    <t>FUEL_EMI.ktCO2.IT.OIS.OIS.PROCESSING.STEAM.BIOMASS_WASTE</t>
  </si>
  <si>
    <t>FUEL_EMI.ktCO2.IT.OIS.OIS.PROCESSING.STEAM.STEAM_DISTR</t>
  </si>
  <si>
    <t>FUEL_EMI.ktCO2.IT.OIS.OIS.PROC_HEAT.TOTAL.TOTAL</t>
  </si>
  <si>
    <t>FUEL_EMI.ktCO2.IT.OIS.OIS.PROC_HEAT.THERM.SOLIDS</t>
  </si>
  <si>
    <t>FUEL_EMI.ktCO2.IT.OIS.OIS.PROC_HEAT.THERM.LPG</t>
  </si>
  <si>
    <t>FUEL_EMI.ktCO2.IT.OIS.OIS.PROC_HEAT.THERM.DIESEL_LIQBIO</t>
  </si>
  <si>
    <t>FUEL_EMI.ktCO2.IT.OIS.OIS.PROC_HEAT.THERM.RFO</t>
  </si>
  <si>
    <t>FUEL_EMI.ktCO2.IT.OIS.OIS.PROC_HEAT.THERM.NG_BIOGAS</t>
  </si>
  <si>
    <t>FUEL_EMI.ktCO2.IT.OIS.OIS.PROC_HEAT_ELEC.ELEC.ELEC</t>
  </si>
  <si>
    <t>FUEL_EMI.ktCO2.IT.OIS.OIS.DRYING.TOTAL.TOTAL</t>
  </si>
  <si>
    <t>FUEL_EMI.ktCO2.IT.OIS.OIS.DRYING.THERM.SOLIDS</t>
  </si>
  <si>
    <t>FUEL_EMI.ktCO2.IT.OIS.OIS.DRYING.THERM.LPG</t>
  </si>
  <si>
    <t>FUEL_EMI.ktCO2.IT.OIS.OIS.DRYING.THERM.DIESEL_LIQBIO</t>
  </si>
  <si>
    <t>FUEL_EMI.ktCO2.IT.OIS.OIS.DRYING.THERM.RFO</t>
  </si>
  <si>
    <t>FUEL_EMI.ktCO2.IT.OIS.OIS.DRYING.THERM.NG_BIOGAS</t>
  </si>
  <si>
    <t>FUEL_EMI.ktCO2.IT.OIS.OIS.DRYING_STEAM.TOTAL.TOTAL</t>
  </si>
  <si>
    <t>FUEL_EMI.ktCO2.IT.OIS.OIS.DRYING_STEAM.STEAM.SOLIDS</t>
  </si>
  <si>
    <t>FUEL_EMI.ktCO2.IT.OIS.OIS.DRYING_STEAM.STEAM.RFG</t>
  </si>
  <si>
    <t>FUEL_EMI.ktCO2.IT.OIS.OIS.DRYING_STEAM.STEAM.LPG</t>
  </si>
  <si>
    <t>FUEL_EMI.ktCO2.IT.OIS.OIS.DRYING_STEAM.STEAM.DIESEL_LIQBIO</t>
  </si>
  <si>
    <t>FUEL_EMI.ktCO2.IT.OIS.OIS.DRYING_STEAM.STEAM.RFO</t>
  </si>
  <si>
    <t>FUEL_EMI.ktCO2.IT.OIS.OIS.DRYING_STEAM.STEAM.OTHER</t>
  </si>
  <si>
    <t>FUEL_EMI.ktCO2.IT.OIS.OIS.DRYING_STEAM.STEAM.NG_BIOGAS</t>
  </si>
  <si>
    <t>FUEL_EMI.ktCO2.IT.OIS.OIS.DRYING_STEAM.STEAM.DERIVED</t>
  </si>
  <si>
    <t>FUEL_EMI.ktCO2.IT.OIS.OIS.DRYING_STEAM.STEAM.BIOMASS_WASTE</t>
  </si>
  <si>
    <t>FUEL_EMI.ktCO2.IT.OIS.OIS.DRYING_STEAM.STEAM.STEAM_DISTR</t>
  </si>
  <si>
    <t>FUEL_EMI.ktCO2.IT.OIS.OIS.DRYING_ELEC.ELEC.ELEC</t>
  </si>
  <si>
    <t>FUEL_EMI.ktCO2.IT.OIS.OIS.PROC_COOL_THERM.THERM.NG_BIOGAS</t>
  </si>
  <si>
    <t>FUEL_EMI.ktCO2.IT.OIS.OIS.PROC_COOL_STEAM.TOTAL.TOTAL</t>
  </si>
  <si>
    <t>FUEL_EMI.ktCO2.IT.OIS.OIS.PROC_COOL_STEAM.STEAM.SOLIDS</t>
  </si>
  <si>
    <t>FUEL_EMI.ktCO2.IT.OIS.OIS.PROC_COOL_STEAM.STEAM.RFG</t>
  </si>
  <si>
    <t>FUEL_EMI.ktCO2.IT.OIS.OIS.PROC_COOL_STEAM.STEAM.LPG</t>
  </si>
  <si>
    <t>FUEL_EMI.ktCO2.IT.OIS.OIS.PROC_COOL_STEAM.STEAM.DIESEL_LIQBIO</t>
  </si>
  <si>
    <t>FUEL_EMI.ktCO2.IT.OIS.OIS.PROC_COOL_STEAM.STEAM.RFO</t>
  </si>
  <si>
    <t>FUEL_EMI.ktCO2.IT.OIS.OIS.PROC_COOL_STEAM.STEAM.OTHER</t>
  </si>
  <si>
    <t>FUEL_EMI.ktCO2.IT.OIS.OIS.PROC_COOL_STEAM.STEAM.NG_BIOGAS</t>
  </si>
  <si>
    <t>FUEL_EMI.ktCO2.IT.OIS.OIS.PROC_COOL_STEAM.STEAM.DERIVED</t>
  </si>
  <si>
    <t>FUEL_EMI.ktCO2.IT.OIS.OIS.PROC_COOL_STEAM.STEAM.BIOMASS_WASTE</t>
  </si>
  <si>
    <t>FUEL_EMI.ktCO2.IT.OIS.OIS.PROC_COOL_STEAM.STEAM.STEAM_DISTR</t>
  </si>
  <si>
    <t>FUEL_EMI.ktCO2.IT.OIS.OIS.PROC_COOL_ELEC.ELEC.ELEC</t>
  </si>
  <si>
    <t>FUEL_EMI.ktCO2.IT.OIS.OIS.MOTOR.MECH.DIESEL_LIQBIO</t>
  </si>
  <si>
    <t>FUEL_EMI.ktCO2.IT.OIS.OIS.GENERIC.MECH.ELEC</t>
  </si>
  <si>
    <t>Italy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</si>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</sst>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45967.476620370369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IT: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415989.91687716747</v>
      </c>
      <c r="C3" s="203">
        <f>ISI!C$3+NFM!C$3+CHI!C$3+NMM!C$3+PPA!C$3+FBT!C$3+TRE!C$3+MAE!C$3+TEL!C$3+WWP!C$3+OIS!C$3</f>
        <v>416911.80923053657</v>
      </c>
      <c r="D3" s="203">
        <f>ISI!D$3+NFM!D$3+CHI!D$3+NMM!D$3+PPA!D$3+FBT!D$3+TRE!D$3+MAE!D$3+TEL!D$3+WWP!D$3+OIS!D$3</f>
        <v>416484.35785875865</v>
      </c>
      <c r="E3" s="203">
        <f>ISI!E$3+NFM!E$3+CHI!E$3+NMM!E$3+PPA!E$3+FBT!E$3+TRE!E$3+MAE!E$3+TEL!E$3+WWP!E$3+OIS!E$3</f>
        <v>404241.44323241687</v>
      </c>
      <c r="F3" s="203">
        <f>ISI!F$3+NFM!F$3+CHI!F$3+NMM!F$3+PPA!F$3+FBT!F$3+TRE!F$3+MAE!F$3+TEL!F$3+WWP!F$3+OIS!F$3</f>
        <v>409466.74332419108</v>
      </c>
      <c r="G3" s="203">
        <f>ISI!G$3+NFM!G$3+CHI!G$3+NMM!G$3+PPA!G$3+FBT!G$3+TRE!G$3+MAE!G$3+TEL!G$3+WWP!G$3+OIS!G$3</f>
        <v>408046.52998458466</v>
      </c>
      <c r="H3" s="203">
        <f>ISI!H$3+NFM!H$3+CHI!H$3+NMM!H$3+PPA!H$3+FBT!H$3+TRE!H$3+MAE!H$3+TEL!H$3+WWP!H$3+OIS!H$3</f>
        <v>419843.15537871019</v>
      </c>
      <c r="I3" s="203">
        <f>ISI!I$3+NFM!I$3+CHI!I$3+NMM!I$3+PPA!I$3+FBT!I$3+TRE!I$3+MAE!I$3+TEL!I$3+WWP!I$3+OIS!I$3</f>
        <v>432503.8236880792</v>
      </c>
      <c r="J3" s="203">
        <f>ISI!J$3+NFM!J$3+CHI!J$3+NMM!J$3+PPA!J$3+FBT!J$3+TRE!J$3+MAE!J$3+TEL!J$3+WWP!J$3+OIS!J$3</f>
        <v>419368.19076665677</v>
      </c>
      <c r="K3" s="203">
        <f>ISI!K$3+NFM!K$3+CHI!K$3+NMM!K$3+PPA!K$3+FBT!K$3+TRE!K$3+MAE!K$3+TEL!K$3+WWP!K$3+OIS!K$3</f>
        <v>361835.84757179825</v>
      </c>
      <c r="L3" s="203">
        <f>ISI!L$3+NFM!L$3+CHI!L$3+NMM!L$3+PPA!L$3+FBT!L$3+TRE!L$3+MAE!L$3+TEL!L$3+WWP!L$3+OIS!L$3</f>
        <v>372976.86177785241</v>
      </c>
      <c r="M3" s="203">
        <f>ISI!M$3+NFM!M$3+CHI!M$3+NMM!M$3+PPA!M$3+FBT!M$3+TRE!M$3+MAE!M$3+TEL!M$3+WWP!M$3+OIS!M$3</f>
        <v>375955.31711199484</v>
      </c>
      <c r="N3" s="203">
        <f>ISI!N$3+NFM!N$3+CHI!N$3+NMM!N$3+PPA!N$3+FBT!N$3+TRE!N$3+MAE!N$3+TEL!N$3+WWP!N$3+OIS!N$3</f>
        <v>354921.9655900487</v>
      </c>
      <c r="O3" s="203">
        <f>ISI!O$3+NFM!O$3+CHI!O$3+NMM!O$3+PPA!O$3+FBT!O$3+TRE!O$3+MAE!O$3+TEL!O$3+WWP!O$3+OIS!O$3</f>
        <v>344706.62053445575</v>
      </c>
      <c r="P3" s="203">
        <f>ISI!P$3+NFM!P$3+CHI!P$3+NMM!P$3+PPA!P$3+FBT!P$3+TRE!P$3+MAE!P$3+TEL!P$3+WWP!P$3+OIS!P$3</f>
        <v>340243.06759275129</v>
      </c>
      <c r="Q3" s="203">
        <f>ISI!Q$3+NFM!Q$3+CHI!Q$3+NMM!Q$3+PPA!Q$3+FBT!Q$3+TRE!Q$3+MAE!Q$3+TEL!Q$3+WWP!Q$3+OIS!Q$3</f>
        <v>344246.22741599998</v>
      </c>
      <c r="R3" s="203">
        <f>ISI!R$3+NFM!R$3+CHI!R$3+NMM!R$3+PPA!R$3+FBT!R$3+TRE!R$3+MAE!R$3+TEL!R$3+WWP!R$3+OIS!R$3</f>
        <v>355446.62240456097</v>
      </c>
      <c r="S3" s="203">
        <f>ISI!S$3+NFM!S$3+CHI!S$3+NMM!S$3+PPA!S$3+FBT!S$3+TRE!S$3+MAE!S$3+TEL!S$3+WWP!S$3+OIS!S$3</f>
        <v>364343.37105019693</v>
      </c>
      <c r="T3" s="203">
        <f>ISI!T$3+NFM!T$3+CHI!T$3+NMM!T$3+PPA!T$3+FBT!T$3+TRE!T$3+MAE!T$3+TEL!T$3+WWP!T$3+OIS!T$3</f>
        <v>372114.18420514255</v>
      </c>
      <c r="U3" s="203">
        <f>ISI!U$3+NFM!U$3+CHI!U$3+NMM!U$3+PPA!U$3+FBT!U$3+TRE!U$3+MAE!U$3+TEL!U$3+WWP!U$3+OIS!U$3</f>
        <v>372366.62380694156</v>
      </c>
      <c r="V3" s="203">
        <f>ISI!V$3+NFM!V$3+CHI!V$3+NMM!V$3+PPA!V$3+FBT!V$3+TRE!V$3+MAE!V$3+TEL!V$3+WWP!V$3+OIS!V$3</f>
        <v>336899.82197235129</v>
      </c>
      <c r="W3" s="203">
        <f>ISI!W$3+NFM!W$3+CHI!W$3+NMM!W$3+PPA!W$3+FBT!W$3+TRE!W$3+MAE!W$3+TEL!W$3+WWP!W$3+OIS!W$3</f>
        <v>399874.85821781983</v>
      </c>
      <c r="X3" s="203">
        <f>ISI!X$3+NFM!X$3+CHI!X$3+NMM!X$3+PPA!X$3+FBT!X$3+TRE!X$3+MAE!X$3+TEL!X$3+WWP!X$3+OIS!X$3</f>
        <v>416634.58554520924</v>
      </c>
      <c r="Y3" s="203">
        <f>ISI!Y$3+NFM!Y$3+CHI!Y$3+NMM!Y$3+PPA!Y$3+FBT!Y$3+TRE!Y$3+MAE!Y$3+TEL!Y$3+WWP!Y$3+OIS!Y$3</f>
        <v>430950.42843784142</v>
      </c>
    </row>
    <row r="4" spans="1:25" ht="12" customHeight="1" x14ac:dyDescent="0.25">
      <c r="A4" s="12" t="s">
        <v>14</v>
      </c>
      <c r="B4" s="204">
        <f>ISI!B$3</f>
        <v>9253.411765737701</v>
      </c>
      <c r="C4" s="204">
        <f>ISI!C$3</f>
        <v>8328.0124928525565</v>
      </c>
      <c r="D4" s="204">
        <f>ISI!D$3</f>
        <v>7657.9867575483331</v>
      </c>
      <c r="E4" s="204">
        <f>ISI!E$3</f>
        <v>8305.7840732068562</v>
      </c>
      <c r="F4" s="204">
        <f>ISI!F$3</f>
        <v>8622.7112061814751</v>
      </c>
      <c r="G4" s="204">
        <f>ISI!G$3</f>
        <v>9049.7470767773084</v>
      </c>
      <c r="H4" s="204">
        <f>ISI!H$3</f>
        <v>9662.0193171802202</v>
      </c>
      <c r="I4" s="204">
        <f>ISI!I$3</f>
        <v>10913.955034088307</v>
      </c>
      <c r="J4" s="204">
        <f>ISI!J$3</f>
        <v>9823.9521306279948</v>
      </c>
      <c r="K4" s="204">
        <f>ISI!K$3</f>
        <v>4824.6518204197373</v>
      </c>
      <c r="L4" s="204">
        <f>ISI!L$3</f>
        <v>6611.188902253376</v>
      </c>
      <c r="M4" s="204">
        <f>ISI!M$3</f>
        <v>7323.1061854156233</v>
      </c>
      <c r="N4" s="204">
        <f>ISI!N$3</f>
        <v>6399.5609228140893</v>
      </c>
      <c r="O4" s="204">
        <f>ISI!O$3</f>
        <v>5850.3642890438841</v>
      </c>
      <c r="P4" s="204">
        <f>ISI!P$3</f>
        <v>6283.3855425126912</v>
      </c>
      <c r="Q4" s="204">
        <f>ISI!Q$3</f>
        <v>5794.7013169222173</v>
      </c>
      <c r="R4" s="204">
        <f>ISI!R$3</f>
        <v>6585.8652334334492</v>
      </c>
      <c r="S4" s="204">
        <f>ISI!S$3</f>
        <v>7341.6180405649684</v>
      </c>
      <c r="T4" s="204">
        <f>ISI!T$3</f>
        <v>7375.2912858005056</v>
      </c>
      <c r="U4" s="204">
        <f>ISI!U$3</f>
        <v>6450.2778235633314</v>
      </c>
      <c r="V4" s="204">
        <f>ISI!V$3</f>
        <v>5393.0961018766893</v>
      </c>
      <c r="W4" s="204">
        <f>ISI!W$3</f>
        <v>9028.7889834505095</v>
      </c>
      <c r="X4" s="204">
        <f>ISI!X$3</f>
        <v>11176.654232191104</v>
      </c>
      <c r="Y4" s="204">
        <f>ISI!Y$3</f>
        <v>9646.4751607130329</v>
      </c>
    </row>
    <row r="5" spans="1:25" ht="12" customHeight="1" x14ac:dyDescent="0.25">
      <c r="A5" s="13" t="s">
        <v>18</v>
      </c>
      <c r="B5" s="205">
        <f>NFM!B$3</f>
        <v>2562.5758849757185</v>
      </c>
      <c r="C5" s="205">
        <f>NFM!C$3</f>
        <v>2306.3022076872985</v>
      </c>
      <c r="D5" s="205">
        <f>NFM!D$3</f>
        <v>2120.7499124829328</v>
      </c>
      <c r="E5" s="205">
        <f>NFM!E$3</f>
        <v>2300.1464228171062</v>
      </c>
      <c r="F5" s="205">
        <f>NFM!F$3</f>
        <v>2387.9140320855458</v>
      </c>
      <c r="G5" s="205">
        <f>NFM!G$3</f>
        <v>2506.1743939620555</v>
      </c>
      <c r="H5" s="205">
        <f>NFM!H$3</f>
        <v>2675.7328355420605</v>
      </c>
      <c r="I5" s="205">
        <f>NFM!I$3</f>
        <v>3022.4352582708602</v>
      </c>
      <c r="J5" s="205">
        <f>NFM!J$3</f>
        <v>2720.5773894463841</v>
      </c>
      <c r="K5" s="205">
        <f>NFM!K$3</f>
        <v>2275.7437160897293</v>
      </c>
      <c r="L5" s="205">
        <f>NFM!L$3</f>
        <v>2884.1489694441043</v>
      </c>
      <c r="M5" s="205">
        <f>NFM!M$3</f>
        <v>3007.4693733159138</v>
      </c>
      <c r="N5" s="205">
        <f>NFM!N$3</f>
        <v>2530.6081749056466</v>
      </c>
      <c r="O5" s="205">
        <f>NFM!O$3</f>
        <v>2455.1635850325961</v>
      </c>
      <c r="P5" s="205">
        <f>NFM!P$3</f>
        <v>2675.5312308806097</v>
      </c>
      <c r="Q5" s="205">
        <f>NFM!Q$3</f>
        <v>3010.7109160777813</v>
      </c>
      <c r="R5" s="205">
        <f>NFM!R$3</f>
        <v>3011.8382288016637</v>
      </c>
      <c r="S5" s="205">
        <f>NFM!S$3</f>
        <v>3336.413557860229</v>
      </c>
      <c r="T5" s="205">
        <f>NFM!T$3</f>
        <v>3332.5581994592039</v>
      </c>
      <c r="U5" s="205">
        <f>NFM!U$3</f>
        <v>3190.7290549228801</v>
      </c>
      <c r="V5" s="205">
        <f>NFM!V$3</f>
        <v>2934.7503953812893</v>
      </c>
      <c r="W5" s="205">
        <f>NFM!W$3</f>
        <v>3930.2161636638557</v>
      </c>
      <c r="X5" s="205">
        <f>NFM!X$3</f>
        <v>3579.229641852965</v>
      </c>
      <c r="Y5" s="205">
        <f>NFM!Y$3</f>
        <v>3741.9291658216216</v>
      </c>
    </row>
    <row r="6" spans="1:25" ht="12" customHeight="1" x14ac:dyDescent="0.25">
      <c r="A6" s="14" t="s">
        <v>45</v>
      </c>
      <c r="B6" s="204">
        <f>NFM!B$4</f>
        <v>386.91057222724089</v>
      </c>
      <c r="C6" s="204">
        <f>NFM!C$4</f>
        <v>348.21708583810272</v>
      </c>
      <c r="D6" s="204">
        <f>NFM!D$4</f>
        <v>320.20146876447239</v>
      </c>
      <c r="E6" s="204">
        <f>NFM!E$4</f>
        <v>347.28765453400052</v>
      </c>
      <c r="F6" s="204">
        <f>NFM!F$4</f>
        <v>360.53924880840412</v>
      </c>
      <c r="G6" s="204">
        <f>NFM!G$4</f>
        <v>378.39479195688529</v>
      </c>
      <c r="H6" s="204">
        <f>NFM!H$4</f>
        <v>403.99557671503112</v>
      </c>
      <c r="I6" s="204">
        <f>NFM!I$4</f>
        <v>456.34244907773649</v>
      </c>
      <c r="J6" s="204">
        <f>NFM!J$4</f>
        <v>410.76643260036292</v>
      </c>
      <c r="K6" s="204">
        <f>NFM!K$4</f>
        <v>30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1160.7317166817234</v>
      </c>
      <c r="C7" s="204">
        <f>NFM!C$5</f>
        <v>1044.6512575143086</v>
      </c>
      <c r="D7" s="204">
        <f>NFM!D$5</f>
        <v>960.60440629341724</v>
      </c>
      <c r="E7" s="204">
        <f>NFM!E$5</f>
        <v>1041.8629636020016</v>
      </c>
      <c r="F7" s="204">
        <f>NFM!F$5</f>
        <v>1081.6177464252123</v>
      </c>
      <c r="G7" s="204">
        <f>NFM!G$5</f>
        <v>1135.1843758706555</v>
      </c>
      <c r="H7" s="204">
        <f>NFM!H$5</f>
        <v>1211.9867301450934</v>
      </c>
      <c r="I7" s="204">
        <f>NFM!I$5</f>
        <v>1369.0273472332096</v>
      </c>
      <c r="J7" s="204">
        <f>NFM!J$5</f>
        <v>1232.2992978010891</v>
      </c>
      <c r="K7" s="204">
        <f>NFM!K$5</f>
        <v>902.67157726688129</v>
      </c>
      <c r="L7" s="204">
        <f>NFM!L$5</f>
        <v>1530.5931133377924</v>
      </c>
      <c r="M7" s="204">
        <f>NFM!M$5</f>
        <v>1660.697678143164</v>
      </c>
      <c r="N7" s="204">
        <f>NFM!N$5</f>
        <v>1302.4895191039186</v>
      </c>
      <c r="O7" s="204">
        <f>NFM!O$5</f>
        <v>1289.9602664757031</v>
      </c>
      <c r="P7" s="204">
        <f>NFM!P$5</f>
        <v>726.11924916586941</v>
      </c>
      <c r="Q7" s="204">
        <f>NFM!Q$5</f>
        <v>805.10748159579134</v>
      </c>
      <c r="R7" s="204">
        <f>NFM!R$5</f>
        <v>844.35078781762945</v>
      </c>
      <c r="S7" s="204">
        <f>NFM!S$5</f>
        <v>1093.2889009348321</v>
      </c>
      <c r="T7" s="204">
        <f>NFM!T$5</f>
        <v>1190.019956536757</v>
      </c>
      <c r="U7" s="204">
        <f>NFM!U$5</f>
        <v>1159.6783231604111</v>
      </c>
      <c r="V7" s="204">
        <f>NFM!V$5</f>
        <v>981.97527161194148</v>
      </c>
      <c r="W7" s="204">
        <f>NFM!W$5</f>
        <v>1373.3356050770469</v>
      </c>
      <c r="X7" s="204">
        <f>NFM!X$5</f>
        <v>1424.145566413998</v>
      </c>
      <c r="Y7" s="204">
        <f>NFM!Y$5</f>
        <v>1142.9433631586151</v>
      </c>
    </row>
    <row r="8" spans="1:25" ht="12" customHeight="1" x14ac:dyDescent="0.25">
      <c r="A8" s="14" t="s">
        <v>47</v>
      </c>
      <c r="B8" s="204">
        <f>NFM!B$8</f>
        <v>1014.933596066754</v>
      </c>
      <c r="C8" s="204">
        <f>NFM!C$8</f>
        <v>913.43386433488718</v>
      </c>
      <c r="D8" s="204">
        <f>NFM!D$8</f>
        <v>839.94403742504312</v>
      </c>
      <c r="E8" s="204">
        <f>NFM!E$8</f>
        <v>910.995804681104</v>
      </c>
      <c r="F8" s="204">
        <f>NFM!F$8</f>
        <v>945.75703685192934</v>
      </c>
      <c r="G8" s="204">
        <f>NFM!G$8</f>
        <v>992.59522613451463</v>
      </c>
      <c r="H8" s="204">
        <f>NFM!H$8</f>
        <v>1059.750528681936</v>
      </c>
      <c r="I8" s="204">
        <f>NFM!I$8</f>
        <v>1197.065461959914</v>
      </c>
      <c r="J8" s="204">
        <f>NFM!J$8</f>
        <v>1077.511659044932</v>
      </c>
      <c r="K8" s="204">
        <f>NFM!K$8</f>
        <v>1343.072138822848</v>
      </c>
      <c r="L8" s="204">
        <f>NFM!L$8</f>
        <v>1353.5558561063119</v>
      </c>
      <c r="M8" s="204">
        <f>NFM!M$8</f>
        <v>1346.77169517275</v>
      </c>
      <c r="N8" s="204">
        <f>NFM!N$8</f>
        <v>1228.118655801728</v>
      </c>
      <c r="O8" s="204">
        <f>NFM!O$8</f>
        <v>1165.203318556893</v>
      </c>
      <c r="P8" s="204">
        <f>NFM!P$8</f>
        <v>1949.41198171474</v>
      </c>
      <c r="Q8" s="204">
        <f>NFM!Q$8</f>
        <v>2205.60343448199</v>
      </c>
      <c r="R8" s="204">
        <f>NFM!R$8</f>
        <v>2167.487440984034</v>
      </c>
      <c r="S8" s="204">
        <f>NFM!S$8</f>
        <v>2243.1246569253972</v>
      </c>
      <c r="T8" s="204">
        <f>NFM!T$8</f>
        <v>2142.5382429224469</v>
      </c>
      <c r="U8" s="204">
        <f>NFM!U$8</f>
        <v>2031.050731762469</v>
      </c>
      <c r="V8" s="204">
        <f>NFM!V$8</f>
        <v>1952.7751237693481</v>
      </c>
      <c r="W8" s="204">
        <f>NFM!W$8</f>
        <v>2556.880558586809</v>
      </c>
      <c r="X8" s="204">
        <f>NFM!X$8</f>
        <v>2155.0840754389669</v>
      </c>
      <c r="Y8" s="204">
        <f>NFM!Y$8</f>
        <v>2598.9858026630068</v>
      </c>
    </row>
    <row r="9" spans="1:25" ht="12" customHeight="1" x14ac:dyDescent="0.25">
      <c r="A9" s="13" t="s">
        <v>19</v>
      </c>
      <c r="B9" s="205">
        <f>CHI!B$3</f>
        <v>27023.022360869792</v>
      </c>
      <c r="C9" s="205">
        <f>CHI!C$3</f>
        <v>25841.545253731347</v>
      </c>
      <c r="D9" s="205">
        <f>CHI!D$3</f>
        <v>26550.57796228366</v>
      </c>
      <c r="E9" s="205">
        <f>CHI!E$3</f>
        <v>24887.237150090936</v>
      </c>
      <c r="F9" s="205">
        <f>CHI!F$3</f>
        <v>24326.920991935571</v>
      </c>
      <c r="G9" s="205">
        <f>CHI!G$3</f>
        <v>23338.060219240644</v>
      </c>
      <c r="H9" s="205">
        <f>CHI!H$3</f>
        <v>23011.020757308004</v>
      </c>
      <c r="I9" s="205">
        <f>CHI!I$3</f>
        <v>23153.717519609461</v>
      </c>
      <c r="J9" s="205">
        <f>CHI!J$3</f>
        <v>22138.780573217773</v>
      </c>
      <c r="K9" s="205">
        <f>CHI!K$3</f>
        <v>20226.907259982603</v>
      </c>
      <c r="L9" s="205">
        <f>CHI!L$3</f>
        <v>22287.572564161754</v>
      </c>
      <c r="M9" s="205">
        <f>CHI!M$3</f>
        <v>22095.172287122761</v>
      </c>
      <c r="N9" s="205">
        <f>CHI!N$3</f>
        <v>21620.503943382326</v>
      </c>
      <c r="O9" s="205">
        <f>CHI!O$3</f>
        <v>21859.221170942597</v>
      </c>
      <c r="P9" s="205">
        <f>CHI!P$3</f>
        <v>21295.482055807108</v>
      </c>
      <c r="Q9" s="205">
        <f>CHI!Q$3</f>
        <v>23162.110946000001</v>
      </c>
      <c r="R9" s="205">
        <f>CHI!R$3</f>
        <v>24691.556418199994</v>
      </c>
      <c r="S9" s="205">
        <f>CHI!S$3</f>
        <v>24551.341376968507</v>
      </c>
      <c r="T9" s="205">
        <f>CHI!T$3</f>
        <v>24498.894317384184</v>
      </c>
      <c r="U9" s="205">
        <f>CHI!U$3</f>
        <v>24889.002794778437</v>
      </c>
      <c r="V9" s="205">
        <f>CHI!V$3</f>
        <v>25286.576889900229</v>
      </c>
      <c r="W9" s="205">
        <f>CHI!W$3</f>
        <v>26075.352989499923</v>
      </c>
      <c r="X9" s="205">
        <f>CHI!X$3</f>
        <v>23190.413798114474</v>
      </c>
      <c r="Y9" s="205">
        <f>CHI!Y$3</f>
        <v>25677.199999999997</v>
      </c>
    </row>
    <row r="10" spans="1:25" ht="12" customHeight="1" x14ac:dyDescent="0.25">
      <c r="A10" s="14" t="s">
        <v>59</v>
      </c>
      <c r="B10" s="204">
        <f>CHI!B$5</f>
        <v>2571.9649965770909</v>
      </c>
      <c r="C10" s="204">
        <f>CHI!C$5</f>
        <v>2431.8210978999341</v>
      </c>
      <c r="D10" s="204">
        <f>CHI!D$5</f>
        <v>2460.4948065588678</v>
      </c>
      <c r="E10" s="204">
        <f>CHI!E$5</f>
        <v>2031.7187024661321</v>
      </c>
      <c r="F10" s="204">
        <f>CHI!F$5</f>
        <v>1938.963447153541</v>
      </c>
      <c r="G10" s="204">
        <f>CHI!G$5</f>
        <v>2256.005550629367</v>
      </c>
      <c r="H10" s="204">
        <f>CHI!H$5</f>
        <v>2253.2499091411842</v>
      </c>
      <c r="I10" s="204">
        <f>CHI!I$5</f>
        <v>2280.9788067449008</v>
      </c>
      <c r="J10" s="204">
        <f>CHI!J$5</f>
        <v>2707.3163100856009</v>
      </c>
      <c r="K10" s="204">
        <f>CHI!K$5</f>
        <v>1992.3742079108961</v>
      </c>
      <c r="L10" s="204">
        <f>CHI!L$5</f>
        <v>3272.5815166327711</v>
      </c>
      <c r="M10" s="204">
        <f>CHI!M$5</f>
        <v>3150.736529242738</v>
      </c>
      <c r="N10" s="204">
        <f>CHI!N$5</f>
        <v>2832.6407870428729</v>
      </c>
      <c r="O10" s="204">
        <f>CHI!O$5</f>
        <v>3087.9515078556642</v>
      </c>
      <c r="P10" s="204">
        <f>CHI!P$5</f>
        <v>3048.1285699351902</v>
      </c>
      <c r="Q10" s="204">
        <f>CHI!Q$5</f>
        <v>3820.466903582952</v>
      </c>
      <c r="R10" s="204">
        <f>CHI!R$5</f>
        <v>4523.3596730806557</v>
      </c>
      <c r="S10" s="204">
        <f>CHI!S$5</f>
        <v>5346.9256203105306</v>
      </c>
      <c r="T10" s="204">
        <f>CHI!T$5</f>
        <v>5134.9146497267911</v>
      </c>
      <c r="U10" s="204">
        <f>CHI!U$5</f>
        <v>4596.0851075714254</v>
      </c>
      <c r="V10" s="204">
        <f>CHI!V$5</f>
        <v>3849.9637327240448</v>
      </c>
      <c r="W10" s="204">
        <f>CHI!W$5</f>
        <v>4846.107632236487</v>
      </c>
      <c r="X10" s="204">
        <f>CHI!X$5</f>
        <v>3529.9277490024378</v>
      </c>
      <c r="Y10" s="204">
        <f>CHI!Y$5</f>
        <v>3520.6342522630248</v>
      </c>
    </row>
    <row r="11" spans="1:25" ht="12" customHeight="1" x14ac:dyDescent="0.25">
      <c r="A11" s="14" t="s">
        <v>49</v>
      </c>
      <c r="B11" s="204">
        <f>CHI!B$6</f>
        <v>13143.819188385791</v>
      </c>
      <c r="C11" s="204">
        <f>CHI!C$6</f>
        <v>11617.9481926685</v>
      </c>
      <c r="D11" s="204">
        <f>CHI!D$6</f>
        <v>11922.550690622251</v>
      </c>
      <c r="E11" s="204">
        <f>CHI!E$6</f>
        <v>10937.947126201751</v>
      </c>
      <c r="F11" s="204">
        <f>CHI!F$6</f>
        <v>11084.28937306686</v>
      </c>
      <c r="G11" s="204">
        <f>CHI!G$6</f>
        <v>10481.911217854789</v>
      </c>
      <c r="H11" s="204">
        <f>CHI!H$6</f>
        <v>10453.56791596209</v>
      </c>
      <c r="I11" s="204">
        <f>CHI!I$6</f>
        <v>10740.508124306611</v>
      </c>
      <c r="J11" s="204">
        <f>CHI!J$6</f>
        <v>9032.8987481017757</v>
      </c>
      <c r="K11" s="204">
        <f>CHI!K$6</f>
        <v>8384.193264139898</v>
      </c>
      <c r="L11" s="204">
        <f>CHI!L$6</f>
        <v>8795.0038001363719</v>
      </c>
      <c r="M11" s="204">
        <f>CHI!M$6</f>
        <v>8586.1080781434939</v>
      </c>
      <c r="N11" s="204">
        <f>CHI!N$6</f>
        <v>8646.5415214681998</v>
      </c>
      <c r="O11" s="204">
        <f>CHI!O$6</f>
        <v>8552.4706119787115</v>
      </c>
      <c r="P11" s="204">
        <f>CHI!P$6</f>
        <v>8605.5435174361082</v>
      </c>
      <c r="Q11" s="204">
        <f>CHI!Q$6</f>
        <v>8957.7894964170464</v>
      </c>
      <c r="R11" s="204">
        <f>CHI!R$6</f>
        <v>9437.0731508481585</v>
      </c>
      <c r="S11" s="204">
        <f>CHI!S$6</f>
        <v>8670.3519239808084</v>
      </c>
      <c r="T11" s="204">
        <f>CHI!T$6</f>
        <v>8911.8938249651437</v>
      </c>
      <c r="U11" s="204">
        <f>CHI!U$6</f>
        <v>8887.2050632528717</v>
      </c>
      <c r="V11" s="204">
        <f>CHI!V$6</f>
        <v>9737.6984273795424</v>
      </c>
      <c r="W11" s="204">
        <f>CHI!W$6</f>
        <v>9952.7242135861452</v>
      </c>
      <c r="X11" s="204">
        <f>CHI!X$6</f>
        <v>8724.6436193650752</v>
      </c>
      <c r="Y11" s="204">
        <f>CHI!Y$6</f>
        <v>10121.865747736971</v>
      </c>
    </row>
    <row r="12" spans="1:25" ht="12" customHeight="1" x14ac:dyDescent="0.25">
      <c r="A12" s="14" t="s">
        <v>50</v>
      </c>
      <c r="B12" s="204">
        <f>CHI!B$7</f>
        <v>11307.23817590691</v>
      </c>
      <c r="C12" s="204">
        <f>CHI!C$7</f>
        <v>11791.775963162911</v>
      </c>
      <c r="D12" s="204">
        <f>CHI!D$7</f>
        <v>12167.53246510254</v>
      </c>
      <c r="E12" s="204">
        <f>CHI!E$7</f>
        <v>11917.571321423051</v>
      </c>
      <c r="F12" s="204">
        <f>CHI!F$7</f>
        <v>11303.66817171517</v>
      </c>
      <c r="G12" s="204">
        <f>CHI!G$7</f>
        <v>10600.14345075649</v>
      </c>
      <c r="H12" s="204">
        <f>CHI!H$7</f>
        <v>10304.202932204729</v>
      </c>
      <c r="I12" s="204">
        <f>CHI!I$7</f>
        <v>10132.23058855795</v>
      </c>
      <c r="J12" s="204">
        <f>CHI!J$7</f>
        <v>10398.565515030399</v>
      </c>
      <c r="K12" s="204">
        <f>CHI!K$7</f>
        <v>9850.3397879318109</v>
      </c>
      <c r="L12" s="204">
        <f>CHI!L$7</f>
        <v>10219.98724739261</v>
      </c>
      <c r="M12" s="204">
        <f>CHI!M$7</f>
        <v>10358.327679736531</v>
      </c>
      <c r="N12" s="204">
        <f>CHI!N$7</f>
        <v>10141.32163487125</v>
      </c>
      <c r="O12" s="204">
        <f>CHI!O$7</f>
        <v>10218.799051108221</v>
      </c>
      <c r="P12" s="204">
        <f>CHI!P$7</f>
        <v>9641.8099684358076</v>
      </c>
      <c r="Q12" s="204">
        <f>CHI!Q$7</f>
        <v>10383.854546</v>
      </c>
      <c r="R12" s="204">
        <f>CHI!R$7</f>
        <v>10731.123594271179</v>
      </c>
      <c r="S12" s="204">
        <f>CHI!S$7</f>
        <v>10534.06383267717</v>
      </c>
      <c r="T12" s="204">
        <f>CHI!T$7</f>
        <v>10452.08584269225</v>
      </c>
      <c r="U12" s="204">
        <f>CHI!U$7</f>
        <v>11405.712623954139</v>
      </c>
      <c r="V12" s="204">
        <f>CHI!V$7</f>
        <v>11698.914729796639</v>
      </c>
      <c r="W12" s="204">
        <f>CHI!W$7</f>
        <v>11276.52114367729</v>
      </c>
      <c r="X12" s="204">
        <f>CHI!X$7</f>
        <v>10935.842429746959</v>
      </c>
      <c r="Y12" s="204">
        <f>CHI!Y$7</f>
        <v>12034.7</v>
      </c>
    </row>
    <row r="13" spans="1:25" ht="12" customHeight="1" x14ac:dyDescent="0.25">
      <c r="A13" s="13" t="s">
        <v>20</v>
      </c>
      <c r="B13" s="205">
        <f>NMM!B$3</f>
        <v>18318.369675669986</v>
      </c>
      <c r="C13" s="205">
        <f>NMM!C$3</f>
        <v>18739.367702762782</v>
      </c>
      <c r="D13" s="205">
        <f>NMM!D$3</f>
        <v>19985.854833944704</v>
      </c>
      <c r="E13" s="205">
        <f>NMM!E$3</f>
        <v>18755.351064436752</v>
      </c>
      <c r="F13" s="205">
        <f>NMM!F$3</f>
        <v>18648.80563927711</v>
      </c>
      <c r="G13" s="205">
        <f>NMM!G$3</f>
        <v>18483.274423065941</v>
      </c>
      <c r="H13" s="205">
        <f>NMM!H$3</f>
        <v>18010.852643486684</v>
      </c>
      <c r="I13" s="205">
        <f>NMM!I$3</f>
        <v>18419.249879874937</v>
      </c>
      <c r="J13" s="205">
        <f>NMM!J$3</f>
        <v>16673.393777317076</v>
      </c>
      <c r="K13" s="205">
        <f>NMM!K$3</f>
        <v>14307.213633553714</v>
      </c>
      <c r="L13" s="205">
        <f>NMM!L$3</f>
        <v>13890.62732461755</v>
      </c>
      <c r="M13" s="205">
        <f>NMM!M$3</f>
        <v>13044.224002154146</v>
      </c>
      <c r="N13" s="205">
        <f>NMM!N$3</f>
        <v>11550.440665042775</v>
      </c>
      <c r="O13" s="205">
        <f>NMM!O$3</f>
        <v>10956.508724730049</v>
      </c>
      <c r="P13" s="205">
        <f>NMM!P$3</f>
        <v>10556.346388269816</v>
      </c>
      <c r="Q13" s="205">
        <f>NMM!Q$3</f>
        <v>10647.727881000001</v>
      </c>
      <c r="R13" s="205">
        <f>NMM!R$3</f>
        <v>11013.030870111745</v>
      </c>
      <c r="S13" s="205">
        <f>NMM!S$3</f>
        <v>11079.989600393701</v>
      </c>
      <c r="T13" s="205">
        <f>NMM!T$3</f>
        <v>11415.249283458117</v>
      </c>
      <c r="U13" s="205">
        <f>NMM!U$3</f>
        <v>11400.499982568954</v>
      </c>
      <c r="V13" s="205">
        <f>NMM!V$3</f>
        <v>10317.532119734937</v>
      </c>
      <c r="W13" s="205">
        <f>NMM!W$3</f>
        <v>12468.856132912826</v>
      </c>
      <c r="X13" s="205">
        <f>NMM!X$3</f>
        <v>12845.384889466131</v>
      </c>
      <c r="Y13" s="205">
        <f>NMM!Y$3</f>
        <v>14245.553425517423</v>
      </c>
    </row>
    <row r="14" spans="1:25" ht="12" customHeight="1" x14ac:dyDescent="0.25">
      <c r="A14" s="14" t="s">
        <v>51</v>
      </c>
      <c r="B14" s="204">
        <f>NMM!B$4</f>
        <v>6346.7143237904747</v>
      </c>
      <c r="C14" s="204">
        <f>NMM!C$4</f>
        <v>6750.7434827593179</v>
      </c>
      <c r="D14" s="204">
        <f>NMM!D$4</f>
        <v>7677.5750820223811</v>
      </c>
      <c r="E14" s="204">
        <f>NMM!E$4</f>
        <v>6618.3752037883914</v>
      </c>
      <c r="F14" s="204">
        <f>NMM!F$4</f>
        <v>6541.5633438675532</v>
      </c>
      <c r="G14" s="204">
        <f>NMM!G$4</f>
        <v>6206.2176308968419</v>
      </c>
      <c r="H14" s="204">
        <f>NMM!H$4</f>
        <v>6777.6000655269499</v>
      </c>
      <c r="I14" s="204">
        <f>NMM!I$4</f>
        <v>6912.3594920211281</v>
      </c>
      <c r="J14" s="204">
        <f>NMM!J$4</f>
        <v>5612.239171195607</v>
      </c>
      <c r="K14" s="204">
        <f>NMM!K$4</f>
        <v>4913.5913283842556</v>
      </c>
      <c r="L14" s="204">
        <f>NMM!L$4</f>
        <v>4275.0988789466901</v>
      </c>
      <c r="M14" s="204">
        <f>NMM!M$4</f>
        <v>3827.498546883543</v>
      </c>
      <c r="N14" s="204">
        <f>NMM!N$4</f>
        <v>3178.130774513812</v>
      </c>
      <c r="O14" s="204">
        <f>NMM!O$4</f>
        <v>2722.390014186451</v>
      </c>
      <c r="P14" s="204">
        <f>NMM!P$4</f>
        <v>2584.4805990408372</v>
      </c>
      <c r="Q14" s="204">
        <f>NMM!Q$4</f>
        <v>2524.6619207058429</v>
      </c>
      <c r="R14" s="204">
        <f>NMM!R$4</f>
        <v>2482.9508429258731</v>
      </c>
      <c r="S14" s="204">
        <f>NMM!S$4</f>
        <v>2696.255837793658</v>
      </c>
      <c r="T14" s="204">
        <f>NMM!T$4</f>
        <v>2808.0939126435778</v>
      </c>
      <c r="U14" s="204">
        <f>NMM!U$4</f>
        <v>3049.8881551367099</v>
      </c>
      <c r="V14" s="204">
        <f>NMM!V$4</f>
        <v>2767.57545304831</v>
      </c>
      <c r="W14" s="204">
        <f>NMM!W$4</f>
        <v>3134.1741326803681</v>
      </c>
      <c r="X14" s="204">
        <f>NMM!X$4</f>
        <v>3367.95409710379</v>
      </c>
      <c r="Y14" s="204">
        <f>NMM!Y$4</f>
        <v>4299.1970857990354</v>
      </c>
    </row>
    <row r="15" spans="1:25" ht="12" customHeight="1" x14ac:dyDescent="0.25">
      <c r="A15" s="14" t="s">
        <v>52</v>
      </c>
      <c r="B15" s="204">
        <f>NMM!B$5</f>
        <v>8569.4491531574877</v>
      </c>
      <c r="C15" s="204">
        <f>NMM!C$5</f>
        <v>8389.0777337042982</v>
      </c>
      <c r="D15" s="204">
        <f>NMM!D$5</f>
        <v>8561.0080111475691</v>
      </c>
      <c r="E15" s="204">
        <f>NMM!E$5</f>
        <v>8832.3906850116309</v>
      </c>
      <c r="F15" s="204">
        <f>NMM!F$5</f>
        <v>8945.1734335846886</v>
      </c>
      <c r="G15" s="204">
        <f>NMM!G$5</f>
        <v>8802.7490784078145</v>
      </c>
      <c r="H15" s="204">
        <f>NMM!H$5</f>
        <v>8037.0768244903629</v>
      </c>
      <c r="I15" s="204">
        <f>NMM!I$5</f>
        <v>8193.0190882938696</v>
      </c>
      <c r="J15" s="204">
        <f>NMM!J$5</f>
        <v>8087.8714162084816</v>
      </c>
      <c r="K15" s="204">
        <f>NMM!K$5</f>
        <v>6923.2533303058563</v>
      </c>
      <c r="L15" s="204">
        <f>NMM!L$5</f>
        <v>6717.6841260282781</v>
      </c>
      <c r="M15" s="204">
        <f>NMM!M$5</f>
        <v>6576.8039886696106</v>
      </c>
      <c r="N15" s="204">
        <f>NMM!N$5</f>
        <v>5742.5709470638039</v>
      </c>
      <c r="O15" s="204">
        <f>NMM!O$5</f>
        <v>5621.3768627514428</v>
      </c>
      <c r="P15" s="204">
        <f>NMM!P$5</f>
        <v>5572.2106922664934</v>
      </c>
      <c r="Q15" s="204">
        <f>NMM!Q$5</f>
        <v>5656.5755181292679</v>
      </c>
      <c r="R15" s="204">
        <f>NMM!R$5</f>
        <v>5900.472493275769</v>
      </c>
      <c r="S15" s="204">
        <f>NMM!S$5</f>
        <v>5756.0232090805057</v>
      </c>
      <c r="T15" s="204">
        <f>NMM!T$5</f>
        <v>5719.2996811900193</v>
      </c>
      <c r="U15" s="204">
        <f>NMM!U$5</f>
        <v>5511.5299597829053</v>
      </c>
      <c r="V15" s="204">
        <f>NMM!V$5</f>
        <v>4942.0569970645247</v>
      </c>
      <c r="W15" s="204">
        <f>NMM!W$5</f>
        <v>6248.7787014189489</v>
      </c>
      <c r="X15" s="204">
        <f>NMM!X$5</f>
        <v>6202.8622846627404</v>
      </c>
      <c r="Y15" s="204">
        <f>NMM!Y$5</f>
        <v>6707.7390011677126</v>
      </c>
    </row>
    <row r="16" spans="1:25" ht="12" customHeight="1" x14ac:dyDescent="0.25">
      <c r="A16" s="14" t="s">
        <v>60</v>
      </c>
      <c r="B16" s="204">
        <f>NMM!B$6</f>
        <v>3402.206198722025</v>
      </c>
      <c r="C16" s="204">
        <f>NMM!C$6</f>
        <v>3599.5464862991662</v>
      </c>
      <c r="D16" s="204">
        <f>NMM!D$6</f>
        <v>3747.2717407747559</v>
      </c>
      <c r="E16" s="204">
        <f>NMM!E$6</f>
        <v>3304.585175636731</v>
      </c>
      <c r="F16" s="204">
        <f>NMM!F$6</f>
        <v>3162.0688618248669</v>
      </c>
      <c r="G16" s="204">
        <f>NMM!G$6</f>
        <v>3474.307713761285</v>
      </c>
      <c r="H16" s="204">
        <f>NMM!H$6</f>
        <v>3196.175753469372</v>
      </c>
      <c r="I16" s="204">
        <f>NMM!I$6</f>
        <v>3313.8712995599381</v>
      </c>
      <c r="J16" s="204">
        <f>NMM!J$6</f>
        <v>2973.2831899129869</v>
      </c>
      <c r="K16" s="204">
        <f>NMM!K$6</f>
        <v>2470.368974863602</v>
      </c>
      <c r="L16" s="204">
        <f>NMM!L$6</f>
        <v>2897.844319642581</v>
      </c>
      <c r="M16" s="204">
        <f>NMM!M$6</f>
        <v>2639.9214666009921</v>
      </c>
      <c r="N16" s="204">
        <f>NMM!N$6</f>
        <v>2629.73894346516</v>
      </c>
      <c r="O16" s="204">
        <f>NMM!O$6</f>
        <v>2612.7418477921542</v>
      </c>
      <c r="P16" s="204">
        <f>NMM!P$6</f>
        <v>2399.6550969624868</v>
      </c>
      <c r="Q16" s="204">
        <f>NMM!Q$6</f>
        <v>2466.4904421648898</v>
      </c>
      <c r="R16" s="204">
        <f>NMM!R$6</f>
        <v>2629.6075339101021</v>
      </c>
      <c r="S16" s="204">
        <f>NMM!S$6</f>
        <v>2627.7105535195369</v>
      </c>
      <c r="T16" s="204">
        <f>NMM!T$6</f>
        <v>2887.8556896245209</v>
      </c>
      <c r="U16" s="204">
        <f>NMM!U$6</f>
        <v>2839.0818676493382</v>
      </c>
      <c r="V16" s="204">
        <f>NMM!V$6</f>
        <v>2607.8996696221029</v>
      </c>
      <c r="W16" s="204">
        <f>NMM!W$6</f>
        <v>3085.90329881351</v>
      </c>
      <c r="X16" s="204">
        <f>NMM!X$6</f>
        <v>3274.568507699601</v>
      </c>
      <c r="Y16" s="204">
        <f>NMM!Y$6</f>
        <v>3238.6173385506759</v>
      </c>
    </row>
    <row r="17" spans="1:25" ht="12" customHeight="1" x14ac:dyDescent="0.25">
      <c r="A17" s="13" t="s">
        <v>21</v>
      </c>
      <c r="B17" s="205">
        <f>PPA!B$3</f>
        <v>15898.921673774548</v>
      </c>
      <c r="C17" s="205">
        <f>PPA!C$3</f>
        <v>15789.751509685619</v>
      </c>
      <c r="D17" s="205">
        <f>PPA!D$3</f>
        <v>15893.327932740836</v>
      </c>
      <c r="E17" s="205">
        <f>PPA!E$3</f>
        <v>14819.037664776712</v>
      </c>
      <c r="F17" s="205">
        <f>PPA!F$3</f>
        <v>14779.195490672962</v>
      </c>
      <c r="G17" s="205">
        <f>PPA!G$3</f>
        <v>14113.25902483585</v>
      </c>
      <c r="H17" s="205">
        <f>PPA!H$3</f>
        <v>14104.578323071555</v>
      </c>
      <c r="I17" s="205">
        <f>PPA!I$3</f>
        <v>14065.91709066974</v>
      </c>
      <c r="J17" s="205">
        <f>PPA!J$3</f>
        <v>13157.269082146253</v>
      </c>
      <c r="K17" s="205">
        <f>PPA!K$3</f>
        <v>11684.535070881488</v>
      </c>
      <c r="L17" s="205">
        <f>PPA!L$3</f>
        <v>11908.216477451577</v>
      </c>
      <c r="M17" s="205">
        <f>PPA!M$3</f>
        <v>11821.312853414525</v>
      </c>
      <c r="N17" s="205">
        <f>PPA!N$3</f>
        <v>11232.472704384494</v>
      </c>
      <c r="O17" s="205">
        <f>PPA!O$3</f>
        <v>10660.332303929528</v>
      </c>
      <c r="P17" s="205">
        <f>PPA!P$3</f>
        <v>10916.024711838087</v>
      </c>
      <c r="Q17" s="205">
        <f>PPA!Q$3</f>
        <v>10641.525979999999</v>
      </c>
      <c r="R17" s="205">
        <f>PPA!R$3</f>
        <v>11521.367367097879</v>
      </c>
      <c r="S17" s="205">
        <f>PPA!S$3</f>
        <v>11662.195245078743</v>
      </c>
      <c r="T17" s="205">
        <f>PPA!T$3</f>
        <v>11623.784492473873</v>
      </c>
      <c r="U17" s="205">
        <f>PPA!U$3</f>
        <v>11713.485102262166</v>
      </c>
      <c r="V17" s="205">
        <f>PPA!V$3</f>
        <v>10532.33215781857</v>
      </c>
      <c r="W17" s="205">
        <f>PPA!W$3</f>
        <v>10734.882174422119</v>
      </c>
      <c r="X17" s="205">
        <f>PPA!X$3</f>
        <v>11571.187497048195</v>
      </c>
      <c r="Y17" s="205">
        <f>PPA!Y$3</f>
        <v>10859.25097306826</v>
      </c>
    </row>
    <row r="18" spans="1:25" ht="12" customHeight="1" x14ac:dyDescent="0.25">
      <c r="A18" s="14" t="s">
        <v>54</v>
      </c>
      <c r="B18" s="204">
        <f>PPA!B$5</f>
        <v>34.927105903030032</v>
      </c>
      <c r="C18" s="204">
        <f>PPA!C$5</f>
        <v>32.838482386591807</v>
      </c>
      <c r="D18" s="204">
        <f>PPA!D$5</f>
        <v>32.104187155671397</v>
      </c>
      <c r="E18" s="204">
        <f>PPA!E$5</f>
        <v>32.447328366321358</v>
      </c>
      <c r="F18" s="204">
        <f>PPA!F$5</f>
        <v>33.895123188253088</v>
      </c>
      <c r="G18" s="204">
        <f>PPA!G$5</f>
        <v>32.312424926454398</v>
      </c>
      <c r="H18" s="204">
        <f>PPA!H$5</f>
        <v>30.427784851083391</v>
      </c>
      <c r="I18" s="204">
        <f>PPA!I$5</f>
        <v>29.867974697917219</v>
      </c>
      <c r="J18" s="204">
        <f>PPA!J$5</f>
        <v>29.226749624394571</v>
      </c>
      <c r="K18" s="204">
        <f>PPA!K$5</f>
        <v>25.39850926957401</v>
      </c>
      <c r="L18" s="204">
        <f>PPA!L$5</f>
        <v>29.483427298601409</v>
      </c>
      <c r="M18" s="204">
        <f>PPA!M$5</f>
        <v>54.583498136665533</v>
      </c>
      <c r="N18" s="204">
        <f>PPA!N$5</f>
        <v>16.737694164794629</v>
      </c>
      <c r="O18" s="204">
        <f>PPA!O$5</f>
        <v>20.428558648506261</v>
      </c>
      <c r="P18" s="204">
        <f>PPA!P$5</f>
        <v>14.54844303844922</v>
      </c>
      <c r="Q18" s="204">
        <f>PPA!Q$5</f>
        <v>14.946534310736039</v>
      </c>
      <c r="R18" s="204">
        <f>PPA!R$5</f>
        <v>15.41589857490071</v>
      </c>
      <c r="S18" s="204">
        <f>PPA!S$5</f>
        <v>15.73342092767631</v>
      </c>
      <c r="T18" s="204">
        <f>PPA!T$5</f>
        <v>16.06608332863668</v>
      </c>
      <c r="U18" s="204">
        <f>PPA!U$5</f>
        <v>16.41094531148909</v>
      </c>
      <c r="V18" s="204">
        <f>PPA!V$5</f>
        <v>9.0125085809701861</v>
      </c>
      <c r="W18" s="204">
        <f>PPA!W$5</f>
        <v>9.0127211338984647</v>
      </c>
      <c r="X18" s="204">
        <f>PPA!X$5</f>
        <v>9.0110855323302843</v>
      </c>
      <c r="Y18" s="204">
        <f>PPA!Y$5</f>
        <v>9.0114760192568095</v>
      </c>
    </row>
    <row r="19" spans="1:25" ht="12" customHeight="1" x14ac:dyDescent="0.25">
      <c r="A19" s="14" t="s">
        <v>61</v>
      </c>
      <c r="B19" s="204">
        <f>PPA!B$6</f>
        <v>7271.3191361335103</v>
      </c>
      <c r="C19" s="204">
        <f>PPA!C$6</f>
        <v>6991.0056814749514</v>
      </c>
      <c r="D19" s="204">
        <f>PPA!D$6</f>
        <v>6575.6875580867018</v>
      </c>
      <c r="E19" s="204">
        <f>PPA!E$6</f>
        <v>6374.4243258789438</v>
      </c>
      <c r="F19" s="204">
        <f>PPA!F$6</f>
        <v>6588.9841106334452</v>
      </c>
      <c r="G19" s="204">
        <f>PPA!G$6</f>
        <v>6199.9535345368613</v>
      </c>
      <c r="H19" s="204">
        <f>PPA!H$6</f>
        <v>6006.7332050072027</v>
      </c>
      <c r="I19" s="204">
        <f>PPA!I$6</f>
        <v>5996.5299903067453</v>
      </c>
      <c r="J19" s="204">
        <f>PPA!J$6</f>
        <v>5614.8549103989017</v>
      </c>
      <c r="K19" s="204">
        <f>PPA!K$6</f>
        <v>5484.666344409663</v>
      </c>
      <c r="L19" s="204">
        <f>PPA!L$6</f>
        <v>5666.4178244588957</v>
      </c>
      <c r="M19" s="204">
        <f>PPA!M$6</f>
        <v>5826.4423888949632</v>
      </c>
      <c r="N19" s="204">
        <f>PPA!N$6</f>
        <v>5693.7513077593057</v>
      </c>
      <c r="O19" s="204">
        <f>PPA!O$6</f>
        <v>5529.2572861188883</v>
      </c>
      <c r="P19" s="204">
        <f>PPA!P$6</f>
        <v>5953.8932398473044</v>
      </c>
      <c r="Q19" s="204">
        <f>PPA!Q$6</f>
        <v>5846.2009616892637</v>
      </c>
      <c r="R19" s="204">
        <f>PPA!R$6</f>
        <v>6179.5949355090124</v>
      </c>
      <c r="S19" s="204">
        <f>PPA!S$6</f>
        <v>6505.5456706077584</v>
      </c>
      <c r="T19" s="204">
        <f>PPA!T$6</f>
        <v>6506.1349588254734</v>
      </c>
      <c r="U19" s="204">
        <f>PPA!U$6</f>
        <v>6790.0522025425553</v>
      </c>
      <c r="V19" s="204">
        <f>PPA!V$6</f>
        <v>6475.5421680889967</v>
      </c>
      <c r="W19" s="204">
        <f>PPA!W$6</f>
        <v>6367.3442021173478</v>
      </c>
      <c r="X19" s="204">
        <f>PPA!X$6</f>
        <v>7306.8098759397599</v>
      </c>
      <c r="Y19" s="204">
        <f>PPA!Y$6</f>
        <v>7058.1851152717536</v>
      </c>
    </row>
    <row r="20" spans="1:25" ht="12" customHeight="1" x14ac:dyDescent="0.25">
      <c r="A20" s="14" t="s">
        <v>62</v>
      </c>
      <c r="B20" s="204">
        <f>PPA!B$7</f>
        <v>8592.6754317380091</v>
      </c>
      <c r="C20" s="204">
        <f>PPA!C$7</f>
        <v>8765.9073458240746</v>
      </c>
      <c r="D20" s="204">
        <f>PPA!D$7</f>
        <v>9285.5361874984628</v>
      </c>
      <c r="E20" s="204">
        <f>PPA!E$7</f>
        <v>8412.1660105314459</v>
      </c>
      <c r="F20" s="204">
        <f>PPA!F$7</f>
        <v>8156.3162568512653</v>
      </c>
      <c r="G20" s="204">
        <f>PPA!G$7</f>
        <v>7880.9930653725351</v>
      </c>
      <c r="H20" s="204">
        <f>PPA!H$7</f>
        <v>8067.4173332132686</v>
      </c>
      <c r="I20" s="204">
        <f>PPA!I$7</f>
        <v>8039.5191256650769</v>
      </c>
      <c r="J20" s="204">
        <f>PPA!J$7</f>
        <v>7513.1874221229564</v>
      </c>
      <c r="K20" s="204">
        <f>PPA!K$7</f>
        <v>6174.4702172022498</v>
      </c>
      <c r="L20" s="204">
        <f>PPA!L$7</f>
        <v>6212.3152256940793</v>
      </c>
      <c r="M20" s="204">
        <f>PPA!M$7</f>
        <v>5940.2869663828978</v>
      </c>
      <c r="N20" s="204">
        <f>PPA!N$7</f>
        <v>5521.983702460393</v>
      </c>
      <c r="O20" s="204">
        <f>PPA!O$7</f>
        <v>5110.6464591621334</v>
      </c>
      <c r="P20" s="204">
        <f>PPA!P$7</f>
        <v>4947.5830289523319</v>
      </c>
      <c r="Q20" s="204">
        <f>PPA!Q$7</f>
        <v>4780.378483999998</v>
      </c>
      <c r="R20" s="204">
        <f>PPA!R$7</f>
        <v>5326.3565330139654</v>
      </c>
      <c r="S20" s="204">
        <f>PPA!S$7</f>
        <v>5140.9161535433077</v>
      </c>
      <c r="T20" s="204">
        <f>PPA!T$7</f>
        <v>5101.583450319763</v>
      </c>
      <c r="U20" s="204">
        <f>PPA!U$7</f>
        <v>4907.021954408121</v>
      </c>
      <c r="V20" s="204">
        <f>PPA!V$7</f>
        <v>4047.777481148602</v>
      </c>
      <c r="W20" s="204">
        <f>PPA!W$7</f>
        <v>4358.5252511708723</v>
      </c>
      <c r="X20" s="204">
        <f>PPA!X$7</f>
        <v>4255.3665355761041</v>
      </c>
      <c r="Y20" s="204">
        <f>PPA!Y$7</f>
        <v>3792.0543817772491</v>
      </c>
    </row>
    <row r="21" spans="1:25" ht="12" customHeight="1" x14ac:dyDescent="0.25">
      <c r="A21" s="15" t="s">
        <v>63</v>
      </c>
      <c r="B21" s="206">
        <f>FBT!B$3</f>
        <v>32735.864631706419</v>
      </c>
      <c r="C21" s="206">
        <f>FBT!C$3</f>
        <v>31926.429253731341</v>
      </c>
      <c r="D21" s="206">
        <f>FBT!D$3</f>
        <v>33136.331251384807</v>
      </c>
      <c r="E21" s="206">
        <f>FBT!E$3</f>
        <v>32084.292423540039</v>
      </c>
      <c r="F21" s="206">
        <f>FBT!F$3</f>
        <v>32033.187576367629</v>
      </c>
      <c r="G21" s="206">
        <f>FBT!G$3</f>
        <v>30825.4111698544</v>
      </c>
      <c r="H21" s="206">
        <f>FBT!H$3</f>
        <v>30320.681197870359</v>
      </c>
      <c r="I21" s="206">
        <f>FBT!I$3</f>
        <v>30857.288546980421</v>
      </c>
      <c r="J21" s="206">
        <f>FBT!J$3</f>
        <v>30361.995594002801</v>
      </c>
      <c r="K21" s="206">
        <f>FBT!K$3</f>
        <v>29590.253487494891</v>
      </c>
      <c r="L21" s="206">
        <f>FBT!L$3</f>
        <v>30266.082515266611</v>
      </c>
      <c r="M21" s="206">
        <f>FBT!M$3</f>
        <v>29229.891151432301</v>
      </c>
      <c r="N21" s="206">
        <f>FBT!N$3</f>
        <v>27893.03574732878</v>
      </c>
      <c r="O21" s="206">
        <f>FBT!O$3</f>
        <v>27927.51264106519</v>
      </c>
      <c r="P21" s="206">
        <f>FBT!P$3</f>
        <v>28469.695756481749</v>
      </c>
      <c r="Q21" s="206">
        <f>FBT!Q$3</f>
        <v>30228.299508</v>
      </c>
      <c r="R21" s="206">
        <f>FBT!R$3</f>
        <v>31140.793411063711</v>
      </c>
      <c r="S21" s="206">
        <f>FBT!S$3</f>
        <v>31364.47192322835</v>
      </c>
      <c r="T21" s="206">
        <f>FBT!T$3</f>
        <v>32514.72309019653</v>
      </c>
      <c r="U21" s="206">
        <f>FBT!U$3</f>
        <v>33137.214558800748</v>
      </c>
      <c r="V21" s="206">
        <f>FBT!V$3</f>
        <v>31639.332580546881</v>
      </c>
      <c r="W21" s="206">
        <f>FBT!W$3</f>
        <v>33822.270862290366</v>
      </c>
      <c r="X21" s="206">
        <f>FBT!X$3</f>
        <v>32367.632134747779</v>
      </c>
      <c r="Y21" s="206">
        <f>FBT!Y$3</f>
        <v>36715.199999999997</v>
      </c>
    </row>
    <row r="22" spans="1:25" ht="12" customHeight="1" x14ac:dyDescent="0.25">
      <c r="A22" s="12" t="s">
        <v>64</v>
      </c>
      <c r="B22" s="204">
        <f>TRE!B$3</f>
        <v>28068.862183436009</v>
      </c>
      <c r="C22" s="204">
        <f>TRE!C$3</f>
        <v>25689.18904541124</v>
      </c>
      <c r="D22" s="204">
        <f>TRE!D$3</f>
        <v>24218.822877224949</v>
      </c>
      <c r="E22" s="204">
        <f>TRE!E$3</f>
        <v>22669.54878103864</v>
      </c>
      <c r="F22" s="204">
        <f>TRE!F$3</f>
        <v>23782.50386929352</v>
      </c>
      <c r="G22" s="204">
        <f>TRE!G$3</f>
        <v>22636.025028832431</v>
      </c>
      <c r="H22" s="204">
        <f>TRE!H$3</f>
        <v>24729.507490910732</v>
      </c>
      <c r="I22" s="204">
        <f>TRE!I$3</f>
        <v>26185.979663211008</v>
      </c>
      <c r="J22" s="204">
        <f>TRE!J$3</f>
        <v>25198.351770199941</v>
      </c>
      <c r="K22" s="204">
        <f>TRE!K$3</f>
        <v>19700.802182500182</v>
      </c>
      <c r="L22" s="204">
        <f>TRE!L$3</f>
        <v>21120.422959729709</v>
      </c>
      <c r="M22" s="204">
        <f>TRE!M$3</f>
        <v>20460.099725553551</v>
      </c>
      <c r="N22" s="204">
        <f>TRE!N$3</f>
        <v>18447.770529536989</v>
      </c>
      <c r="O22" s="204">
        <f>TRE!O$3</f>
        <v>18351.181287042298</v>
      </c>
      <c r="P22" s="204">
        <f>TRE!P$3</f>
        <v>20090.77208031221</v>
      </c>
      <c r="Q22" s="204">
        <f>TRE!Q$3</f>
        <v>21399.249841000001</v>
      </c>
      <c r="R22" s="204">
        <f>TRE!R$3</f>
        <v>24657.62099017153</v>
      </c>
      <c r="S22" s="204">
        <f>TRE!S$3</f>
        <v>26558.02168307087</v>
      </c>
      <c r="T22" s="204">
        <f>TRE!T$3</f>
        <v>26540.896637615031</v>
      </c>
      <c r="U22" s="204">
        <f>TRE!U$3</f>
        <v>25741.156342965609</v>
      </c>
      <c r="V22" s="204">
        <f>TRE!V$3</f>
        <v>21396.779934686569</v>
      </c>
      <c r="W22" s="204">
        <f>TRE!W$3</f>
        <v>26118.99790848315</v>
      </c>
      <c r="X22" s="204">
        <f>TRE!X$3</f>
        <v>27808.728377322848</v>
      </c>
      <c r="Y22" s="204">
        <f>TRE!Y$3</f>
        <v>28667.599999999999</v>
      </c>
    </row>
    <row r="23" spans="1:25" ht="12" customHeight="1" x14ac:dyDescent="0.25">
      <c r="A23" s="12" t="s">
        <v>65</v>
      </c>
      <c r="B23" s="204">
        <f>MAE!B$3</f>
        <v>100702.20682093401</v>
      </c>
      <c r="C23" s="204">
        <f>MAE!C$3</f>
        <v>100918.8200685932</v>
      </c>
      <c r="D23" s="204">
        <f>MAE!D$3</f>
        <v>98785.291041138378</v>
      </c>
      <c r="E23" s="204">
        <f>MAE!E$3</f>
        <v>97261.296781133715</v>
      </c>
      <c r="F23" s="204">
        <f>MAE!F$3</f>
        <v>99243.510334795705</v>
      </c>
      <c r="G23" s="204">
        <f>MAE!G$3</f>
        <v>99812.728401941189</v>
      </c>
      <c r="H23" s="204">
        <f>MAE!H$3</f>
        <v>106471.231599149</v>
      </c>
      <c r="I23" s="204">
        <f>MAE!I$3</f>
        <v>112113.98063957</v>
      </c>
      <c r="J23" s="204">
        <f>MAE!J$3</f>
        <v>109371.6359009158</v>
      </c>
      <c r="K23" s="204">
        <f>MAE!K$3</f>
        <v>89443.870897203495</v>
      </c>
      <c r="L23" s="204">
        <f>MAE!L$3</f>
        <v>96298.5597674858</v>
      </c>
      <c r="M23" s="204">
        <f>MAE!M$3</f>
        <v>99154.086760289152</v>
      </c>
      <c r="N23" s="204">
        <f>MAE!N$3</f>
        <v>96112.432956359757</v>
      </c>
      <c r="O23" s="204">
        <f>MAE!O$3</f>
        <v>94835.713691442725</v>
      </c>
      <c r="P23" s="204">
        <f>MAE!P$3</f>
        <v>95865.365672680316</v>
      </c>
      <c r="Q23" s="204">
        <f>MAE!Q$3</f>
        <v>97137.683971999984</v>
      </c>
      <c r="R23" s="204">
        <f>MAE!R$3</f>
        <v>99544.887388279079</v>
      </c>
      <c r="S23" s="204">
        <f>MAE!S$3</f>
        <v>102421.432734252</v>
      </c>
      <c r="T23" s="204">
        <f>MAE!T$3</f>
        <v>106301.6213441741</v>
      </c>
      <c r="U23" s="204">
        <f>MAE!U$3</f>
        <v>106454.9420524094</v>
      </c>
      <c r="V23" s="204">
        <f>MAE!V$3</f>
        <v>96308.961681201938</v>
      </c>
      <c r="W23" s="204">
        <f>MAE!W$3</f>
        <v>111128.5822216347</v>
      </c>
      <c r="X23" s="204">
        <f>MAE!X$3</f>
        <v>112991.83711376719</v>
      </c>
      <c r="Y23" s="204">
        <f>MAE!Y$3</f>
        <v>111315.69567346539</v>
      </c>
    </row>
    <row r="24" spans="1:25" ht="12" customHeight="1" x14ac:dyDescent="0.25">
      <c r="A24" s="12" t="s">
        <v>66</v>
      </c>
      <c r="B24" s="204">
        <f>TEL!B$3</f>
        <v>43591.189105196652</v>
      </c>
      <c r="C24" s="204">
        <f>TEL!C$3</f>
        <v>44615.992044458559</v>
      </c>
      <c r="D24" s="204">
        <f>TEL!D$3</f>
        <v>41638.421929392644</v>
      </c>
      <c r="E24" s="204">
        <f>TEL!E$3</f>
        <v>38324.253262252008</v>
      </c>
      <c r="F24" s="204">
        <f>TEL!F$3</f>
        <v>35941.334504788611</v>
      </c>
      <c r="G24" s="204">
        <f>TEL!G$3</f>
        <v>34143.576355124183</v>
      </c>
      <c r="H24" s="204">
        <f>TEL!H$3</f>
        <v>33386.481551310768</v>
      </c>
      <c r="I24" s="204">
        <f>TEL!I$3</f>
        <v>34076.202786462607</v>
      </c>
      <c r="J24" s="204">
        <f>TEL!J$3</f>
        <v>32359.526566357119</v>
      </c>
      <c r="K24" s="204">
        <f>TEL!K$3</f>
        <v>27115.193315241879</v>
      </c>
      <c r="L24" s="204">
        <f>TEL!L$3</f>
        <v>28546.175965836359</v>
      </c>
      <c r="M24" s="204">
        <f>TEL!M$3</f>
        <v>29732.701413658109</v>
      </c>
      <c r="N24" s="204">
        <f>TEL!N$3</f>
        <v>27796.866906496911</v>
      </c>
      <c r="O24" s="204">
        <f>TEL!O$3</f>
        <v>27989.978077047981</v>
      </c>
      <c r="P24" s="204">
        <f>TEL!P$3</f>
        <v>28405.737209443039</v>
      </c>
      <c r="Q24" s="204">
        <f>TEL!Q$3</f>
        <v>28585.614861999991</v>
      </c>
      <c r="R24" s="204">
        <f>TEL!R$3</f>
        <v>28647.292284699059</v>
      </c>
      <c r="S24" s="204">
        <f>TEL!S$3</f>
        <v>29406.971005905511</v>
      </c>
      <c r="T24" s="204">
        <f>TEL!T$3</f>
        <v>30050.973139915772</v>
      </c>
      <c r="U24" s="204">
        <f>TEL!U$3</f>
        <v>30098.244631236441</v>
      </c>
      <c r="V24" s="204">
        <f>TEL!V$3</f>
        <v>23256.337733262251</v>
      </c>
      <c r="W24" s="204">
        <f>TEL!W$3</f>
        <v>28030.31387955129</v>
      </c>
      <c r="X24" s="204">
        <f>TEL!X$3</f>
        <v>29841.981385442588</v>
      </c>
      <c r="Y24" s="204">
        <f>TEL!Y$3</f>
        <v>27554.6</v>
      </c>
    </row>
    <row r="25" spans="1:25" ht="12" customHeight="1" x14ac:dyDescent="0.25">
      <c r="A25" s="12" t="s">
        <v>67</v>
      </c>
      <c r="B25" s="204">
        <f>WWP!B$3</f>
        <v>10278.187240035801</v>
      </c>
      <c r="C25" s="204">
        <f>WWP!C$3</f>
        <v>11234.523841219439</v>
      </c>
      <c r="D25" s="204">
        <f>WWP!D$3</f>
        <v>10164.19358920702</v>
      </c>
      <c r="E25" s="204">
        <f>WWP!E$3</f>
        <v>9442.0057423718335</v>
      </c>
      <c r="F25" s="204">
        <f>WWP!F$3</f>
        <v>9365.9353915259562</v>
      </c>
      <c r="G25" s="204">
        <f>WWP!G$3</f>
        <v>8834.2323208678263</v>
      </c>
      <c r="H25" s="204">
        <f>WWP!H$3</f>
        <v>8994.954972366364</v>
      </c>
      <c r="I25" s="204">
        <f>WWP!I$3</f>
        <v>9042.1001908836588</v>
      </c>
      <c r="J25" s="204">
        <f>WWP!J$3</f>
        <v>8433.4222052427431</v>
      </c>
      <c r="K25" s="204">
        <f>WWP!K$3</f>
        <v>7274.7421736989336</v>
      </c>
      <c r="L25" s="204">
        <f>WWP!L$3</f>
        <v>7196.1538308186264</v>
      </c>
      <c r="M25" s="204">
        <f>WWP!M$3</f>
        <v>7085.758790571469</v>
      </c>
      <c r="N25" s="204">
        <f>WWP!N$3</f>
        <v>6145.8236674581403</v>
      </c>
      <c r="O25" s="204">
        <f>WWP!O$3</f>
        <v>5714.6373477713732</v>
      </c>
      <c r="P25" s="204">
        <f>WWP!P$3</f>
        <v>5543.506760586105</v>
      </c>
      <c r="Q25" s="204">
        <f>WWP!Q$3</f>
        <v>5442.577687</v>
      </c>
      <c r="R25" s="204">
        <f>WWP!R$3</f>
        <v>5500.6664960953358</v>
      </c>
      <c r="S25" s="204">
        <f>WWP!S$3</f>
        <v>5459.8335482283464</v>
      </c>
      <c r="T25" s="204">
        <f>WWP!T$3</f>
        <v>5491.5032229761346</v>
      </c>
      <c r="U25" s="204">
        <f>WWP!U$3</f>
        <v>5171.6201638518751</v>
      </c>
      <c r="V25" s="204">
        <f>WWP!V$3</f>
        <v>4442.8402067941206</v>
      </c>
      <c r="W25" s="204">
        <f>WWP!W$3</f>
        <v>5461.9130004532399</v>
      </c>
      <c r="X25" s="204">
        <f>WWP!X$3</f>
        <v>6067.8748624003201</v>
      </c>
      <c r="Y25" s="204">
        <f>WWP!Y$3</f>
        <v>5767.9490269317421</v>
      </c>
    </row>
    <row r="26" spans="1:25" ht="12" customHeight="1" x14ac:dyDescent="0.25">
      <c r="A26" s="16" t="s">
        <v>68</v>
      </c>
      <c r="B26" s="207">
        <f>OIS!B$3</f>
        <v>127557.3055348308</v>
      </c>
      <c r="C26" s="207">
        <f>OIS!C$3</f>
        <v>131521.8758104032</v>
      </c>
      <c r="D26" s="207">
        <f>OIS!D$3</f>
        <v>136332.79977141041</v>
      </c>
      <c r="E26" s="207">
        <f>OIS!E$3</f>
        <v>135392.48986675221</v>
      </c>
      <c r="F26" s="207">
        <f>OIS!F$3</f>
        <v>140334.72428726699</v>
      </c>
      <c r="G26" s="207">
        <f>OIS!G$3</f>
        <v>144304.0415700828</v>
      </c>
      <c r="H26" s="207">
        <f>OIS!H$3</f>
        <v>148476.0946905145</v>
      </c>
      <c r="I26" s="207">
        <f>OIS!I$3</f>
        <v>150652.9970784582</v>
      </c>
      <c r="J26" s="207">
        <f>OIS!J$3</f>
        <v>149129.2857771829</v>
      </c>
      <c r="K26" s="207">
        <f>OIS!K$3</f>
        <v>135391.93401473161</v>
      </c>
      <c r="L26" s="207">
        <f>OIS!L$3</f>
        <v>131967.7125007869</v>
      </c>
      <c r="M26" s="207">
        <f>OIS!M$3</f>
        <v>133001.49456906729</v>
      </c>
      <c r="N26" s="207">
        <f>OIS!N$3</f>
        <v>125192.4493723388</v>
      </c>
      <c r="O26" s="207">
        <f>OIS!O$3</f>
        <v>118106.0074164075</v>
      </c>
      <c r="P26" s="207">
        <f>OIS!P$3</f>
        <v>110141.2201839396</v>
      </c>
      <c r="Q26" s="207">
        <f>OIS!Q$3</f>
        <v>108196.024506</v>
      </c>
      <c r="R26" s="207">
        <f>OIS!R$3</f>
        <v>109131.7037166075</v>
      </c>
      <c r="S26" s="207">
        <f>OIS!S$3</f>
        <v>111161.0823346457</v>
      </c>
      <c r="T26" s="207">
        <f>OIS!T$3</f>
        <v>112968.6891916891</v>
      </c>
      <c r="U26" s="207">
        <f>OIS!U$3</f>
        <v>114119.45129958171</v>
      </c>
      <c r="V26" s="207">
        <f>OIS!V$3</f>
        <v>105391.2821711478</v>
      </c>
      <c r="W26" s="207">
        <f>OIS!W$3</f>
        <v>133074.6839014579</v>
      </c>
      <c r="X26" s="207">
        <f>OIS!X$3</f>
        <v>145193.66161285559</v>
      </c>
      <c r="Y26" s="207">
        <f>OIS!Y$3</f>
        <v>156758.97501232399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37585.367497850399</v>
      </c>
      <c r="C29" s="208">
        <f>ISI!C25+NFM!C43+CHI!C32+NMM!C31+PPA!C32+FBT!C12+TRE!C12+MAE!C12+TEL!C12+WWP!C12+OIS!C12</f>
        <v>36376.508684436805</v>
      </c>
      <c r="D29" s="208">
        <f>ISI!D25+NFM!D43+CHI!D32+NMM!D31+PPA!D32+FBT!D12+TRE!D12+MAE!D12+TEL!D12+WWP!D12+OIS!D12</f>
        <v>36622.733447979364</v>
      </c>
      <c r="E29" s="208">
        <f>ISI!E25+NFM!E43+CHI!E32+NMM!E31+PPA!E32+FBT!E12+TRE!E12+MAE!E12+TEL!E12+WWP!E12+OIS!E12</f>
        <v>38225.618916595013</v>
      </c>
      <c r="F29" s="208">
        <f>ISI!F25+NFM!F43+CHI!F32+NMM!F31+PPA!F32+FBT!F12+TRE!F12+MAE!F12+TEL!F12+WWP!F12+OIS!F12</f>
        <v>37509.213069647456</v>
      </c>
      <c r="G29" s="208">
        <f>ISI!G25+NFM!G43+CHI!G32+NMM!G31+PPA!G32+FBT!G12+TRE!G12+MAE!G12+TEL!G12+WWP!G12+OIS!G12</f>
        <v>37211.521066208064</v>
      </c>
      <c r="H29" s="208">
        <f>ISI!H25+NFM!H43+CHI!H32+NMM!H31+PPA!H32+FBT!H12+TRE!H12+MAE!H12+TEL!H12+WWP!H12+OIS!H12</f>
        <v>36144.576870163371</v>
      </c>
      <c r="I29" s="208">
        <f>ISI!I25+NFM!I43+CHI!I32+NMM!I31+PPA!I32+FBT!I12+TRE!I12+MAE!I12+TEL!I12+WWP!I12+OIS!I12</f>
        <v>35907.652450558897</v>
      </c>
      <c r="J29" s="208">
        <f>ISI!J25+NFM!J43+CHI!J32+NMM!J31+PPA!J32+FBT!J12+TRE!J12+MAE!J12+TEL!J12+WWP!J12+OIS!J12</f>
        <v>34528.295356835763</v>
      </c>
      <c r="K29" s="208">
        <f>ISI!K25+NFM!K43+CHI!K32+NMM!K31+PPA!K32+FBT!K12+TRE!K12+MAE!K12+TEL!K12+WWP!K12+OIS!K12</f>
        <v>28552.8871883061</v>
      </c>
      <c r="L29" s="208">
        <f>ISI!L25+NFM!L43+CHI!L32+NMM!L31+PPA!L32+FBT!L12+TRE!L12+MAE!L12+TEL!L12+WWP!L12+OIS!L12</f>
        <v>29014.718228718826</v>
      </c>
      <c r="M29" s="208">
        <f>ISI!M25+NFM!M43+CHI!M32+NMM!M31+PPA!M32+FBT!M12+TRE!M12+MAE!M12+TEL!M12+WWP!M12+OIS!M12</f>
        <v>27744.857867583829</v>
      </c>
      <c r="N29" s="208">
        <f>ISI!N25+NFM!N43+CHI!N32+NMM!N31+PPA!N32+FBT!N12+TRE!N12+MAE!N12+TEL!N12+WWP!N12+OIS!N12</f>
        <v>26948.704299226141</v>
      </c>
      <c r="O29" s="208">
        <f>ISI!O25+NFM!O43+CHI!O32+NMM!O31+PPA!O32+FBT!O12+TRE!O12+MAE!O12+TEL!O12+WWP!O12+OIS!O12</f>
        <v>25353.58710232158</v>
      </c>
      <c r="P29" s="208">
        <f>ISI!P25+NFM!P43+CHI!P32+NMM!P31+PPA!P32+FBT!P12+TRE!P12+MAE!P12+TEL!P12+WWP!P12+OIS!P12</f>
        <v>24739.085382631121</v>
      </c>
      <c r="Q29" s="208">
        <f>ISI!Q25+NFM!Q43+CHI!Q32+NMM!Q31+PPA!Q32+FBT!Q12+TRE!Q12+MAE!Q12+TEL!Q12+WWP!Q12+OIS!Q12</f>
        <v>24853.372398968178</v>
      </c>
      <c r="R29" s="208">
        <f>ISI!R25+NFM!R43+CHI!R32+NMM!R31+PPA!R32+FBT!R12+TRE!R12+MAE!R12+TEL!R12+WWP!R12+OIS!R12</f>
        <v>25088.948925193457</v>
      </c>
      <c r="S29" s="208">
        <f>ISI!S25+NFM!S43+CHI!S32+NMM!S31+PPA!S32+FBT!S12+TRE!S12+MAE!S12+TEL!S12+WWP!S12+OIS!S12</f>
        <v>24925.748667239899</v>
      </c>
      <c r="T29" s="208">
        <f>ISI!T25+NFM!T43+CHI!T32+NMM!T31+PPA!T32+FBT!T12+TRE!T12+MAE!T12+TEL!T12+WWP!T12+OIS!T12</f>
        <v>24663.854428202918</v>
      </c>
      <c r="U29" s="208">
        <f>ISI!U25+NFM!U43+CHI!U32+NMM!U31+PPA!U32+FBT!U12+TRE!U12+MAE!U12+TEL!U12+WWP!U12+OIS!U12</f>
        <v>24928.486070507315</v>
      </c>
      <c r="V29" s="208">
        <f>ISI!V25+NFM!V43+CHI!V32+NMM!V31+PPA!V32+FBT!V12+TRE!V12+MAE!V12+TEL!V12+WWP!V12+OIS!V12</f>
        <v>23861.102837489245</v>
      </c>
      <c r="W29" s="208">
        <f>ISI!W25+NFM!W43+CHI!W32+NMM!W31+PPA!W32+FBT!W12+TRE!W12+MAE!W12+TEL!W12+WWP!W12+OIS!W12</f>
        <v>26438.993465176267</v>
      </c>
      <c r="X29" s="208">
        <f>ISI!X25+NFM!X43+CHI!X32+NMM!X31+PPA!X32+FBT!X12+TRE!X12+MAE!X12+TEL!X12+WWP!X12+OIS!X12</f>
        <v>24626.605503009458</v>
      </c>
      <c r="Y29" s="208">
        <f>ISI!Y25+NFM!Y43+CHI!Y32+NMM!Y31+PPA!Y32+FBT!Y12+TRE!Y12+MAE!Y12+TEL!Y12+WWP!Y12+OIS!Y12</f>
        <v>23502.312725709366</v>
      </c>
    </row>
    <row r="30" spans="1:25" ht="12" customHeight="1" x14ac:dyDescent="0.25">
      <c r="A30" s="17" t="s">
        <v>28</v>
      </c>
      <c r="B30" s="209">
        <f t="shared" ref="B30:Y30" si="0">B31+B32</f>
        <v>1480.9777300085984</v>
      </c>
      <c r="C30" s="209">
        <f t="shared" si="0"/>
        <v>1328.4528804815134</v>
      </c>
      <c r="D30" s="209">
        <f t="shared" si="0"/>
        <v>1237.5824591573519</v>
      </c>
      <c r="E30" s="209">
        <f t="shared" si="0"/>
        <v>1306.4877042132416</v>
      </c>
      <c r="F30" s="209">
        <f t="shared" si="0"/>
        <v>1098.1784178847806</v>
      </c>
      <c r="G30" s="209">
        <f t="shared" si="0"/>
        <v>1326.1120378331898</v>
      </c>
      <c r="H30" s="209">
        <f t="shared" si="0"/>
        <v>1057.5030094582974</v>
      </c>
      <c r="I30" s="209">
        <f t="shared" si="0"/>
        <v>1487.9237317282889</v>
      </c>
      <c r="J30" s="209">
        <f t="shared" si="0"/>
        <v>1371.2016337059326</v>
      </c>
      <c r="K30" s="209">
        <f t="shared" si="0"/>
        <v>566.59931212381775</v>
      </c>
      <c r="L30" s="209">
        <f t="shared" si="0"/>
        <v>619.68400687876169</v>
      </c>
      <c r="M30" s="209">
        <f t="shared" si="0"/>
        <v>986.40730868443666</v>
      </c>
      <c r="N30" s="209">
        <f t="shared" si="0"/>
        <v>950.76328460877039</v>
      </c>
      <c r="O30" s="209">
        <f t="shared" si="0"/>
        <v>704.3872742906276</v>
      </c>
      <c r="P30" s="209">
        <f t="shared" si="0"/>
        <v>739.88056749785039</v>
      </c>
      <c r="Q30" s="209">
        <f t="shared" si="0"/>
        <v>539.4501289767843</v>
      </c>
      <c r="R30" s="209">
        <f t="shared" si="0"/>
        <v>688.03413585554597</v>
      </c>
      <c r="S30" s="209">
        <f t="shared" si="0"/>
        <v>489.27265692175411</v>
      </c>
      <c r="T30" s="209">
        <f t="shared" si="0"/>
        <v>623.27893379191744</v>
      </c>
      <c r="U30" s="209">
        <f t="shared" si="0"/>
        <v>595.06173688736033</v>
      </c>
      <c r="V30" s="209">
        <f t="shared" si="0"/>
        <v>409.36173688736017</v>
      </c>
      <c r="W30" s="209">
        <f t="shared" si="0"/>
        <v>302.27282889079959</v>
      </c>
      <c r="X30" s="209">
        <f t="shared" si="0"/>
        <v>306.20051590713666</v>
      </c>
      <c r="Y30" s="209">
        <f t="shared" si="0"/>
        <v>296.97308684436797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563.23387790197762</v>
      </c>
      <c r="C31" s="204">
        <f>ISI!C27+NFM!C44+CHI!C33+NMM!C32+PPA!C33+FBT!C13+TRE!C13+MAE!C13+TEL!C13+WWP!C13+OIS!C13</f>
        <v>554.91590713671542</v>
      </c>
      <c r="D31" s="204">
        <f>ISI!D27+NFM!D44+CHI!D33+NMM!D32+PPA!D33+FBT!D13+TRE!D13+MAE!D13+TEL!D13+WWP!D13+OIS!D13</f>
        <v>479.81994840928644</v>
      </c>
      <c r="E31" s="204">
        <f>ISI!E27+NFM!E44+CHI!E33+NMM!E32+PPA!E33+FBT!E13+TRE!E13+MAE!E13+TEL!E13+WWP!E13+OIS!E13</f>
        <v>528.63826311263972</v>
      </c>
      <c r="F31" s="204">
        <f>ISI!F27+NFM!F44+CHI!F33+NMM!F32+PPA!F33+FBT!F13+TRE!F13+MAE!F13+TEL!F13+WWP!F13+OIS!F13</f>
        <v>285.69630266552019</v>
      </c>
      <c r="G31" s="204">
        <f>ISI!G27+NFM!G44+CHI!G33+NMM!G32+PPA!G33+FBT!G13+TRE!G13+MAE!G13+TEL!G13+WWP!G13+OIS!G13</f>
        <v>377.17730008598437</v>
      </c>
      <c r="H31" s="204">
        <f>ISI!H27+NFM!H44+CHI!H33+NMM!H32+PPA!H33+FBT!H13+TRE!H13+MAE!H13+TEL!H13+WWP!H13+OIS!H13</f>
        <v>139.04496990541705</v>
      </c>
      <c r="I31" s="204">
        <f>ISI!I27+NFM!I44+CHI!I33+NMM!I32+PPA!I33+FBT!I13+TRE!I13+MAE!I13+TEL!I13+WWP!I13+OIS!I13</f>
        <v>590.24531384350826</v>
      </c>
      <c r="J31" s="204">
        <f>ISI!J27+NFM!J44+CHI!J33+NMM!J32+PPA!J33+FBT!J13+TRE!J13+MAE!J13+TEL!J13+WWP!J13+OIS!J13</f>
        <v>605.81994840928621</v>
      </c>
      <c r="K31" s="204">
        <f>ISI!K27+NFM!K44+CHI!K33+NMM!K32+PPA!K33+FBT!K13+TRE!K13+MAE!K13+TEL!K13+WWP!K13+OIS!K13</f>
        <v>124.68667239896817</v>
      </c>
      <c r="L31" s="204">
        <f>ISI!L27+NFM!L44+CHI!L33+NMM!L32+PPA!L33+FBT!L13+TRE!L13+MAE!L13+TEL!L13+WWP!L13+OIS!L13</f>
        <v>79.414617368873579</v>
      </c>
      <c r="M31" s="204">
        <f>ISI!M27+NFM!M44+CHI!M33+NMM!M32+PPA!M33+FBT!M13+TRE!M13+MAE!M13+TEL!M13+WWP!M13+OIS!M13</f>
        <v>349.16646603611343</v>
      </c>
      <c r="N31" s="204">
        <f>ISI!N27+NFM!N44+CHI!N33+NMM!N32+PPA!N33+FBT!N13+TRE!N13+MAE!N13+TEL!N13+WWP!N13+OIS!N13</f>
        <v>314.21504729148756</v>
      </c>
      <c r="O31" s="204">
        <f>ISI!O27+NFM!O44+CHI!O33+NMM!O32+PPA!O33+FBT!O13+TRE!O13+MAE!O13+TEL!O13+WWP!O13+OIS!O13</f>
        <v>246.54359415305242</v>
      </c>
      <c r="P31" s="204">
        <f>ISI!P27+NFM!P44+CHI!P33+NMM!P32+PPA!P33+FBT!P13+TRE!P13+MAE!P13+TEL!P13+WWP!P13+OIS!P13</f>
        <v>315.69931212381772</v>
      </c>
      <c r="Q31" s="204">
        <f>ISI!Q27+NFM!Q44+CHI!Q33+NMM!Q32+PPA!Q33+FBT!Q13+TRE!Q13+MAE!Q13+TEL!Q13+WWP!Q13+OIS!Q13</f>
        <v>141.69552880481524</v>
      </c>
      <c r="R31" s="204">
        <f>ISI!R27+NFM!R44+CHI!R33+NMM!R32+PPA!R33+FBT!R13+TRE!R13+MAE!R13+TEL!R13+WWP!R13+OIS!R13</f>
        <v>282.14823731728285</v>
      </c>
      <c r="S31" s="204">
        <f>ISI!S27+NFM!S44+CHI!S33+NMM!S32+PPA!S33+FBT!S13+TRE!S13+MAE!S13+TEL!S13+WWP!S13+OIS!S13</f>
        <v>147.75932932072229</v>
      </c>
      <c r="T31" s="204">
        <f>ISI!T27+NFM!T44+CHI!T33+NMM!T32+PPA!T33+FBT!T13+TRE!T13+MAE!T13+TEL!T13+WWP!T13+OIS!T13</f>
        <v>212.89389509888215</v>
      </c>
      <c r="U31" s="204">
        <f>ISI!U27+NFM!U44+CHI!U33+NMM!U32+PPA!U33+FBT!U13+TRE!U13+MAE!U13+TEL!U13+WWP!U13+OIS!U13</f>
        <v>213.26397248495275</v>
      </c>
      <c r="V31" s="204">
        <f>ISI!V27+NFM!V44+CHI!V33+NMM!V32+PPA!V33+FBT!V13+TRE!V13+MAE!V13+TEL!V13+WWP!V13+OIS!V13</f>
        <v>168.77300085984518</v>
      </c>
      <c r="W31" s="204">
        <f>ISI!W27+NFM!W44+CHI!W33+NMM!W32+PPA!W33+FBT!W13+TRE!W13+MAE!W13+TEL!W13+WWP!W13+OIS!W13</f>
        <v>45.138435081685287</v>
      </c>
      <c r="X31" s="204">
        <f>ISI!X27+NFM!X44+CHI!X33+NMM!X32+PPA!X33+FBT!X13+TRE!X13+MAE!X13+TEL!X13+WWP!X13+OIS!X13</f>
        <v>37.507566638005173</v>
      </c>
      <c r="Y31" s="204">
        <f>ISI!Y27+NFM!Y44+CHI!Y33+NMM!Y32+PPA!Y33+FBT!Y13+TRE!Y13+MAE!Y13+TEL!Y13+WWP!Y13+OIS!Y13</f>
        <v>30.111607910576101</v>
      </c>
    </row>
    <row r="32" spans="1:25" ht="12" customHeight="1" x14ac:dyDescent="0.25">
      <c r="A32" s="18" t="s">
        <v>42</v>
      </c>
      <c r="B32" s="204">
        <f>ISI!B28</f>
        <v>917.74385210662081</v>
      </c>
      <c r="C32" s="204">
        <f>ISI!C28</f>
        <v>773.53697334479796</v>
      </c>
      <c r="D32" s="204">
        <f>ISI!D28</f>
        <v>757.76251074806532</v>
      </c>
      <c r="E32" s="204">
        <f>ISI!E28</f>
        <v>777.84944110060178</v>
      </c>
      <c r="F32" s="204">
        <f>ISI!F28</f>
        <v>812.48211521926044</v>
      </c>
      <c r="G32" s="204">
        <f>ISI!G28</f>
        <v>948.93473774720553</v>
      </c>
      <c r="H32" s="204">
        <f>ISI!H28</f>
        <v>918.45803955288034</v>
      </c>
      <c r="I32" s="204">
        <f>ISI!I28</f>
        <v>897.67841788478063</v>
      </c>
      <c r="J32" s="204">
        <f>ISI!J28</f>
        <v>765.38168529664654</v>
      </c>
      <c r="K32" s="204">
        <f>ISI!K28</f>
        <v>441.91263972484961</v>
      </c>
      <c r="L32" s="204">
        <f>ISI!L28</f>
        <v>540.26938950988813</v>
      </c>
      <c r="M32" s="204">
        <f>ISI!M28</f>
        <v>637.24084264832322</v>
      </c>
      <c r="N32" s="204">
        <f>ISI!N28</f>
        <v>636.54823731728277</v>
      </c>
      <c r="O32" s="204">
        <f>ISI!O28</f>
        <v>457.84368013757518</v>
      </c>
      <c r="P32" s="204">
        <f>ISI!P28</f>
        <v>424.18125537403267</v>
      </c>
      <c r="Q32" s="204">
        <f>ISI!Q28</f>
        <v>397.75460017196912</v>
      </c>
      <c r="R32" s="204">
        <f>ISI!R28</f>
        <v>405.88589853826312</v>
      </c>
      <c r="S32" s="204">
        <f>ISI!S28</f>
        <v>341.51332760103179</v>
      </c>
      <c r="T32" s="204">
        <f>ISI!T28</f>
        <v>410.38503869303531</v>
      </c>
      <c r="U32" s="204">
        <f>ISI!U28</f>
        <v>381.79776440240761</v>
      </c>
      <c r="V32" s="204">
        <f>ISI!V28</f>
        <v>240.58873602751501</v>
      </c>
      <c r="W32" s="204">
        <f>ISI!W28</f>
        <v>257.13439380911427</v>
      </c>
      <c r="X32" s="204">
        <f>ISI!X28</f>
        <v>268.69294926913147</v>
      </c>
      <c r="Y32" s="204">
        <f>ISI!Y28</f>
        <v>266.86147893379189</v>
      </c>
    </row>
    <row r="33" spans="1:25" ht="12" customHeight="1" x14ac:dyDescent="0.25">
      <c r="A33" s="19" t="s">
        <v>29</v>
      </c>
      <c r="B33" s="205">
        <f t="shared" ref="B33:Y33" si="1">SUM(B34:B38)</f>
        <v>6696.5651762682719</v>
      </c>
      <c r="C33" s="205">
        <f t="shared" si="1"/>
        <v>5735.8079105760971</v>
      </c>
      <c r="D33" s="205">
        <f t="shared" si="1"/>
        <v>6175.2604471195173</v>
      </c>
      <c r="E33" s="205">
        <f t="shared" si="1"/>
        <v>7234.773258813414</v>
      </c>
      <c r="F33" s="205">
        <f t="shared" si="1"/>
        <v>6588.5115219260533</v>
      </c>
      <c r="G33" s="205">
        <f t="shared" si="1"/>
        <v>6429.7507308684426</v>
      </c>
      <c r="H33" s="205">
        <f t="shared" si="1"/>
        <v>5956.3246775580383</v>
      </c>
      <c r="I33" s="205">
        <f t="shared" si="1"/>
        <v>6200.4490971625091</v>
      </c>
      <c r="J33" s="205">
        <f t="shared" si="1"/>
        <v>6304.9894239036976</v>
      </c>
      <c r="K33" s="205">
        <f t="shared" si="1"/>
        <v>4325.4992261392945</v>
      </c>
      <c r="L33" s="205">
        <f t="shared" si="1"/>
        <v>3480.6198624247627</v>
      </c>
      <c r="M33" s="205">
        <f t="shared" si="1"/>
        <v>3491.3347377472055</v>
      </c>
      <c r="N33" s="205">
        <f t="shared" si="1"/>
        <v>3268.4197764402397</v>
      </c>
      <c r="O33" s="205">
        <f t="shared" si="1"/>
        <v>2750.742562338779</v>
      </c>
      <c r="P33" s="205">
        <f t="shared" si="1"/>
        <v>2235.0148753224416</v>
      </c>
      <c r="Q33" s="205">
        <f t="shared" si="1"/>
        <v>2777.1233018056755</v>
      </c>
      <c r="R33" s="205">
        <f t="shared" si="1"/>
        <v>2661.1588993981081</v>
      </c>
      <c r="S33" s="205">
        <f t="shared" si="1"/>
        <v>1954.3137575236456</v>
      </c>
      <c r="T33" s="205">
        <f t="shared" si="1"/>
        <v>2019.369819432502</v>
      </c>
      <c r="U33" s="205">
        <f t="shared" si="1"/>
        <v>1755.8273430782456</v>
      </c>
      <c r="V33" s="205">
        <f t="shared" si="1"/>
        <v>1753.8914875322439</v>
      </c>
      <c r="W33" s="205">
        <f t="shared" si="1"/>
        <v>2853.0148753224421</v>
      </c>
      <c r="X33" s="205">
        <f t="shared" si="1"/>
        <v>3118.9232158211526</v>
      </c>
      <c r="Y33" s="205">
        <f t="shared" si="1"/>
        <v>2871.8661220980221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133.5984522785898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316.85296646603609</v>
      </c>
      <c r="J34" s="204">
        <f>ISI!J30+NFM!J46+CHI!J35+NMM!J34+PPA!J35+FBT!J15+TRE!J15+MAE!J15+TEL!J15+WWP!J15+OIS!J15</f>
        <v>228.18142734307821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21.281169389509891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1.182287188306105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36.785726569217537</v>
      </c>
      <c r="Y34" s="204">
        <f>ISI!Y30+NFM!Y46+CHI!Y35+NMM!Y34+PPA!Y35+FBT!Y15+TRE!Y15+MAE!Y15+TEL!Y15+WWP!Y15+OIS!Y15</f>
        <v>63.549097162510748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446.06835769561474</v>
      </c>
      <c r="C35" s="204">
        <f>ISI!C31+NFM!C47+CHI!C36+NMM!C35+PPA!C36+FBT!C16+TRE!C16+MAE!C16+TEL!C16+WWP!C16+OIS!C16</f>
        <v>501.00318142734301</v>
      </c>
      <c r="D35" s="204">
        <f>ISI!D31+NFM!D47+CHI!D36+NMM!D35+PPA!D36+FBT!D16+TRE!D16+MAE!D16+TEL!D16+WWP!D16+OIS!D16</f>
        <v>452.66079105760963</v>
      </c>
      <c r="E35" s="204">
        <f>ISI!E31+NFM!E47+CHI!E36+NMM!E35+PPA!E36+FBT!E16+TRE!E16+MAE!E16+TEL!E16+WWP!E16+OIS!E16</f>
        <v>461.45021496130704</v>
      </c>
      <c r="F35" s="204">
        <f>ISI!F31+NFM!F47+CHI!F36+NMM!F35+PPA!F36+FBT!F16+TRE!F16+MAE!F16+TEL!F16+WWP!F16+OIS!F16</f>
        <v>430.68693035253654</v>
      </c>
      <c r="G35" s="204">
        <f>ISI!G31+NFM!G47+CHI!G36+NMM!G35+PPA!G36+FBT!G16+TRE!G16+MAE!G16+TEL!G16+WWP!G16+OIS!G16</f>
        <v>431.78555460017191</v>
      </c>
      <c r="H35" s="204">
        <f>ISI!H31+NFM!H47+CHI!H36+NMM!H35+PPA!H36+FBT!H16+TRE!H16+MAE!H16+TEL!H16+WWP!H16+OIS!H16</f>
        <v>422.99613069647467</v>
      </c>
      <c r="I35" s="204">
        <f>ISI!I31+NFM!I47+CHI!I36+NMM!I35+PPA!I36+FBT!I16+TRE!I16+MAE!I16+TEL!I16+WWP!I16+OIS!I16</f>
        <v>396.62742906276867</v>
      </c>
      <c r="J35" s="204">
        <f>ISI!J31+NFM!J47+CHI!J36+NMM!J35+PPA!J36+FBT!J16+TRE!J16+MAE!J16+TEL!J16+WWP!J16+OIS!J16</f>
        <v>310.92957867583829</v>
      </c>
      <c r="K35" s="204">
        <f>ISI!K31+NFM!K47+CHI!K36+NMM!K35+PPA!K36+FBT!K16+TRE!K16+MAE!K16+TEL!K16+WWP!K16+OIS!K16</f>
        <v>272.47549441100603</v>
      </c>
      <c r="L35" s="204">
        <f>ISI!L31+NFM!L47+CHI!L36+NMM!L35+PPA!L36+FBT!L16+TRE!L16+MAE!L16+TEL!L16+WWP!L16+OIS!L16</f>
        <v>314.22562338779016</v>
      </c>
      <c r="M35" s="204">
        <f>ISI!M31+NFM!M47+CHI!M36+NMM!M35+PPA!M36+FBT!M16+TRE!M16+MAE!M16+TEL!M16+WWP!M16+OIS!M16</f>
        <v>303.23886500429916</v>
      </c>
      <c r="N35" s="204">
        <f>ISI!N31+NFM!N47+CHI!N36+NMM!N35+PPA!N36+FBT!N16+TRE!N16+MAE!N16+TEL!N16+WWP!N16+OIS!N16</f>
        <v>263.68589853826307</v>
      </c>
      <c r="O35" s="204">
        <f>ISI!O31+NFM!O47+CHI!O36+NMM!O35+PPA!O36+FBT!O16+TRE!O16+MAE!O16+TEL!O16+WWP!O16+OIS!O16</f>
        <v>213.14617368873598</v>
      </c>
      <c r="P35" s="204">
        <f>ISI!P31+NFM!P47+CHI!P36+NMM!P35+PPA!P36+FBT!P16+TRE!P16+MAE!P16+TEL!P16+WWP!P16+OIS!P16</f>
        <v>140.63250214961306</v>
      </c>
      <c r="Q35" s="204">
        <f>ISI!Q31+NFM!Q47+CHI!Q36+NMM!Q35+PPA!Q36+FBT!Q16+TRE!Q16+MAE!Q16+TEL!Q16+WWP!Q16+OIS!Q16</f>
        <v>199.96182287188302</v>
      </c>
      <c r="R35" s="204">
        <f>ISI!R31+NFM!R47+CHI!R36+NMM!R35+PPA!R36+FBT!R16+TRE!R16+MAE!R16+TEL!R16+WWP!R16+OIS!R16</f>
        <v>220.83688736027514</v>
      </c>
      <c r="S35" s="204">
        <f>ISI!S31+NFM!S47+CHI!S36+NMM!S35+PPA!S36+FBT!S16+TRE!S16+MAE!S16+TEL!S16+WWP!S16+OIS!S16</f>
        <v>177.98796216680995</v>
      </c>
      <c r="T35" s="204">
        <f>ISI!T31+NFM!T47+CHI!T36+NMM!T35+PPA!T36+FBT!T16+TRE!T16+MAE!T16+TEL!T16+WWP!T16+OIS!T16</f>
        <v>174.6920034393809</v>
      </c>
      <c r="U35" s="204">
        <f>ISI!U31+NFM!U47+CHI!U36+NMM!U35+PPA!U36+FBT!U16+TRE!U16+MAE!U16+TEL!U16+WWP!U16+OIS!U16</f>
        <v>182.315649183147</v>
      </c>
      <c r="V35" s="204">
        <f>ISI!V31+NFM!V47+CHI!V36+NMM!V35+PPA!V36+FBT!V16+TRE!V16+MAE!V16+TEL!V16+WWP!V16+OIS!V16</f>
        <v>190.66362854686153</v>
      </c>
      <c r="W35" s="204">
        <f>ISI!W31+NFM!W47+CHI!W36+NMM!W35+PPA!W36+FBT!W16+TRE!W16+MAE!W16+TEL!W16+WWP!W16+OIS!W16</f>
        <v>208.06018916595016</v>
      </c>
      <c r="X35" s="204">
        <f>ISI!X31+NFM!X47+CHI!X36+NMM!X35+PPA!X36+FBT!X16+TRE!X16+MAE!X16+TEL!X16+WWP!X16+OIS!X16</f>
        <v>217.59131556319861</v>
      </c>
      <c r="Y35" s="204">
        <f>ISI!Y31+NFM!Y47+CHI!Y36+NMM!Y35+PPA!Y36+FBT!Y16+TRE!Y16+MAE!Y16+TEL!Y16+WWP!Y16+OIS!Y16</f>
        <v>252.52312983662935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394.78366294067064</v>
      </c>
      <c r="C36" s="204">
        <f>ISI!C32+NFM!C48+CHI!C37+NMM!C36+PPA!C37+FBT!C17+TRE!C17+MAE!C17+TEL!C17+WWP!C17+OIS!C17</f>
        <v>415.13336199484098</v>
      </c>
      <c r="D36" s="204">
        <f>ISI!D32+NFM!D48+CHI!D37+NMM!D36+PPA!D37+FBT!D17+TRE!D17+MAE!D17+TEL!D17+WWP!D17+OIS!D17</f>
        <v>415.13327601031813</v>
      </c>
      <c r="E36" s="204">
        <f>ISI!E32+NFM!E48+CHI!E37+NMM!E36+PPA!E37+FBT!E17+TRE!E17+MAE!E17+TEL!E17+WWP!E17+OIS!E17</f>
        <v>503.65425623387796</v>
      </c>
      <c r="F36" s="204">
        <f>ISI!F32+NFM!F48+CHI!F37+NMM!F36+PPA!F37+FBT!F17+TRE!F17+MAE!F17+TEL!F17+WWP!F17+OIS!F17</f>
        <v>552.49346517626816</v>
      </c>
      <c r="G36" s="204">
        <f>ISI!G32+NFM!G48+CHI!G37+NMM!G36+PPA!G37+FBT!G17+TRE!G17+MAE!G17+TEL!G17+WWP!G17+OIS!G17</f>
        <v>506.70687876182285</v>
      </c>
      <c r="H36" s="204">
        <f>ISI!H32+NFM!H48+CHI!H37+NMM!H36+PPA!H37+FBT!H17+TRE!H17+MAE!H17+TEL!H17+WWP!H17+OIS!H17</f>
        <v>411.06337059329309</v>
      </c>
      <c r="I36" s="204">
        <f>ISI!I32+NFM!I48+CHI!I37+NMM!I36+PPA!I37+FBT!I17+TRE!I17+MAE!I17+TEL!I17+WWP!I17+OIS!I17</f>
        <v>451.76285468615652</v>
      </c>
      <c r="J36" s="204">
        <f>ISI!J32+NFM!J48+CHI!J37+NMM!J36+PPA!J37+FBT!J17+TRE!J17+MAE!J17+TEL!J17+WWP!J17+OIS!J17</f>
        <v>399.87102321582114</v>
      </c>
      <c r="K36" s="204">
        <f>ISI!K32+NFM!K48+CHI!K37+NMM!K36+PPA!K37+FBT!K17+TRE!K17+MAE!K17+TEL!K17+WWP!K17+OIS!K17</f>
        <v>325.59466895958724</v>
      </c>
      <c r="L36" s="204">
        <f>ISI!L32+NFM!L48+CHI!L37+NMM!L36+PPA!L37+FBT!L17+TRE!L17+MAE!L17+TEL!L17+WWP!L17+OIS!L17</f>
        <v>474.14729148753224</v>
      </c>
      <c r="M36" s="204">
        <f>ISI!M32+NFM!M48+CHI!M37+NMM!M36+PPA!M37+FBT!M17+TRE!M17+MAE!M17+TEL!M17+WWP!M17+OIS!M17</f>
        <v>714.27351676698186</v>
      </c>
      <c r="N36" s="204">
        <f>ISI!N32+NFM!N48+CHI!N37+NMM!N36+PPA!N37+FBT!N17+TRE!N17+MAE!N17+TEL!N17+WWP!N17+OIS!N17</f>
        <v>414.11582115219255</v>
      </c>
      <c r="O36" s="204">
        <f>ISI!O32+NFM!O48+CHI!O37+NMM!O36+PPA!O37+FBT!O17+TRE!O17+MAE!O17+TEL!O17+WWP!O17+OIS!O17</f>
        <v>336.7868443680137</v>
      </c>
      <c r="P36" s="204">
        <f>ISI!P32+NFM!P48+CHI!P37+NMM!P36+PPA!P37+FBT!P17+TRE!P17+MAE!P17+TEL!P17+WWP!P17+OIS!P17</f>
        <v>392.74875322441966</v>
      </c>
      <c r="Q36" s="204">
        <f>ISI!Q32+NFM!Q48+CHI!Q37+NMM!Q36+PPA!Q37+FBT!Q17+TRE!Q17+MAE!Q17+TEL!Q17+WWP!Q17+OIS!Q17</f>
        <v>408.01083404987105</v>
      </c>
      <c r="R36" s="204">
        <f>ISI!R32+NFM!R48+CHI!R37+NMM!R36+PPA!R37+FBT!R17+TRE!R17+MAE!R17+TEL!R17+WWP!R17+OIS!R17</f>
        <v>360.18925193465174</v>
      </c>
      <c r="S36" s="204">
        <f>ISI!S32+NFM!S48+CHI!S37+NMM!S36+PPA!S37+FBT!S17+TRE!S17+MAE!S17+TEL!S17+WWP!S17+OIS!S17</f>
        <v>342.89191745485812</v>
      </c>
      <c r="T36" s="204">
        <f>ISI!T32+NFM!T48+CHI!T37+NMM!T36+PPA!T37+FBT!T17+TRE!T17+MAE!T17+TEL!T17+WWP!T17+OIS!T17</f>
        <v>397.83602751504725</v>
      </c>
      <c r="U36" s="204">
        <f>ISI!U32+NFM!U48+CHI!U37+NMM!U36+PPA!U37+FBT!U17+TRE!U17+MAE!U17+TEL!U17+WWP!U17+OIS!U17</f>
        <v>378.57007738607047</v>
      </c>
      <c r="V36" s="204">
        <f>ISI!V32+NFM!V48+CHI!V37+NMM!V36+PPA!V37+FBT!V17+TRE!V17+MAE!V17+TEL!V17+WWP!V17+OIS!V17</f>
        <v>363.42785898538261</v>
      </c>
      <c r="W36" s="204">
        <f>ISI!W32+NFM!W48+CHI!W37+NMM!W36+PPA!W37+FBT!W17+TRE!W17+MAE!W17+TEL!W17+WWP!W17+OIS!W17</f>
        <v>495.2774720550301</v>
      </c>
      <c r="X36" s="204">
        <f>ISI!X32+NFM!X48+CHI!X37+NMM!X36+PPA!X37+FBT!X17+TRE!X17+MAE!X17+TEL!X17+WWP!X17+OIS!X17</f>
        <v>415.91676698194317</v>
      </c>
      <c r="Y36" s="204">
        <f>ISI!Y32+NFM!Y48+CHI!Y37+NMM!Y36+PPA!Y37+FBT!Y17+TRE!Y17+MAE!Y17+TEL!Y17+WWP!Y17+OIS!Y17</f>
        <v>363.13981083404985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3341.931814273431</v>
      </c>
      <c r="C37" s="204">
        <f>ISI!C33+NFM!C49+CHI!C38+NMM!C37+PPA!C38+FBT!C18+TRE!C18+MAE!C18+TEL!C18+WWP!C18+OIS!C18</f>
        <v>2938.7599312123821</v>
      </c>
      <c r="D37" s="204">
        <f>ISI!D33+NFM!D49+CHI!D38+NMM!D37+PPA!D38+FBT!D18+TRE!D18+MAE!D18+TEL!D18+WWP!D18+OIS!D18</f>
        <v>3137.4797936371447</v>
      </c>
      <c r="E37" s="204">
        <f>ISI!E33+NFM!E49+CHI!E38+NMM!E37+PPA!E38+FBT!E18+TRE!E18+MAE!E18+TEL!E18+WWP!E18+OIS!E18</f>
        <v>3348.6194325021493</v>
      </c>
      <c r="F37" s="204">
        <f>ISI!F33+NFM!F49+CHI!F38+NMM!F37+PPA!F38+FBT!F18+TRE!F18+MAE!F18+TEL!F18+WWP!F18+OIS!F18</f>
        <v>2363.6190025795358</v>
      </c>
      <c r="G37" s="204">
        <f>ISI!G33+NFM!G49+CHI!G38+NMM!G37+PPA!G38+FBT!G18+TRE!G18+MAE!G18+TEL!G18+WWP!G18+OIS!G18</f>
        <v>2135.2823731728281</v>
      </c>
      <c r="H37" s="204">
        <f>ISI!H33+NFM!H49+CHI!H38+NMM!H37+PPA!H38+FBT!H18+TRE!H18+MAE!H18+TEL!H18+WWP!H18+OIS!H18</f>
        <v>2030.1900257953569</v>
      </c>
      <c r="I37" s="204">
        <f>ISI!I33+NFM!I49+CHI!I38+NMM!I37+PPA!I38+FBT!I18+TRE!I18+MAE!I18+TEL!I18+WWP!I18+OIS!I18</f>
        <v>2067.4500429922609</v>
      </c>
      <c r="J37" s="204">
        <f>ISI!J33+NFM!J49+CHI!J38+NMM!J37+PPA!J38+FBT!J18+TRE!J18+MAE!J18+TEL!J18+WWP!J18+OIS!J18</f>
        <v>2244.1960447119518</v>
      </c>
      <c r="K37" s="204">
        <f>ISI!K33+NFM!K49+CHI!K38+NMM!K37+PPA!K38+FBT!K18+TRE!K18+MAE!K18+TEL!K18+WWP!K18+OIS!K18</f>
        <v>1517.1491831470335</v>
      </c>
      <c r="L37" s="204">
        <f>ISI!L33+NFM!L49+CHI!L38+NMM!L37+PPA!L38+FBT!L18+TRE!L18+MAE!L18+TEL!L18+WWP!L18+OIS!L18</f>
        <v>661.12545141874455</v>
      </c>
      <c r="M37" s="204">
        <f>ISI!M33+NFM!M49+CHI!M38+NMM!M37+PPA!M38+FBT!M18+TRE!M18+MAE!M18+TEL!M18+WWP!M18+OIS!M18</f>
        <v>580.8731728288908</v>
      </c>
      <c r="N37" s="204">
        <f>ISI!N33+NFM!N49+CHI!N38+NMM!N37+PPA!N38+FBT!N18+TRE!N18+MAE!N18+TEL!N18+WWP!N18+OIS!N18</f>
        <v>516.86251074806523</v>
      </c>
      <c r="O37" s="204">
        <f>ISI!O33+NFM!O49+CHI!O38+NMM!O37+PPA!O38+FBT!O18+TRE!O18+MAE!O18+TEL!O18+WWP!O18+OIS!O18</f>
        <v>537.88082545141867</v>
      </c>
      <c r="P37" s="204">
        <f>ISI!P33+NFM!P49+CHI!P38+NMM!P37+PPA!P38+FBT!P18+TRE!P18+MAE!P18+TEL!P18+WWP!P18+OIS!P18</f>
        <v>522.59475494411004</v>
      </c>
      <c r="Q37" s="204">
        <f>ISI!Q33+NFM!Q49+CHI!Q38+NMM!Q37+PPA!Q38+FBT!Q18+TRE!Q18+MAE!Q18+TEL!Q18+WWP!Q18+OIS!Q18</f>
        <v>760.48538263112641</v>
      </c>
      <c r="R37" s="204">
        <f>ISI!R33+NFM!R49+CHI!R38+NMM!R37+PPA!R38+FBT!R18+TRE!R18+MAE!R18+TEL!R18+WWP!R18+OIS!R18</f>
        <v>1002.1973344797937</v>
      </c>
      <c r="S37" s="204">
        <f>ISI!S33+NFM!S49+CHI!S38+NMM!S37+PPA!S38+FBT!S18+TRE!S18+MAE!S18+TEL!S18+WWP!S18+OIS!S18</f>
        <v>667.32570937231287</v>
      </c>
      <c r="T37" s="204">
        <f>ISI!T33+NFM!T49+CHI!T38+NMM!T37+PPA!T38+FBT!T18+TRE!T18+MAE!T18+TEL!T18+WWP!T18+OIS!T18</f>
        <v>652.52699914015477</v>
      </c>
      <c r="U37" s="204">
        <f>ISI!U33+NFM!U49+CHI!U38+NMM!U37+PPA!U38+FBT!U18+TRE!U18+MAE!U18+TEL!U18+WWP!U18+OIS!U18</f>
        <v>424.34600171969032</v>
      </c>
      <c r="V37" s="204">
        <f>ISI!V33+NFM!V49+CHI!V38+NMM!V37+PPA!V38+FBT!V18+TRE!V18+MAE!V18+TEL!V18+WWP!V18+OIS!V18</f>
        <v>341.25631986242468</v>
      </c>
      <c r="W37" s="204">
        <f>ISI!W33+NFM!W49+CHI!W38+NMM!W37+PPA!W38+FBT!W18+TRE!W18+MAE!W18+TEL!W18+WWP!W18+OIS!W18</f>
        <v>489.72484952708521</v>
      </c>
      <c r="X37" s="204">
        <f>ISI!X33+NFM!X49+CHI!X38+NMM!X37+PPA!X38+FBT!X18+TRE!X18+MAE!X18+TEL!X18+WWP!X18+OIS!X18</f>
        <v>507.81986242476358</v>
      </c>
      <c r="Y37" s="204">
        <f>ISI!Y33+NFM!Y49+CHI!Y38+NMM!Y37+PPA!Y38+FBT!Y18+TRE!Y18+MAE!Y18+TEL!Y18+WWP!Y18+OIS!Y18</f>
        <v>522.36938950988815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2513.7813413585554</v>
      </c>
      <c r="C38" s="204">
        <f>ISI!C34+NFM!C50+CHI!C39+NMM!C38+PPA!C39+FBT!C19+TRE!C19+MAE!C19+TEL!C19+WWP!C19+OIS!C19</f>
        <v>1880.911435941531</v>
      </c>
      <c r="D38" s="204">
        <f>ISI!D34+NFM!D50+CHI!D39+NMM!D38+PPA!D39+FBT!D19+TRE!D19+MAE!D19+TEL!D19+WWP!D19+OIS!D19</f>
        <v>2169.9865864144454</v>
      </c>
      <c r="E38" s="204">
        <f>ISI!E34+NFM!E50+CHI!E39+NMM!E38+PPA!E39+FBT!E19+TRE!E19+MAE!E19+TEL!E19+WWP!E19+OIS!E19</f>
        <v>2787.4509028374896</v>
      </c>
      <c r="F38" s="204">
        <f>ISI!F34+NFM!F50+CHI!F39+NMM!F38+PPA!F39+FBT!F19+TRE!F19+MAE!F19+TEL!F19+WWP!F19+OIS!F19</f>
        <v>3241.7121238177128</v>
      </c>
      <c r="G38" s="204">
        <f>ISI!G34+NFM!G50+CHI!G39+NMM!G38+PPA!G39+FBT!G19+TRE!G19+MAE!G19+TEL!G19+WWP!G19+OIS!G19</f>
        <v>3355.9759243336198</v>
      </c>
      <c r="H38" s="204">
        <f>ISI!H34+NFM!H50+CHI!H39+NMM!H38+PPA!H39+FBT!H19+TRE!H19+MAE!H19+TEL!H19+WWP!H19+OIS!H19</f>
        <v>3092.0751504729137</v>
      </c>
      <c r="I38" s="204">
        <f>ISI!I34+NFM!I50+CHI!I39+NMM!I38+PPA!I39+FBT!I19+TRE!I19+MAE!I19+TEL!I19+WWP!I19+OIS!I19</f>
        <v>2967.7558039552873</v>
      </c>
      <c r="J38" s="204">
        <f>ISI!J34+NFM!J50+CHI!J39+NMM!J38+PPA!J39+FBT!J19+TRE!J19+MAE!J19+TEL!J19+WWP!J19+OIS!J19</f>
        <v>3121.8113499570081</v>
      </c>
      <c r="K38" s="204">
        <f>ISI!K34+NFM!K50+CHI!K39+NMM!K38+PPA!K39+FBT!K19+TRE!K19+MAE!K19+TEL!K19+WWP!K19+OIS!K19</f>
        <v>2210.279879621668</v>
      </c>
      <c r="L38" s="204">
        <f>ISI!L34+NFM!L50+CHI!L39+NMM!L38+PPA!L39+FBT!L19+TRE!L19+MAE!L19+TEL!L19+WWP!L19+OIS!L19</f>
        <v>2031.121496130696</v>
      </c>
      <c r="M38" s="204">
        <f>ISI!M34+NFM!M50+CHI!M39+NMM!M38+PPA!M39+FBT!M19+TRE!M19+MAE!M19+TEL!M19+WWP!M19+OIS!M19</f>
        <v>1871.6680137575236</v>
      </c>
      <c r="N38" s="204">
        <f>ISI!N34+NFM!N50+CHI!N39+NMM!N38+PPA!N39+FBT!N19+TRE!N19+MAE!N19+TEL!N19+WWP!N19+OIS!N19</f>
        <v>2073.7555460017188</v>
      </c>
      <c r="O38" s="204">
        <f>ISI!O34+NFM!O50+CHI!O39+NMM!O38+PPA!O39+FBT!O19+TRE!O19+MAE!O19+TEL!O19+WWP!O19+OIS!O19</f>
        <v>1661.7464316423043</v>
      </c>
      <c r="P38" s="204">
        <f>ISI!P34+NFM!P50+CHI!P39+NMM!P38+PPA!P39+FBT!P19+TRE!P19+MAE!P19+TEL!P19+WWP!P19+OIS!P19</f>
        <v>1179.0388650042989</v>
      </c>
      <c r="Q38" s="204">
        <f>ISI!Q34+NFM!Q50+CHI!Q39+NMM!Q38+PPA!Q39+FBT!Q19+TRE!Q19+MAE!Q19+TEL!Q19+WWP!Q19+OIS!Q19</f>
        <v>1408.6652622527947</v>
      </c>
      <c r="R38" s="204">
        <f>ISI!R34+NFM!R50+CHI!R39+NMM!R38+PPA!R39+FBT!R19+TRE!R19+MAE!R19+TEL!R19+WWP!R19+OIS!R19</f>
        <v>1077.9354256233876</v>
      </c>
      <c r="S38" s="204">
        <f>ISI!S34+NFM!S50+CHI!S39+NMM!S38+PPA!S39+FBT!S19+TRE!S19+MAE!S19+TEL!S19+WWP!S19+OIS!S19</f>
        <v>766.10816852966457</v>
      </c>
      <c r="T38" s="204">
        <f>ISI!T34+NFM!T50+CHI!T39+NMM!T38+PPA!T39+FBT!T19+TRE!T19+MAE!T19+TEL!T19+WWP!T19+OIS!T19</f>
        <v>794.31478933791902</v>
      </c>
      <c r="U38" s="204">
        <f>ISI!U34+NFM!U50+CHI!U39+NMM!U38+PPA!U39+FBT!U19+TRE!U19+MAE!U19+TEL!U19+WWP!U19+OIS!U19</f>
        <v>770.59561478933779</v>
      </c>
      <c r="V38" s="204">
        <f>ISI!V34+NFM!V50+CHI!V39+NMM!V38+PPA!V39+FBT!V19+TRE!V19+MAE!V19+TEL!V19+WWP!V19+OIS!V19</f>
        <v>858.54368013757517</v>
      </c>
      <c r="W38" s="204">
        <f>ISI!W34+NFM!W50+CHI!W39+NMM!W38+PPA!W39+FBT!W19+TRE!W19+MAE!W19+TEL!W19+WWP!W19+OIS!W19</f>
        <v>1659.9523645743766</v>
      </c>
      <c r="X38" s="204">
        <f>ISI!X34+NFM!X50+CHI!X39+NMM!X38+PPA!X39+FBT!X19+TRE!X19+MAE!X19+TEL!X19+WWP!X19+OIS!X19</f>
        <v>1940.8095442820295</v>
      </c>
      <c r="Y38" s="204">
        <f>ISI!Y34+NFM!Y50+CHI!Y39+NMM!Y38+PPA!Y39+FBT!Y19+TRE!Y19+MAE!Y19+TEL!Y19+WWP!Y19+OIS!Y19</f>
        <v>1670.2846947549442</v>
      </c>
    </row>
    <row r="39" spans="1:25" ht="12" customHeight="1" x14ac:dyDescent="0.25">
      <c r="A39" s="19" t="s">
        <v>72</v>
      </c>
      <c r="B39" s="205">
        <f t="shared" ref="B39:Y39" si="2">B40+B41</f>
        <v>16921.47222699914</v>
      </c>
      <c r="C39" s="205">
        <f t="shared" si="2"/>
        <v>16698.232502149611</v>
      </c>
      <c r="D39" s="205">
        <f t="shared" si="2"/>
        <v>16612.818830610489</v>
      </c>
      <c r="E39" s="205">
        <f t="shared" si="2"/>
        <v>16985.685984522785</v>
      </c>
      <c r="F39" s="205">
        <f t="shared" si="2"/>
        <v>14341.019432502149</v>
      </c>
      <c r="G39" s="205">
        <f t="shared" si="2"/>
        <v>13880.975924333618</v>
      </c>
      <c r="H39" s="205">
        <f t="shared" si="2"/>
        <v>13298.323301805674</v>
      </c>
      <c r="I39" s="205">
        <f t="shared" si="2"/>
        <v>12572.914875322442</v>
      </c>
      <c r="J39" s="205">
        <f t="shared" si="2"/>
        <v>11301.268271711089</v>
      </c>
      <c r="K39" s="205">
        <f t="shared" si="2"/>
        <v>9897.0550300945797</v>
      </c>
      <c r="L39" s="205">
        <f t="shared" si="2"/>
        <v>10350.408426483229</v>
      </c>
      <c r="M39" s="205">
        <f t="shared" si="2"/>
        <v>9307.8245915735151</v>
      </c>
      <c r="N39" s="205">
        <f t="shared" si="2"/>
        <v>9248.8248495270836</v>
      </c>
      <c r="O39" s="205">
        <f t="shared" si="2"/>
        <v>8896.2214961306963</v>
      </c>
      <c r="P39" s="205">
        <f t="shared" si="2"/>
        <v>8826.7722269991391</v>
      </c>
      <c r="Q39" s="205">
        <f t="shared" si="2"/>
        <v>8482.6287188306105</v>
      </c>
      <c r="R39" s="205">
        <f t="shared" si="2"/>
        <v>8596.6346517626844</v>
      </c>
      <c r="S39" s="205">
        <f t="shared" si="2"/>
        <v>9028.6873818726363</v>
      </c>
      <c r="T39" s="205">
        <f t="shared" si="2"/>
        <v>8777.3212711769575</v>
      </c>
      <c r="U39" s="205">
        <f t="shared" si="2"/>
        <v>8644.1356959629575</v>
      </c>
      <c r="V39" s="205">
        <f t="shared" si="2"/>
        <v>8164.9868833704086</v>
      </c>
      <c r="W39" s="205">
        <f t="shared" si="2"/>
        <v>11737.01545938878</v>
      </c>
      <c r="X39" s="205">
        <f t="shared" si="2"/>
        <v>10215.846847764287</v>
      </c>
      <c r="Y39" s="205">
        <f t="shared" si="2"/>
        <v>9695.3363341007444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16625.150472914876</v>
      </c>
      <c r="C40" s="204">
        <f>ISI!C36+NFM!C52+CHI!C41+NMM!C40+PPA!C41+FBT!C21+TRE!C21+MAE!C21+TEL!C21+WWP!C21+OIS!C21</f>
        <v>16652.773000859845</v>
      </c>
      <c r="D40" s="204">
        <f>ISI!D36+NFM!D52+CHI!D41+NMM!D40+PPA!D41+FBT!D21+TRE!D21+MAE!D21+TEL!D21+WWP!D21+OIS!D21</f>
        <v>16588.950988822013</v>
      </c>
      <c r="E40" s="204">
        <f>ISI!E36+NFM!E52+CHI!E41+NMM!E40+PPA!E41+FBT!E21+TRE!E21+MAE!E21+TEL!E21+WWP!E21+OIS!E21</f>
        <v>16963.392089423902</v>
      </c>
      <c r="F40" s="204">
        <f>ISI!F36+NFM!F52+CHI!F41+NMM!F40+PPA!F41+FBT!F21+TRE!F21+MAE!F21+TEL!F21+WWP!F21+OIS!F21</f>
        <v>14338.607050730869</v>
      </c>
      <c r="G40" s="204">
        <f>ISI!G36+NFM!G52+CHI!G41+NMM!G40+PPA!G41+FBT!G21+TRE!G21+MAE!G21+TEL!G21+WWP!G21+OIS!G21</f>
        <v>13861.844368013755</v>
      </c>
      <c r="H40" s="204">
        <f>ISI!H36+NFM!H52+CHI!H41+NMM!H40+PPA!H41+FBT!H21+TRE!H21+MAE!H21+TEL!H21+WWP!H21+OIS!H21</f>
        <v>13294.024075666379</v>
      </c>
      <c r="I40" s="204">
        <f>ISI!I36+NFM!I52+CHI!I41+NMM!I40+PPA!I41+FBT!I21+TRE!I21+MAE!I21+TEL!I21+WWP!I21+OIS!I21</f>
        <v>12572.914875322442</v>
      </c>
      <c r="J40" s="204">
        <f>ISI!J36+NFM!J52+CHI!J41+NMM!J40+PPA!J41+FBT!J21+TRE!J21+MAE!J21+TEL!J21+WWP!J21+OIS!J21</f>
        <v>11301.268271711089</v>
      </c>
      <c r="K40" s="204">
        <f>ISI!K36+NFM!K52+CHI!K41+NMM!K40+PPA!K41+FBT!K21+TRE!K21+MAE!K21+TEL!K21+WWP!K21+OIS!K21</f>
        <v>9897.0550300945797</v>
      </c>
      <c r="L40" s="204">
        <f>ISI!L36+NFM!L52+CHI!L41+NMM!L40+PPA!L41+FBT!L21+TRE!L21+MAE!L21+TEL!L21+WWP!L21+OIS!L21</f>
        <v>10350.408426483229</v>
      </c>
      <c r="M40" s="204">
        <f>ISI!M36+NFM!M52+CHI!M41+NMM!M40+PPA!M41+FBT!M21+TRE!M21+MAE!M21+TEL!M21+WWP!M21+OIS!M21</f>
        <v>9307.8245915735151</v>
      </c>
      <c r="N40" s="204">
        <f>ISI!N36+NFM!N52+CHI!N41+NMM!N40+PPA!N41+FBT!N21+TRE!N21+MAE!N21+TEL!N21+WWP!N21+OIS!N21</f>
        <v>9043.0352536543414</v>
      </c>
      <c r="O40" s="204">
        <f>ISI!O36+NFM!O52+CHI!O41+NMM!O40+PPA!O41+FBT!O21+TRE!O21+MAE!O21+TEL!O21+WWP!O21+OIS!O21</f>
        <v>8731.0189165950123</v>
      </c>
      <c r="P40" s="204">
        <f>ISI!P36+NFM!P52+CHI!P41+NMM!P40+PPA!P41+FBT!P21+TRE!P21+MAE!P21+TEL!P21+WWP!P21+OIS!P21</f>
        <v>8546.4746345657768</v>
      </c>
      <c r="Q40" s="204">
        <f>ISI!Q36+NFM!Q52+CHI!Q41+NMM!Q40+PPA!Q41+FBT!Q21+TRE!Q21+MAE!Q21+TEL!Q21+WWP!Q21+OIS!Q21</f>
        <v>8273.2803095442814</v>
      </c>
      <c r="R40" s="204">
        <f>ISI!R36+NFM!R52+CHI!R41+NMM!R40+PPA!R41+FBT!R21+TRE!R21+MAE!R21+TEL!R21+WWP!R21+OIS!R21</f>
        <v>8361.9303525365449</v>
      </c>
      <c r="S40" s="204">
        <f>ISI!S36+NFM!S52+CHI!S41+NMM!S40+PPA!S41+FBT!S21+TRE!S21+MAE!S21+TEL!S21+WWP!S21+OIS!S21</f>
        <v>8869.5350172982598</v>
      </c>
      <c r="T40" s="204">
        <f>ISI!T36+NFM!T52+CHI!T41+NMM!T40+PPA!T41+FBT!T21+TRE!T21+MAE!T21+TEL!T21+WWP!T21+OIS!T21</f>
        <v>8645.6996890617374</v>
      </c>
      <c r="U40" s="204">
        <f>ISI!U36+NFM!U52+CHI!U41+NMM!U40+PPA!U41+FBT!U21+TRE!U21+MAE!U21+TEL!U21+WWP!U21+OIS!U21</f>
        <v>8534.7467019818741</v>
      </c>
      <c r="V40" s="204">
        <f>ISI!V36+NFM!V52+CHI!V41+NMM!V40+PPA!V41+FBT!V21+TRE!V21+MAE!V21+TEL!V21+WWP!V21+OIS!V21</f>
        <v>8069.7751894753101</v>
      </c>
      <c r="W40" s="204">
        <f>ISI!W36+NFM!W52+CHI!W41+NMM!W40+PPA!W41+FBT!W21+TRE!W21+MAE!W21+TEL!W21+WWP!W21+OIS!W21</f>
        <v>11639.508150704343</v>
      </c>
      <c r="X40" s="204">
        <f>ISI!X36+NFM!X52+CHI!X41+NMM!X40+PPA!X41+FBT!X21+TRE!X21+MAE!X21+TEL!X21+WWP!X21+OIS!X21</f>
        <v>10127.799126354141</v>
      </c>
      <c r="Y40" s="204">
        <f>ISI!Y36+NFM!Y52+CHI!Y41+NMM!Y40+PPA!Y41+FBT!Y21+TRE!Y21+MAE!Y21+TEL!Y21+WWP!Y21+OIS!Y21</f>
        <v>9634.5676324670385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296.3217540842648</v>
      </c>
      <c r="C41" s="204">
        <f>ISI!C37+NFM!C53+CHI!C42+NMM!C41+PPA!C42+FBT!C22+TRE!C22+MAE!C22+TEL!C22+WWP!C22+OIS!C22</f>
        <v>45.459501289767843</v>
      </c>
      <c r="D41" s="204">
        <f>ISI!D37+NFM!D53+CHI!D42+NMM!D41+PPA!D42+FBT!D22+TRE!D22+MAE!D22+TEL!D22+WWP!D22+OIS!D22</f>
        <v>23.867841788478071</v>
      </c>
      <c r="E41" s="204">
        <f>ISI!E37+NFM!E53+CHI!E42+NMM!E41+PPA!E42+FBT!E22+TRE!E22+MAE!E22+TEL!E22+WWP!E22+OIS!E22</f>
        <v>22.293895098882199</v>
      </c>
      <c r="F41" s="204">
        <f>ISI!F37+NFM!F53+CHI!F42+NMM!F41+PPA!F42+FBT!F22+TRE!F22+MAE!F22+TEL!F22+WWP!F22+OIS!F22</f>
        <v>2.412381771281169</v>
      </c>
      <c r="G41" s="204">
        <f>ISI!G37+NFM!G53+CHI!G42+NMM!G41+PPA!G42+FBT!G22+TRE!G22+MAE!G22+TEL!G22+WWP!G22+OIS!G22</f>
        <v>19.131556319862419</v>
      </c>
      <c r="H41" s="204">
        <f>ISI!H37+NFM!H53+CHI!H42+NMM!H41+PPA!H42+FBT!H22+TRE!H22+MAE!H22+TEL!H22+WWP!H22+OIS!H22</f>
        <v>4.2992261392949267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0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205.78959587274281</v>
      </c>
      <c r="O41" s="204">
        <f>ISI!O37+NFM!O53+CHI!O42+NMM!O41+PPA!O42+FBT!O22+TRE!O22+MAE!O22+TEL!O22+WWP!O22+OIS!O22</f>
        <v>165.20257953568361</v>
      </c>
      <c r="P41" s="204">
        <f>ISI!P37+NFM!P53+CHI!P42+NMM!P41+PPA!P42+FBT!P22+TRE!P22+MAE!P22+TEL!P22+WWP!P22+OIS!P22</f>
        <v>280.2975924333619</v>
      </c>
      <c r="Q41" s="204">
        <f>ISI!Q37+NFM!Q53+CHI!Q42+NMM!Q41+PPA!Q42+FBT!Q22+TRE!Q22+MAE!Q22+TEL!Q22+WWP!Q22+OIS!Q22</f>
        <v>209.34840928632849</v>
      </c>
      <c r="R41" s="204">
        <f>ISI!R37+NFM!R53+CHI!R42+NMM!R41+PPA!R42+FBT!R22+TRE!R22+MAE!R22+TEL!R22+WWP!R22+OIS!R22</f>
        <v>234.70429922613931</v>
      </c>
      <c r="S41" s="204">
        <f>ISI!S37+NFM!S53+CHI!S42+NMM!S41+PPA!S42+FBT!S22+TRE!S22+MAE!S22+TEL!S22+WWP!S22+OIS!S22</f>
        <v>159.15236457437661</v>
      </c>
      <c r="T41" s="204">
        <f>ISI!T37+NFM!T53+CHI!T42+NMM!T41+PPA!T42+FBT!T22+TRE!T22+MAE!T22+TEL!T22+WWP!T22+OIS!T22</f>
        <v>131.6215821152193</v>
      </c>
      <c r="U41" s="204">
        <f>ISI!U37+NFM!U53+CHI!U42+NMM!U41+PPA!U42+FBT!U22+TRE!U22+MAE!U22+TEL!U22+WWP!U22+OIS!U22</f>
        <v>109.3889939810834</v>
      </c>
      <c r="V41" s="204">
        <f>ISI!V37+NFM!V53+CHI!V42+NMM!V41+PPA!V42+FBT!V22+TRE!V22+MAE!V22+TEL!V22+WWP!V22+OIS!V22</f>
        <v>95.211693895098875</v>
      </c>
      <c r="W41" s="204">
        <f>ISI!W37+NFM!W53+CHI!W42+NMM!W41+PPA!W42+FBT!W22+TRE!W22+MAE!W22+TEL!W22+WWP!W22+OIS!W22</f>
        <v>97.507308684436794</v>
      </c>
      <c r="X41" s="204">
        <f>ISI!X37+NFM!X53+CHI!X42+NMM!X41+PPA!X42+FBT!X22+TRE!X22+MAE!X22+TEL!X22+WWP!X22+OIS!X22</f>
        <v>88.047721410146167</v>
      </c>
      <c r="Y41" s="204">
        <f>ISI!Y37+NFM!Y53+CHI!Y42+NMM!Y41+PPA!Y42+FBT!Y22+TRE!Y22+MAE!Y22+TEL!Y22+WWP!Y22+OIS!Y22</f>
        <v>60.768701633705923</v>
      </c>
    </row>
    <row r="42" spans="1:25" ht="12" customHeight="1" x14ac:dyDescent="0.25">
      <c r="A42" s="19" t="s">
        <v>37</v>
      </c>
      <c r="B42" s="205">
        <f t="shared" ref="B42:Y42" si="3">SUM(B43:B48)</f>
        <v>289.70576096302659</v>
      </c>
      <c r="C42" s="205">
        <f t="shared" si="3"/>
        <v>300.60180567497855</v>
      </c>
      <c r="D42" s="205">
        <f t="shared" si="3"/>
        <v>292.08460877042137</v>
      </c>
      <c r="E42" s="205">
        <f t="shared" si="3"/>
        <v>285.25838349097171</v>
      </c>
      <c r="F42" s="205">
        <f t="shared" si="3"/>
        <v>282.03877901977648</v>
      </c>
      <c r="G42" s="205">
        <f t="shared" si="3"/>
        <v>275.05494411006021</v>
      </c>
      <c r="H42" s="205">
        <f t="shared" si="3"/>
        <v>275.79062768701635</v>
      </c>
      <c r="I42" s="205">
        <f t="shared" si="3"/>
        <v>244.00490111779879</v>
      </c>
      <c r="J42" s="205">
        <f t="shared" si="3"/>
        <v>342.6913155631986</v>
      </c>
      <c r="K42" s="205">
        <f t="shared" si="3"/>
        <v>455.73705932932069</v>
      </c>
      <c r="L42" s="205">
        <f t="shared" si="3"/>
        <v>439.9303525365433</v>
      </c>
      <c r="M42" s="205">
        <f t="shared" si="3"/>
        <v>501.76758383490971</v>
      </c>
      <c r="N42" s="205">
        <f t="shared" si="3"/>
        <v>551.73404987102322</v>
      </c>
      <c r="O42" s="205">
        <f t="shared" si="3"/>
        <v>555.46018916595017</v>
      </c>
      <c r="P42" s="205">
        <f t="shared" si="3"/>
        <v>599.04944110060183</v>
      </c>
      <c r="Q42" s="205">
        <f t="shared" si="3"/>
        <v>671.03766122098023</v>
      </c>
      <c r="R42" s="205">
        <f t="shared" si="3"/>
        <v>669.1267411865864</v>
      </c>
      <c r="S42" s="205">
        <f t="shared" si="3"/>
        <v>638.91932492013689</v>
      </c>
      <c r="T42" s="205">
        <f t="shared" si="3"/>
        <v>661.90323441203645</v>
      </c>
      <c r="U42" s="205">
        <f t="shared" si="3"/>
        <v>712.95682338355903</v>
      </c>
      <c r="V42" s="205">
        <f t="shared" si="3"/>
        <v>759.17665919192996</v>
      </c>
      <c r="W42" s="205">
        <f t="shared" si="3"/>
        <v>852.11282951921658</v>
      </c>
      <c r="X42" s="205">
        <f t="shared" si="3"/>
        <v>831.07989342229951</v>
      </c>
      <c r="Y42" s="205">
        <f t="shared" si="3"/>
        <v>898.7757037324443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289.70576096302659</v>
      </c>
      <c r="C43" s="204">
        <f>ISI!C39+NFM!C55+CHI!C44+NMM!C43+PPA!C44+FBT!C24+TRE!C24+MAE!C24+TEL!C24+WWP!C24+OIS!C24</f>
        <v>300.60180567497855</v>
      </c>
      <c r="D43" s="204">
        <f>ISI!D39+NFM!D55+CHI!D44+NMM!D43+PPA!D44+FBT!D24+TRE!D24+MAE!D24+TEL!D24+WWP!D24+OIS!D24</f>
        <v>292.08460877042137</v>
      </c>
      <c r="E43" s="204">
        <f>ISI!E39+NFM!E55+CHI!E44+NMM!E43+PPA!E44+FBT!E24+TRE!E24+MAE!E24+TEL!E24+WWP!E24+OIS!E24</f>
        <v>285.25838349097171</v>
      </c>
      <c r="F43" s="204">
        <f>ISI!F39+NFM!F55+CHI!F44+NMM!F43+PPA!F44+FBT!F24+TRE!F24+MAE!F24+TEL!F24+WWP!F24+OIS!F24</f>
        <v>282.03877901977648</v>
      </c>
      <c r="G43" s="204">
        <f>ISI!G39+NFM!G55+CHI!G44+NMM!G43+PPA!G44+FBT!G24+TRE!G24+MAE!G24+TEL!G24+WWP!G24+OIS!G24</f>
        <v>275.05494411006021</v>
      </c>
      <c r="H43" s="204">
        <f>ISI!H39+NFM!H55+CHI!H44+NMM!H43+PPA!H44+FBT!H24+TRE!H24+MAE!H24+TEL!H24+WWP!H24+OIS!H24</f>
        <v>275.79062768701635</v>
      </c>
      <c r="I43" s="204">
        <f>ISI!I39+NFM!I55+CHI!I44+NMM!I43+PPA!I44+FBT!I24+TRE!I24+MAE!I24+TEL!I24+WWP!I24+OIS!I24</f>
        <v>244.00490111779879</v>
      </c>
      <c r="J43" s="204">
        <f>ISI!J39+NFM!J55+CHI!J44+NMM!J43+PPA!J44+FBT!J24+TRE!J24+MAE!J24+TEL!J24+WWP!J24+OIS!J24</f>
        <v>342.6913155631986</v>
      </c>
      <c r="K43" s="204">
        <f>ISI!K39+NFM!K55+CHI!K44+NMM!K43+PPA!K44+FBT!K24+TRE!K24+MAE!K24+TEL!K24+WWP!K24+OIS!K24</f>
        <v>455.73705932932069</v>
      </c>
      <c r="L43" s="204">
        <f>ISI!L39+NFM!L55+CHI!L44+NMM!L43+PPA!L44+FBT!L24+TRE!L24+MAE!L24+TEL!L24+WWP!L24+OIS!L24</f>
        <v>430.66311263972472</v>
      </c>
      <c r="M43" s="204">
        <f>ISI!M39+NFM!M55+CHI!M44+NMM!M43+PPA!M44+FBT!M24+TRE!M24+MAE!M24+TEL!M24+WWP!M24+OIS!M24</f>
        <v>492.18985382631126</v>
      </c>
      <c r="N43" s="204">
        <f>ISI!N39+NFM!N55+CHI!N44+NMM!N43+PPA!N44+FBT!N24+TRE!N24+MAE!N24+TEL!N24+WWP!N24+OIS!N24</f>
        <v>522.28435081685302</v>
      </c>
      <c r="O43" s="204">
        <f>ISI!O39+NFM!O55+CHI!O44+NMM!O43+PPA!O44+FBT!O24+TRE!O24+MAE!O24+TEL!O24+WWP!O24+OIS!O24</f>
        <v>524.93568357695619</v>
      </c>
      <c r="P43" s="204">
        <f>ISI!P39+NFM!P55+CHI!P44+NMM!P43+PPA!P44+FBT!P24+TRE!P24+MAE!P24+TEL!P24+WWP!P24+OIS!P24</f>
        <v>568.33387790197753</v>
      </c>
      <c r="Q43" s="204">
        <f>ISI!Q39+NFM!Q55+CHI!Q44+NMM!Q43+PPA!Q44+FBT!Q24+TRE!Q24+MAE!Q24+TEL!Q24+WWP!Q24+OIS!Q24</f>
        <v>639.7965606190885</v>
      </c>
      <c r="R43" s="204">
        <f>ISI!R39+NFM!R55+CHI!R44+NMM!R43+PPA!R44+FBT!R24+TRE!R24+MAE!R24+TEL!R24+WWP!R24+OIS!R24</f>
        <v>637.00197764402401</v>
      </c>
      <c r="S43" s="204">
        <f>ISI!S39+NFM!S55+CHI!S44+NMM!S43+PPA!S44+FBT!S24+TRE!S24+MAE!S24+TEL!S24+WWP!S24+OIS!S24</f>
        <v>606.59122957867578</v>
      </c>
      <c r="T43" s="204">
        <f>ISI!T39+NFM!T55+CHI!T44+NMM!T43+PPA!T44+FBT!T24+TRE!T24+MAE!T24+TEL!T24+WWP!T24+OIS!T24</f>
        <v>627.68168529664672</v>
      </c>
      <c r="U43" s="204">
        <f>ISI!U39+NFM!U55+CHI!U44+NMM!U43+PPA!U44+FBT!U24+TRE!U24+MAE!U24+TEL!U24+WWP!U24+OIS!U24</f>
        <v>677.94711951848672</v>
      </c>
      <c r="V43" s="204">
        <f>ISI!V39+NFM!V55+CHI!V44+NMM!V43+PPA!V44+FBT!V24+TRE!V24+MAE!V24+TEL!V24+WWP!V24+OIS!V24</f>
        <v>719.68039552880475</v>
      </c>
      <c r="W43" s="204">
        <f>ISI!W39+NFM!W55+CHI!W44+NMM!W43+PPA!W44+FBT!W24+TRE!W24+MAE!W24+TEL!W24+WWP!W24+OIS!W24</f>
        <v>781.15898538263116</v>
      </c>
      <c r="X43" s="204">
        <f>ISI!X39+NFM!X55+CHI!X44+NMM!X43+PPA!X44+FBT!X24+TRE!X24+MAE!X24+TEL!X24+WWP!X24+OIS!X24</f>
        <v>755.97566638005151</v>
      </c>
      <c r="Y43" s="204">
        <f>ISI!Y39+NFM!Y55+CHI!Y44+NMM!Y43+PPA!Y44+FBT!Y24+TRE!Y24+MAE!Y24+TEL!Y24+WWP!Y24+OIS!Y24</f>
        <v>813.68177128116929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0</v>
      </c>
      <c r="L44" s="204">
        <f>ISI!L40+NFM!L56+CHI!L45+NMM!L44+PPA!L45+FBT!L25+TRE!L25+MAE!L25+TEL!L25+WWP!L25+OIS!L25</f>
        <v>0</v>
      </c>
      <c r="M44" s="204">
        <f>ISI!M40+NFM!M56+CHI!M45+NMM!M44+PPA!M45+FBT!M25+TRE!M25+MAE!M25+TEL!M25+WWP!M25+OIS!M25</f>
        <v>0</v>
      </c>
      <c r="N44" s="204">
        <f>ISI!N40+NFM!N56+CHI!N45+NMM!N44+PPA!N45+FBT!N25+TRE!N25+MAE!N25+TEL!N25+WWP!N25+OIS!N25</f>
        <v>19.776440240756664</v>
      </c>
      <c r="O44" s="204">
        <f>ISI!O40+NFM!O56+CHI!O45+NMM!O44+PPA!O45+FBT!O25+TRE!O25+MAE!O25+TEL!O25+WWP!O25+OIS!O25</f>
        <v>19.776440240756664</v>
      </c>
      <c r="P44" s="204">
        <f>ISI!P40+NFM!P56+CHI!P45+NMM!P44+PPA!P45+FBT!P25+TRE!P25+MAE!P25+TEL!P25+WWP!P25+OIS!P25</f>
        <v>19.776440240756664</v>
      </c>
      <c r="Q44" s="204">
        <f>ISI!Q40+NFM!Q56+CHI!Q45+NMM!Q44+PPA!Q45+FBT!Q25+TRE!Q25+MAE!Q25+TEL!Q25+WWP!Q25+OIS!Q25</f>
        <v>19.776440240756664</v>
      </c>
      <c r="R44" s="204">
        <f>ISI!R40+NFM!R56+CHI!R45+NMM!R44+PPA!R45+FBT!R25+TRE!R25+MAE!R25+TEL!R25+WWP!R25+OIS!R25</f>
        <v>19.776440240756664</v>
      </c>
      <c r="S44" s="204">
        <f>ISI!S40+NFM!S56+CHI!S45+NMM!S44+PPA!S45+FBT!S25+TRE!S25+MAE!S25+TEL!S25+WWP!S25+OIS!S25</f>
        <v>19.638929391332141</v>
      </c>
      <c r="T44" s="204">
        <f>ISI!T40+NFM!T56+CHI!T45+NMM!T44+PPA!T45+FBT!T25+TRE!T25+MAE!T25+TEL!T25+WWP!T25+OIS!T25</f>
        <v>22.206501823902311</v>
      </c>
      <c r="U44" s="204">
        <f>ISI!U40+NFM!U56+CHI!U45+NMM!U44+PPA!U45+FBT!U25+TRE!U25+MAE!U25+TEL!U25+WWP!U25+OIS!U25</f>
        <v>22.14040033970695</v>
      </c>
      <c r="V44" s="204">
        <f>ISI!V40+NFM!V56+CHI!V45+NMM!V44+PPA!V45+FBT!V25+TRE!V25+MAE!V25+TEL!V25+WWP!V25+OIS!V25</f>
        <v>27.911396939135596</v>
      </c>
      <c r="W44" s="204">
        <f>ISI!W40+NFM!W56+CHI!W45+NMM!W44+PPA!W45+FBT!W25+TRE!W25+MAE!W25+TEL!W25+WWP!W25+OIS!W25</f>
        <v>43.785056518356669</v>
      </c>
      <c r="X44" s="204">
        <f>ISI!X40+NFM!X56+CHI!X45+NMM!X44+PPA!X45+FBT!X25+TRE!X25+MAE!X25+TEL!X25+WWP!X25+OIS!X25</f>
        <v>52.092189209058056</v>
      </c>
      <c r="Y44" s="204">
        <f>ISI!Y40+NFM!Y56+CHI!Y45+NMM!Y44+PPA!Y45+FBT!Y25+TRE!Y25+MAE!Y25+TEL!Y25+WWP!Y25+OIS!Y25</f>
        <v>61.343717489968036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11.123817712811693</v>
      </c>
      <c r="X45" s="204">
        <f>ISI!X41+NFM!X57+CHI!X46+NMM!X45+PPA!X46+FBT!X26+TRE!X26+MAE!X26+TEL!X26+WWP!X26+OIS!X26</f>
        <v>5.2017196904557181</v>
      </c>
      <c r="Y45" s="204">
        <f>ISI!Y41+NFM!Y57+CHI!Y46+NMM!Y45+PPA!Y46+FBT!Y26+TRE!Y26+MAE!Y26+TEL!Y26+WWP!Y26+OIS!Y26</f>
        <v>3.7828030954428193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6.7116079105760953</v>
      </c>
      <c r="M46" s="204">
        <f>ISI!M42+NFM!M58+CHI!M47+NMM!M46+PPA!M47+FBT!M27+TRE!M27+MAE!M27+TEL!M27+WWP!M27+OIS!M27</f>
        <v>7.0220980223559746</v>
      </c>
      <c r="N46" s="204">
        <f>ISI!N42+NFM!N58+CHI!N47+NMM!N46+PPA!N47+FBT!N27+TRE!N27+MAE!N27+TEL!N27+WWP!N27+OIS!N27</f>
        <v>7.7625107480653481</v>
      </c>
      <c r="O46" s="204">
        <f>ISI!O42+NFM!O58+CHI!O47+NMM!O46+PPA!O47+FBT!O27+TRE!O27+MAE!O27+TEL!O27+WWP!O27+OIS!O27</f>
        <v>8.4073946689595864</v>
      </c>
      <c r="P46" s="204">
        <f>ISI!P42+NFM!P58+CHI!P47+NMM!P46+PPA!P47+FBT!P27+TRE!P27+MAE!P27+TEL!P27+WWP!P27+OIS!P27</f>
        <v>8.9805674978503873</v>
      </c>
      <c r="Q46" s="204">
        <f>ISI!Q42+NFM!Q58+CHI!Q47+NMM!Q46+PPA!Q47+FBT!Q27+TRE!Q27+MAE!Q27+TEL!Q27+WWP!Q27+OIS!Q27</f>
        <v>9.5061049011177978</v>
      </c>
      <c r="R46" s="204">
        <f>ISI!R42+NFM!R58+CHI!R47+NMM!R46+PPA!R47+FBT!R27+TRE!R27+MAE!R27+TEL!R27+WWP!R27+OIS!R27</f>
        <v>10.007652622527941</v>
      </c>
      <c r="S46" s="204">
        <f>ISI!S42+NFM!S58+CHI!S47+NMM!S46+PPA!S47+FBT!S27+TRE!S27+MAE!S27+TEL!S27+WWP!S27+OIS!S27</f>
        <v>10.438607050730869</v>
      </c>
      <c r="T46" s="204">
        <f>ISI!T42+NFM!T58+CHI!T47+NMM!T46+PPA!T47+FBT!T27+TRE!T27+MAE!T27+TEL!T27+WWP!T27+OIS!T27</f>
        <v>10.921066208082539</v>
      </c>
      <c r="U46" s="204">
        <f>ISI!U42+NFM!U58+CHI!U47+NMM!U46+PPA!U47+FBT!U27+TRE!U27+MAE!U27+TEL!U27+WWP!U27+OIS!U27</f>
        <v>11.39733447979363</v>
      </c>
      <c r="V46" s="204">
        <f>ISI!V42+NFM!V58+CHI!V47+NMM!V46+PPA!V47+FBT!V27+TRE!V27+MAE!V27+TEL!V27+WWP!V27+OIS!V27</f>
        <v>10.18056749785039</v>
      </c>
      <c r="W46" s="204">
        <f>ISI!W42+NFM!W58+CHI!W47+NMM!W46+PPA!W47+FBT!W27+TRE!W27+MAE!W27+TEL!W27+WWP!W27+OIS!W27</f>
        <v>10.490111779879619</v>
      </c>
      <c r="X46" s="204">
        <f>ISI!X42+NFM!X58+CHI!X47+NMM!X46+PPA!X47+FBT!X27+TRE!X27+MAE!X27+TEL!X27+WWP!X27+OIS!X27</f>
        <v>10.56595012897678</v>
      </c>
      <c r="Y46" s="204">
        <f>ISI!Y42+NFM!Y58+CHI!Y47+NMM!Y46+PPA!Y47+FBT!Y27+TRE!Y27+MAE!Y27+TEL!Y27+WWP!Y27+OIS!Y27</f>
        <v>10.50524505588994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2.5556319862424761</v>
      </c>
      <c r="M47" s="204">
        <f>ISI!M43+NFM!M59+CHI!M48+NMM!M47+PPA!M48+FBT!M28+TRE!M28+MAE!M28+TEL!M28+WWP!M28+OIS!M28</f>
        <v>2.5556319862424761</v>
      </c>
      <c r="N47" s="204">
        <f>ISI!N43+NFM!N59+CHI!N48+NMM!N47+PPA!N48+FBT!N28+TRE!N28+MAE!N28+TEL!N28+WWP!N28+OIS!N28</f>
        <v>1.9107480653482369</v>
      </c>
      <c r="O47" s="204">
        <f>ISI!O43+NFM!O59+CHI!O48+NMM!O47+PPA!O48+FBT!O28+TRE!O28+MAE!O28+TEL!O28+WWP!O28+OIS!O28</f>
        <v>2.3406706792777299</v>
      </c>
      <c r="P47" s="204">
        <f>ISI!P43+NFM!P59+CHI!P48+NMM!P47+PPA!P48+FBT!P28+TRE!P28+MAE!P28+TEL!P28+WWP!P28+OIS!P28</f>
        <v>1.958555460017197</v>
      </c>
      <c r="Q47" s="204">
        <f>ISI!Q43+NFM!Q59+CHI!Q48+NMM!Q47+PPA!Q48+FBT!Q28+TRE!Q28+MAE!Q28+TEL!Q28+WWP!Q28+OIS!Q28</f>
        <v>1.958555460017197</v>
      </c>
      <c r="R47" s="204">
        <f>ISI!R43+NFM!R59+CHI!R48+NMM!R47+PPA!R48+FBT!R28+TRE!R28+MAE!R28+TEL!R28+WWP!R28+OIS!R28</f>
        <v>2.3406706792777299</v>
      </c>
      <c r="S47" s="204">
        <f>ISI!S43+NFM!S59+CHI!S48+NMM!S47+PPA!S48+FBT!S28+TRE!S28+MAE!S28+TEL!S28+WWP!S28+OIS!S28</f>
        <v>2.2505588993981078</v>
      </c>
      <c r="T47" s="204">
        <f>ISI!T43+NFM!T59+CHI!T48+NMM!T47+PPA!T48+FBT!T28+TRE!T28+MAE!T28+TEL!T28+WWP!T28+OIS!T28</f>
        <v>1.093981083404987</v>
      </c>
      <c r="U47" s="204">
        <f>ISI!U43+NFM!U59+CHI!U48+NMM!U47+PPA!U48+FBT!U28+TRE!U28+MAE!U28+TEL!U28+WWP!U28+OIS!U28</f>
        <v>1.4719690455717971</v>
      </c>
      <c r="V47" s="204">
        <f>ISI!V43+NFM!V59+CHI!V48+NMM!V47+PPA!V48+FBT!V28+TRE!V28+MAE!V28+TEL!V28+WWP!V28+OIS!V28</f>
        <v>1.404299226139295</v>
      </c>
      <c r="W47" s="204">
        <f>ISI!W43+NFM!W59+CHI!W48+NMM!W47+PPA!W48+FBT!W28+TRE!W28+MAE!W28+TEL!W28+WWP!W28+OIS!W28</f>
        <v>1.3508168529664659</v>
      </c>
      <c r="X47" s="204">
        <f>ISI!X43+NFM!X59+CHI!X48+NMM!X47+PPA!X48+FBT!X28+TRE!X28+MAE!X28+TEL!X28+WWP!X28+OIS!X28</f>
        <v>1.222355975924333</v>
      </c>
      <c r="Y47" s="204">
        <f>ISI!Y43+NFM!Y59+CHI!Y48+NMM!Y47+PPA!Y48+FBT!Y28+TRE!Y28+MAE!Y28+TEL!Y28+WWP!Y28+OIS!Y28</f>
        <v>1.261049011177988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4.2040412725709366</v>
      </c>
      <c r="X48" s="204">
        <f>ISI!X44+NFM!X60+CHI!X49+NMM!X48+PPA!X49+FBT!X29+TRE!X29+MAE!X29+TEL!X29+WWP!X29+OIS!X29</f>
        <v>6.0220120378331901</v>
      </c>
      <c r="Y48" s="204">
        <f>ISI!Y44+NFM!Y60+CHI!Y49+NMM!Y48+PPA!Y49+FBT!Y29+TRE!Y29+MAE!Y29+TEL!Y29+WWP!Y29+OIS!Y29</f>
        <v>8.2011177987962185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0</v>
      </c>
      <c r="C49" s="206">
        <f>ISI!C45+NFM!C61+CHI!C50+NMM!C49+PPA!C50+FBT!C30+TRE!C30+MAE!C30+TEL!C30+WWP!C30+OIS!C30</f>
        <v>0</v>
      </c>
      <c r="D49" s="206">
        <f>ISI!D45+NFM!D61+CHI!D50+NMM!D49+PPA!D50+FBT!D30+TRE!D30+MAE!D30+TEL!D30+WWP!D30+OIS!D30</f>
        <v>0</v>
      </c>
      <c r="E49" s="206">
        <f>ISI!E45+NFM!E61+CHI!E50+NMM!E49+PPA!E50+FBT!E30+TRE!E30+MAE!E30+TEL!E30+WWP!E30+OIS!E30</f>
        <v>0</v>
      </c>
      <c r="F49" s="206">
        <f>ISI!F45+NFM!F61+CHI!F50+NMM!F49+PPA!F50+FBT!F30+TRE!F30+MAE!F30+TEL!F30+WWP!F30+OIS!F30</f>
        <v>2800.7546861564911</v>
      </c>
      <c r="G49" s="206">
        <f>ISI!G45+NFM!G61+CHI!G50+NMM!G49+PPA!G50+FBT!G30+TRE!G30+MAE!G30+TEL!G30+WWP!G30+OIS!G30</f>
        <v>2852.2499570077389</v>
      </c>
      <c r="H49" s="206">
        <f>ISI!H45+NFM!H61+CHI!H50+NMM!H49+PPA!H50+FBT!H30+TRE!H30+MAE!H30+TEL!H30+WWP!H30+OIS!H30</f>
        <v>2885.7840068787618</v>
      </c>
      <c r="I49" s="206">
        <f>ISI!I45+NFM!I61+CHI!I50+NMM!I49+PPA!I50+FBT!I30+TRE!I30+MAE!I30+TEL!I30+WWP!I30+OIS!I30</f>
        <v>2834.0021496130694</v>
      </c>
      <c r="J49" s="206">
        <f>ISI!J45+NFM!J61+CHI!J50+NMM!J49+PPA!J50+FBT!J30+TRE!J30+MAE!J30+TEL!J30+WWP!J30+OIS!J30</f>
        <v>3028.7809974204638</v>
      </c>
      <c r="K49" s="206">
        <f>ISI!K45+NFM!K61+CHI!K50+NMM!K49+PPA!K50+FBT!K30+TRE!K30+MAE!K30+TEL!K30+WWP!K30+OIS!K30</f>
        <v>2937.6612209802233</v>
      </c>
      <c r="L49" s="206">
        <f>ISI!L45+NFM!L61+CHI!L50+NMM!L49+PPA!L50+FBT!L30+TRE!L30+MAE!L30+TEL!L30+WWP!L30+OIS!L30</f>
        <v>3129.4066208082545</v>
      </c>
      <c r="M49" s="206">
        <f>ISI!M45+NFM!M61+CHI!M50+NMM!M49+PPA!M50+FBT!M30+TRE!M30+MAE!M30+TEL!M30+WWP!M30+OIS!M30</f>
        <v>2444.9699054170246</v>
      </c>
      <c r="N49" s="206">
        <f>ISI!N45+NFM!N61+CHI!N50+NMM!N49+PPA!N50+FBT!N30+TRE!N30+MAE!N30+TEL!N30+WWP!N30+OIS!N30</f>
        <v>2583.0466036113494</v>
      </c>
      <c r="O49" s="206">
        <f>ISI!O45+NFM!O61+CHI!O50+NMM!O49+PPA!O50+FBT!O30+TRE!O30+MAE!O30+TEL!O30+WWP!O30+OIS!O30</f>
        <v>2560.1891659501289</v>
      </c>
      <c r="P49" s="206">
        <f>ISI!P45+NFM!P61+CHI!P50+NMM!P49+PPA!P50+FBT!P30+TRE!P30+MAE!P30+TEL!P30+WWP!P30+OIS!P30</f>
        <v>2629.1679277730004</v>
      </c>
      <c r="Q49" s="206">
        <f>ISI!Q45+NFM!Q61+CHI!Q50+NMM!Q49+PPA!Q50+FBT!Q30+TRE!Q30+MAE!Q30+TEL!Q30+WWP!Q30+OIS!Q30</f>
        <v>2695.6863284608771</v>
      </c>
      <c r="R49" s="206">
        <f>ISI!R45+NFM!R61+CHI!R50+NMM!R49+PPA!R50+FBT!R30+TRE!R30+MAE!R30+TEL!R30+WWP!R30+OIS!R30</f>
        <v>2735.6453998280308</v>
      </c>
      <c r="S49" s="206">
        <f>ISI!S45+NFM!S61+CHI!S50+NMM!S49+PPA!S50+FBT!S30+TRE!S30+MAE!S30+TEL!S30+WWP!S30+OIS!S30</f>
        <v>2873.934049871023</v>
      </c>
      <c r="T49" s="206">
        <f>ISI!T45+NFM!T61+CHI!T50+NMM!T49+PPA!T50+FBT!T30+TRE!T30+MAE!T30+TEL!T30+WWP!T30+OIS!T30</f>
        <v>2601.7454858125534</v>
      </c>
      <c r="U49" s="206">
        <f>ISI!U45+NFM!U61+CHI!U50+NMM!U49+PPA!U50+FBT!U30+TRE!U30+MAE!U30+TEL!U30+WWP!U30+OIS!U30</f>
        <v>2942.3600171969047</v>
      </c>
      <c r="V49" s="206">
        <f>ISI!V45+NFM!V61+CHI!V50+NMM!V49+PPA!V50+FBT!V30+TRE!V30+MAE!V30+TEL!V30+WWP!V30+OIS!V30</f>
        <v>2687.3108340498702</v>
      </c>
      <c r="W49" s="206">
        <f>ISI!W45+NFM!W61+CHI!W50+NMM!W49+PPA!W50+FBT!W30+TRE!W30+MAE!W30+TEL!W30+WWP!W30+OIS!W30</f>
        <v>587.02398968185719</v>
      </c>
      <c r="X49" s="206">
        <f>ISI!X45+NFM!X61+CHI!X50+NMM!X49+PPA!X50+FBT!X30+TRE!X30+MAE!X30+TEL!X30+WWP!X30+OIS!X30</f>
        <v>555.43645743766115</v>
      </c>
      <c r="Y49" s="206">
        <f>ISI!Y45+NFM!Y61+CHI!Y50+NMM!Y49+PPA!Y50+FBT!Y30+TRE!Y30+MAE!Y30+TEL!Y30+WWP!Y30+OIS!Y30</f>
        <v>561.98839208942388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12196.646603611347</v>
      </c>
      <c r="C50" s="207">
        <f>ISI!C46+NFM!C62+CHI!C51+NMM!C50+PPA!C51+FBT!C31+TRE!C31+MAE!C31+TEL!C31+WWP!C31+OIS!C31</f>
        <v>12313.413585554599</v>
      </c>
      <c r="D50" s="207">
        <f>ISI!D46+NFM!D62+CHI!D51+NMM!D50+PPA!D51+FBT!D31+TRE!D31+MAE!D31+TEL!D31+WWP!D31+OIS!D31</f>
        <v>12304.987102321582</v>
      </c>
      <c r="E50" s="207">
        <f>ISI!E46+NFM!E62+CHI!E51+NMM!E50+PPA!E51+FBT!E31+TRE!E31+MAE!E31+TEL!E31+WWP!E31+OIS!E31</f>
        <v>12413.413585554599</v>
      </c>
      <c r="F50" s="207">
        <f>ISI!F46+NFM!F62+CHI!F51+NMM!F50+PPA!F51+FBT!F31+TRE!F31+MAE!F31+TEL!F31+WWP!F31+OIS!F31</f>
        <v>12398.71023215821</v>
      </c>
      <c r="G50" s="207">
        <f>ISI!G46+NFM!G62+CHI!G51+NMM!G50+PPA!G51+FBT!G31+TRE!G31+MAE!G31+TEL!G31+WWP!G31+OIS!G31</f>
        <v>12447.37747205503</v>
      </c>
      <c r="H50" s="207">
        <f>ISI!H46+NFM!H62+CHI!H51+NMM!H50+PPA!H51+FBT!H31+TRE!H31+MAE!H31+TEL!H31+WWP!H31+OIS!H31</f>
        <v>12670.851246775581</v>
      </c>
      <c r="I50" s="207">
        <f>ISI!I46+NFM!I62+CHI!I51+NMM!I50+PPA!I51+FBT!I31+TRE!I31+MAE!I31+TEL!I31+WWP!I31+OIS!I31</f>
        <v>12568.357695614788</v>
      </c>
      <c r="J50" s="207">
        <f>ISI!J46+NFM!J62+CHI!J51+NMM!J50+PPA!J51+FBT!J31+TRE!J31+MAE!J31+TEL!J31+WWP!J31+OIS!J31</f>
        <v>12179.363714531384</v>
      </c>
      <c r="K50" s="207">
        <f>ISI!K46+NFM!K62+CHI!K51+NMM!K50+PPA!K51+FBT!K31+TRE!K31+MAE!K31+TEL!K31+WWP!K31+OIS!K31</f>
        <v>10370.335339638865</v>
      </c>
      <c r="L50" s="207">
        <f>ISI!L46+NFM!L62+CHI!L51+NMM!L50+PPA!L51+FBT!L31+TRE!L31+MAE!L31+TEL!L31+WWP!L31+OIS!L31</f>
        <v>10994.668959587274</v>
      </c>
      <c r="M50" s="207">
        <f>ISI!M46+NFM!M62+CHI!M51+NMM!M50+PPA!M51+FBT!M31+TRE!M31+MAE!M31+TEL!M31+WWP!M31+OIS!M31</f>
        <v>11012.553740326739</v>
      </c>
      <c r="N50" s="207">
        <f>ISI!N46+NFM!N62+CHI!N51+NMM!N50+PPA!N51+FBT!N31+TRE!N31+MAE!N31+TEL!N31+WWP!N31+OIS!N31</f>
        <v>10345.915735167671</v>
      </c>
      <c r="O50" s="207">
        <f>ISI!O46+NFM!O62+CHI!O51+NMM!O50+PPA!O51+FBT!O31+TRE!O31+MAE!O31+TEL!O31+WWP!O31+OIS!O31</f>
        <v>9886.5864144454008</v>
      </c>
      <c r="P50" s="207">
        <f>ISI!P46+NFM!P62+CHI!P51+NMM!P50+PPA!P51+FBT!P31+TRE!P31+MAE!P31+TEL!P31+WWP!P31+OIS!P31</f>
        <v>9709.2003439380896</v>
      </c>
      <c r="Q50" s="207">
        <f>ISI!Q46+NFM!Q62+CHI!Q51+NMM!Q50+PPA!Q51+FBT!Q31+TRE!Q31+MAE!Q31+TEL!Q31+WWP!Q31+OIS!Q31</f>
        <v>9687.4462596732574</v>
      </c>
      <c r="R50" s="207">
        <f>ISI!R46+NFM!R62+CHI!R51+NMM!R50+PPA!R51+FBT!R31+TRE!R31+MAE!R31+TEL!R31+WWP!R31+OIS!R31</f>
        <v>9738.3490971625106</v>
      </c>
      <c r="S50" s="207">
        <f>ISI!S46+NFM!S62+CHI!S51+NMM!S50+PPA!S51+FBT!S31+TRE!S31+MAE!S31+TEL!S31+WWP!S31+OIS!S31</f>
        <v>9940.6214961306941</v>
      </c>
      <c r="T50" s="207">
        <f>ISI!T46+NFM!T62+CHI!T51+NMM!T50+PPA!T51+FBT!T31+TRE!T31+MAE!T31+TEL!T31+WWP!T31+OIS!T31</f>
        <v>9980.2356835769533</v>
      </c>
      <c r="U50" s="207">
        <f>ISI!U46+NFM!U62+CHI!U51+NMM!U50+PPA!U51+FBT!U31+TRE!U31+MAE!U31+TEL!U31+WWP!U31+OIS!U31</f>
        <v>10278.144453998282</v>
      </c>
      <c r="V50" s="207">
        <f>ISI!V46+NFM!V62+CHI!V51+NMM!V50+PPA!V51+FBT!V31+TRE!V31+MAE!V31+TEL!V31+WWP!V31+OIS!V31</f>
        <v>10086.375236457437</v>
      </c>
      <c r="W50" s="207">
        <f>ISI!W46+NFM!W62+CHI!W51+NMM!W50+PPA!W51+FBT!W31+TRE!W31+MAE!W31+TEL!W31+WWP!W31+OIS!W31</f>
        <v>10107.55348237317</v>
      </c>
      <c r="X50" s="207">
        <f>ISI!X46+NFM!X62+CHI!X51+NMM!X50+PPA!X51+FBT!X31+TRE!X31+MAE!X31+TEL!X31+WWP!X31+OIS!X31</f>
        <v>9599.1185726569202</v>
      </c>
      <c r="Y50" s="207">
        <f>ISI!Y46+NFM!Y62+CHI!Y51+NMM!Y50+PPA!Y51+FBT!Y31+TRE!Y31+MAE!Y31+TEL!Y31+WWP!Y31+OIS!Y31</f>
        <v>9177.3730868443672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37585.367497850399</v>
      </c>
      <c r="C51" s="210">
        <f t="shared" si="4"/>
        <v>36376.508684436805</v>
      </c>
      <c r="D51" s="210">
        <f t="shared" si="4"/>
        <v>36622.733447979364</v>
      </c>
      <c r="E51" s="210">
        <f t="shared" si="4"/>
        <v>38225.618916595013</v>
      </c>
      <c r="F51" s="210">
        <f t="shared" si="4"/>
        <v>37509.213069647456</v>
      </c>
      <c r="G51" s="210">
        <f t="shared" si="4"/>
        <v>37211.521066208064</v>
      </c>
      <c r="H51" s="210">
        <f t="shared" si="4"/>
        <v>36144.576870163371</v>
      </c>
      <c r="I51" s="210">
        <f t="shared" si="4"/>
        <v>35907.652450558897</v>
      </c>
      <c r="J51" s="210">
        <f t="shared" si="4"/>
        <v>34528.295356835763</v>
      </c>
      <c r="K51" s="210">
        <f t="shared" si="4"/>
        <v>28552.887188306104</v>
      </c>
      <c r="L51" s="210">
        <f t="shared" si="4"/>
        <v>29014.718228718826</v>
      </c>
      <c r="M51" s="210">
        <f t="shared" si="4"/>
        <v>27744.857867583836</v>
      </c>
      <c r="N51" s="210">
        <f t="shared" si="4"/>
        <v>26948.704299226141</v>
      </c>
      <c r="O51" s="210">
        <f t="shared" si="4"/>
        <v>25353.58710232158</v>
      </c>
      <c r="P51" s="210">
        <f t="shared" si="4"/>
        <v>24739.085382631121</v>
      </c>
      <c r="Q51" s="210">
        <f t="shared" si="4"/>
        <v>24853.372398968186</v>
      </c>
      <c r="R51" s="210">
        <f t="shared" si="4"/>
        <v>25088.948925193465</v>
      </c>
      <c r="S51" s="210">
        <f t="shared" si="4"/>
        <v>24925.748667239899</v>
      </c>
      <c r="T51" s="210">
        <f t="shared" si="4"/>
        <v>24663.854428202918</v>
      </c>
      <c r="U51" s="210">
        <f t="shared" si="4"/>
        <v>24928.486070507315</v>
      </c>
      <c r="V51" s="210">
        <f t="shared" si="4"/>
        <v>23861.102837489245</v>
      </c>
      <c r="W51" s="210">
        <f t="shared" si="4"/>
        <v>26438.993465176267</v>
      </c>
      <c r="X51" s="210">
        <f t="shared" si="4"/>
        <v>24626.605503009458</v>
      </c>
      <c r="Y51" s="210">
        <f t="shared" si="4"/>
        <v>23502.312725709369</v>
      </c>
    </row>
    <row r="52" spans="1:25" ht="12" customHeight="1" x14ac:dyDescent="0.25">
      <c r="A52" s="17" t="s">
        <v>14</v>
      </c>
      <c r="B52" s="209">
        <f>ISI!B$47</f>
        <v>4933.2664660361115</v>
      </c>
      <c r="C52" s="209">
        <f>ISI!C$47</f>
        <v>4605.1459157351674</v>
      </c>
      <c r="D52" s="209">
        <f>ISI!D$47</f>
        <v>4493.4031814273421</v>
      </c>
      <c r="E52" s="209">
        <f>ISI!E$47</f>
        <v>4570.1179707652609</v>
      </c>
      <c r="F52" s="209">
        <f>ISI!F$47</f>
        <v>4595.3975064488404</v>
      </c>
      <c r="G52" s="209">
        <f>ISI!G$47</f>
        <v>4811.0179707652624</v>
      </c>
      <c r="H52" s="209">
        <f>ISI!H$47</f>
        <v>4799.6968185726564</v>
      </c>
      <c r="I52" s="209">
        <f>ISI!I$47</f>
        <v>4700.4586414445394</v>
      </c>
      <c r="J52" s="209">
        <f>ISI!J$47</f>
        <v>4569.4206362854675</v>
      </c>
      <c r="K52" s="209">
        <f>ISI!K$47</f>
        <v>3274.6871023215817</v>
      </c>
      <c r="L52" s="209">
        <f>ISI!L$47</f>
        <v>3650.7093723129819</v>
      </c>
      <c r="M52" s="209">
        <f>ISI!M$47</f>
        <v>3842.5479793637151</v>
      </c>
      <c r="N52" s="209">
        <f>ISI!N$47</f>
        <v>4010.700257953567</v>
      </c>
      <c r="O52" s="209">
        <f>ISI!O$47</f>
        <v>3560.2990541702493</v>
      </c>
      <c r="P52" s="209">
        <f>ISI!P$47</f>
        <v>3635.3353396388648</v>
      </c>
      <c r="Q52" s="209">
        <f>ISI!Q$47</f>
        <v>3546.5173688736031</v>
      </c>
      <c r="R52" s="209">
        <f>ISI!R$47</f>
        <v>3681.1606190885641</v>
      </c>
      <c r="S52" s="209">
        <f>ISI!S$47</f>
        <v>3597.0694754944088</v>
      </c>
      <c r="T52" s="209">
        <f>ISI!T$47</f>
        <v>3619.6315563198623</v>
      </c>
      <c r="U52" s="209">
        <f>ISI!U$47</f>
        <v>3620.0685296646598</v>
      </c>
      <c r="V52" s="209">
        <f>ISI!V$47</f>
        <v>3166.5694754944107</v>
      </c>
      <c r="W52" s="209">
        <f>ISI!W$47</f>
        <v>3878.5671884524331</v>
      </c>
      <c r="X52" s="209">
        <f>ISI!X$47</f>
        <v>3517.8032580837871</v>
      </c>
      <c r="Y52" s="209">
        <f>ISI!Y$47</f>
        <v>3431.8082876737362</v>
      </c>
    </row>
    <row r="53" spans="1:25" ht="12" customHeight="1" x14ac:dyDescent="0.25">
      <c r="A53" s="18" t="s">
        <v>43</v>
      </c>
      <c r="B53" s="204">
        <f>ISI!B$48</f>
        <v>2883.6874141485778</v>
      </c>
      <c r="C53" s="204">
        <f>ISI!C$48</f>
        <v>2583.1480858967511</v>
      </c>
      <c r="D53" s="204">
        <f>ISI!D$48</f>
        <v>2429.2648833860098</v>
      </c>
      <c r="E53" s="204">
        <f>ISI!E$48</f>
        <v>2513.3353949497032</v>
      </c>
      <c r="F53" s="204">
        <f>ISI!F$48</f>
        <v>2546.2440211112062</v>
      </c>
      <c r="G53" s="204">
        <f>ISI!G$48</f>
        <v>2795.0369653884691</v>
      </c>
      <c r="H53" s="204">
        <f>ISI!H$48</f>
        <v>2660.3494739766238</v>
      </c>
      <c r="I53" s="204">
        <f>ISI!I$48</f>
        <v>2565.9349665887562</v>
      </c>
      <c r="J53" s="204">
        <f>ISI!J$48</f>
        <v>2448.5122250051731</v>
      </c>
      <c r="K53" s="204">
        <f>ISI!K$48</f>
        <v>1528.477621468144</v>
      </c>
      <c r="L53" s="204">
        <f>ISI!L$48</f>
        <v>1859.720193570678</v>
      </c>
      <c r="M53" s="204">
        <f>ISI!M$48</f>
        <v>1997.188757908845</v>
      </c>
      <c r="N53" s="204">
        <f>ISI!N$48</f>
        <v>2083.122653499418</v>
      </c>
      <c r="O53" s="204">
        <f>ISI!O$48</f>
        <v>1606.933078081626</v>
      </c>
      <c r="P53" s="204">
        <f>ISI!P$48</f>
        <v>1611.150739783985</v>
      </c>
      <c r="Q53" s="204">
        <f>ISI!Q$48</f>
        <v>1319.5949498304899</v>
      </c>
      <c r="R53" s="204">
        <f>ISI!R$48</f>
        <v>1488.8550729865131</v>
      </c>
      <c r="S53" s="204">
        <f>ISI!S$48</f>
        <v>1227.9084399833209</v>
      </c>
      <c r="T53" s="204">
        <f>ISI!T$48</f>
        <v>1170.0031862915459</v>
      </c>
      <c r="U53" s="204">
        <f>ISI!U$48</f>
        <v>1147.7013268767821</v>
      </c>
      <c r="V53" s="204">
        <f>ISI!V$48</f>
        <v>879.1536132070388</v>
      </c>
      <c r="W53" s="204">
        <f>ISI!W$48</f>
        <v>1078.557351730944</v>
      </c>
      <c r="X53" s="204">
        <f>ISI!X$48</f>
        <v>1017.4320363784</v>
      </c>
      <c r="Y53" s="204">
        <f>ISI!Y$48</f>
        <v>897.61505845437705</v>
      </c>
    </row>
    <row r="54" spans="1:25" ht="12" customHeight="1" x14ac:dyDescent="0.25">
      <c r="A54" s="18" t="s">
        <v>44</v>
      </c>
      <c r="B54" s="204">
        <f>ISI!B$49</f>
        <v>2049.5790518875342</v>
      </c>
      <c r="C54" s="204">
        <f>ISI!C$49</f>
        <v>2021.997829838416</v>
      </c>
      <c r="D54" s="204">
        <f>ISI!D$49</f>
        <v>2064.1382980413318</v>
      </c>
      <c r="E54" s="204">
        <f>ISI!E$49</f>
        <v>2056.7825758155582</v>
      </c>
      <c r="F54" s="204">
        <f>ISI!F$49</f>
        <v>2049.1534853376338</v>
      </c>
      <c r="G54" s="204">
        <f>ISI!G$49</f>
        <v>2015.9810053767931</v>
      </c>
      <c r="H54" s="204">
        <f>ISI!H$49</f>
        <v>2139.3473445960321</v>
      </c>
      <c r="I54" s="204">
        <f>ISI!I$49</f>
        <v>2134.5236748557832</v>
      </c>
      <c r="J54" s="204">
        <f>ISI!J$49</f>
        <v>2120.9084112802948</v>
      </c>
      <c r="K54" s="204">
        <f>ISI!K$49</f>
        <v>1746.209480853438</v>
      </c>
      <c r="L54" s="204">
        <f>ISI!L$49</f>
        <v>1790.9891787423039</v>
      </c>
      <c r="M54" s="204">
        <f>ISI!M$49</f>
        <v>1845.3592214548701</v>
      </c>
      <c r="N54" s="204">
        <f>ISI!N$49</f>
        <v>1927.577604454149</v>
      </c>
      <c r="O54" s="204">
        <f>ISI!O$49</f>
        <v>1953.365976088623</v>
      </c>
      <c r="P54" s="204">
        <f>ISI!P$49</f>
        <v>2024.1845998548799</v>
      </c>
      <c r="Q54" s="204">
        <f>ISI!Q$49</f>
        <v>2226.9224190431132</v>
      </c>
      <c r="R54" s="204">
        <f>ISI!R$49</f>
        <v>2192.3055461020508</v>
      </c>
      <c r="S54" s="204">
        <f>ISI!S$49</f>
        <v>2369.1610355110879</v>
      </c>
      <c r="T54" s="204">
        <f>ISI!T$49</f>
        <v>2449.6283700283161</v>
      </c>
      <c r="U54" s="204">
        <f>ISI!U$49</f>
        <v>2472.3672027878779</v>
      </c>
      <c r="V54" s="204">
        <f>ISI!V$49</f>
        <v>2287.415862287372</v>
      </c>
      <c r="W54" s="204">
        <f>ISI!W$49</f>
        <v>2800.0098367214891</v>
      </c>
      <c r="X54" s="204">
        <f>ISI!X$49</f>
        <v>2500.3712217053871</v>
      </c>
      <c r="Y54" s="204">
        <f>ISI!Y$49</f>
        <v>2534.1932292193592</v>
      </c>
    </row>
    <row r="55" spans="1:25" ht="12" customHeight="1" x14ac:dyDescent="0.25">
      <c r="A55" s="19" t="s">
        <v>18</v>
      </c>
      <c r="B55" s="205">
        <f>NFM!B$63</f>
        <v>965.08005159071354</v>
      </c>
      <c r="C55" s="205">
        <f>NFM!C$63</f>
        <v>979.01203783319011</v>
      </c>
      <c r="D55" s="205">
        <f>NFM!D$63</f>
        <v>954.95073086844366</v>
      </c>
      <c r="E55" s="205">
        <f>NFM!E$63</f>
        <v>961.71977644024093</v>
      </c>
      <c r="F55" s="205">
        <f>NFM!F$63</f>
        <v>967.76956147893395</v>
      </c>
      <c r="G55" s="205">
        <f>NFM!G$63</f>
        <v>964.23215821152178</v>
      </c>
      <c r="H55" s="205">
        <f>NFM!H$63</f>
        <v>981.98804815133246</v>
      </c>
      <c r="I55" s="205">
        <f>NFM!I$63</f>
        <v>947.09174548581268</v>
      </c>
      <c r="J55" s="205">
        <f>NFM!J$63</f>
        <v>931.12184006878761</v>
      </c>
      <c r="K55" s="205">
        <f>NFM!K$63</f>
        <v>857.57944969905407</v>
      </c>
      <c r="L55" s="205">
        <f>NFM!L$63</f>
        <v>843.36534823731733</v>
      </c>
      <c r="M55" s="205">
        <f>NFM!M$63</f>
        <v>943.73989681857233</v>
      </c>
      <c r="N55" s="205">
        <f>NFM!N$63</f>
        <v>763.70756663800501</v>
      </c>
      <c r="O55" s="205">
        <f>NFM!O$63</f>
        <v>639.02502149613065</v>
      </c>
      <c r="P55" s="205">
        <f>NFM!P$63</f>
        <v>643.5234737747204</v>
      </c>
      <c r="Q55" s="205">
        <f>NFM!Q$63</f>
        <v>624.54333619948397</v>
      </c>
      <c r="R55" s="205">
        <f>NFM!R$63</f>
        <v>655.29518486672407</v>
      </c>
      <c r="S55" s="205">
        <f>NFM!S$63</f>
        <v>694.44832330180543</v>
      </c>
      <c r="T55" s="205">
        <f>NFM!T$63</f>
        <v>713.87076526225292</v>
      </c>
      <c r="U55" s="205">
        <f>NFM!U$63</f>
        <v>663.45898538263089</v>
      </c>
      <c r="V55" s="205">
        <f>NFM!V$63</f>
        <v>662.63361994840932</v>
      </c>
      <c r="W55" s="205">
        <f>NFM!W$63</f>
        <v>894.13837024043869</v>
      </c>
      <c r="X55" s="205">
        <f>NFM!X$63</f>
        <v>724.08793995895303</v>
      </c>
      <c r="Y55" s="205">
        <f>NFM!Y$63</f>
        <v>672.99047564559669</v>
      </c>
    </row>
    <row r="56" spans="1:25" ht="12" customHeight="1" x14ac:dyDescent="0.25">
      <c r="A56" s="18" t="s">
        <v>45</v>
      </c>
      <c r="B56" s="204">
        <f>NFM!B$64</f>
        <v>331.96284437071199</v>
      </c>
      <c r="C56" s="204">
        <f>NFM!C$64</f>
        <v>191.08610261733921</v>
      </c>
      <c r="D56" s="204">
        <f>NFM!D$64</f>
        <v>355.85443261049198</v>
      </c>
      <c r="E56" s="204">
        <f>NFM!E$64</f>
        <v>384.91705801005588</v>
      </c>
      <c r="F56" s="204">
        <f>NFM!F$64</f>
        <v>394.32679756233779</v>
      </c>
      <c r="G56" s="204">
        <f>NFM!G$64</f>
        <v>368.84624209691327</v>
      </c>
      <c r="H56" s="204">
        <f>NFM!H$64</f>
        <v>370.03001012806419</v>
      </c>
      <c r="I56" s="204">
        <f>NFM!I$64</f>
        <v>355.14377538946877</v>
      </c>
      <c r="J56" s="204">
        <f>NFM!J$64</f>
        <v>351.39817274880329</v>
      </c>
      <c r="K56" s="204">
        <f>NFM!K$64</f>
        <v>41.347530371308743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362.61990424382464</v>
      </c>
      <c r="C57" s="204">
        <f>NFM!C$65</f>
        <v>379.76095340111783</v>
      </c>
      <c r="D57" s="204">
        <f>NFM!D$65</f>
        <v>350.90206390395133</v>
      </c>
      <c r="E57" s="204">
        <f>NFM!E$65</f>
        <v>357.11492045991019</v>
      </c>
      <c r="F57" s="204">
        <f>NFM!F$65</f>
        <v>361.65266219633077</v>
      </c>
      <c r="G57" s="204">
        <f>NFM!G$65</f>
        <v>392.31263181103878</v>
      </c>
      <c r="H57" s="204">
        <f>NFM!H$65</f>
        <v>415.86751822068919</v>
      </c>
      <c r="I57" s="204">
        <f>NFM!I$65</f>
        <v>398.94935390961621</v>
      </c>
      <c r="J57" s="204">
        <f>NFM!J$65</f>
        <v>395.9685304972158</v>
      </c>
      <c r="K57" s="204">
        <f>NFM!K$65</f>
        <v>437.25956535468731</v>
      </c>
      <c r="L57" s="204">
        <f>NFM!L$65</f>
        <v>472.05918744511331</v>
      </c>
      <c r="M57" s="204">
        <f>NFM!M$65</f>
        <v>417.83819641940198</v>
      </c>
      <c r="N57" s="204">
        <f>NFM!N$65</f>
        <v>346.76100490268402</v>
      </c>
      <c r="O57" s="204">
        <f>NFM!O$65</f>
        <v>163.670374063156</v>
      </c>
      <c r="P57" s="204">
        <f>NFM!P$65</f>
        <v>121.5057906173251</v>
      </c>
      <c r="Q57" s="204">
        <f>NFM!Q$65</f>
        <v>113.6771408395269</v>
      </c>
      <c r="R57" s="204">
        <f>NFM!R$65</f>
        <v>122.1836385591221</v>
      </c>
      <c r="S57" s="204">
        <f>NFM!S$65</f>
        <v>134.98403232629261</v>
      </c>
      <c r="T57" s="204">
        <f>NFM!T$65</f>
        <v>131.23829007361979</v>
      </c>
      <c r="U57" s="204">
        <f>NFM!U$65</f>
        <v>123.6048783177902</v>
      </c>
      <c r="V57" s="204">
        <f>NFM!V$65</f>
        <v>105.4731825974411</v>
      </c>
      <c r="W57" s="204">
        <f>NFM!W$65</f>
        <v>169.03633884161701</v>
      </c>
      <c r="X57" s="204">
        <f>NFM!X$65</f>
        <v>165.8941311661149</v>
      </c>
      <c r="Y57" s="204">
        <f>NFM!Y$65</f>
        <v>114.5635678305578</v>
      </c>
    </row>
    <row r="58" spans="1:25" ht="12" customHeight="1" x14ac:dyDescent="0.25">
      <c r="A58" s="22" t="s">
        <v>46</v>
      </c>
      <c r="B58" s="211">
        <f>NFM!B$66</f>
        <v>264.59185869210842</v>
      </c>
      <c r="C58" s="211">
        <f>NFM!C$66</f>
        <v>286.0176783976334</v>
      </c>
      <c r="D58" s="211">
        <f>NFM!D$66</f>
        <v>262.01314994906443</v>
      </c>
      <c r="E58" s="211">
        <f>NFM!E$66</f>
        <v>265.42941370984579</v>
      </c>
      <c r="F58" s="211">
        <f>NFM!F$66</f>
        <v>268.12129599187352</v>
      </c>
      <c r="G58" s="211">
        <f>NFM!G$66</f>
        <v>252.34405548771039</v>
      </c>
      <c r="H58" s="211">
        <f>NFM!H$66</f>
        <v>255.1112007140124</v>
      </c>
      <c r="I58" s="211">
        <f>NFM!I$66</f>
        <v>237.50480746859881</v>
      </c>
      <c r="J58" s="211">
        <f>NFM!J$66</f>
        <v>237.01431644217081</v>
      </c>
      <c r="K58" s="211">
        <f>NFM!K$66</f>
        <v>300.31479370246888</v>
      </c>
      <c r="L58" s="211">
        <f>NFM!L$66</f>
        <v>278.00710238630762</v>
      </c>
      <c r="M58" s="211">
        <f>NFM!M$66</f>
        <v>245.7704980681111</v>
      </c>
      <c r="N58" s="211">
        <f>NFM!N$66</f>
        <v>186.64882408857969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98.028045551716204</v>
      </c>
      <c r="C59" s="212">
        <f>NFM!C$67</f>
        <v>93.743275003484428</v>
      </c>
      <c r="D59" s="212">
        <f>NFM!D$67</f>
        <v>88.888913954886931</v>
      </c>
      <c r="E59" s="212">
        <f>NFM!E$67</f>
        <v>91.685506750064405</v>
      </c>
      <c r="F59" s="212">
        <f>NFM!F$67</f>
        <v>93.531366204457228</v>
      </c>
      <c r="G59" s="212">
        <f>NFM!G$67</f>
        <v>139.96857632332839</v>
      </c>
      <c r="H59" s="212">
        <f>NFM!H$67</f>
        <v>160.75631750667679</v>
      </c>
      <c r="I59" s="212">
        <f>NFM!I$67</f>
        <v>161.44454644101739</v>
      </c>
      <c r="J59" s="212">
        <f>NFM!J$67</f>
        <v>158.95421405504499</v>
      </c>
      <c r="K59" s="212">
        <f>NFM!K$67</f>
        <v>136.94477165221841</v>
      </c>
      <c r="L59" s="212">
        <f>NFM!L$67</f>
        <v>194.05208505880569</v>
      </c>
      <c r="M59" s="212">
        <f>NFM!M$67</f>
        <v>172.06769835129089</v>
      </c>
      <c r="N59" s="212">
        <f>NFM!N$67</f>
        <v>160.11218081410431</v>
      </c>
      <c r="O59" s="212">
        <f>NFM!O$67</f>
        <v>163.670374063156</v>
      </c>
      <c r="P59" s="212">
        <f>NFM!P$67</f>
        <v>121.5057906173251</v>
      </c>
      <c r="Q59" s="212">
        <f>NFM!Q$67</f>
        <v>113.6771408395269</v>
      </c>
      <c r="R59" s="212">
        <f>NFM!R$67</f>
        <v>122.1836385591221</v>
      </c>
      <c r="S59" s="212">
        <f>NFM!S$67</f>
        <v>134.98403232629261</v>
      </c>
      <c r="T59" s="212">
        <f>NFM!T$67</f>
        <v>131.23829007361979</v>
      </c>
      <c r="U59" s="212">
        <f>NFM!U$67</f>
        <v>123.6048783177902</v>
      </c>
      <c r="V59" s="212">
        <f>NFM!V$67</f>
        <v>105.4731825974411</v>
      </c>
      <c r="W59" s="212">
        <f>NFM!W$67</f>
        <v>169.03633884161701</v>
      </c>
      <c r="X59" s="212">
        <f>NFM!X$67</f>
        <v>165.8941311661149</v>
      </c>
      <c r="Y59" s="212">
        <f>NFM!Y$67</f>
        <v>114.5635678305578</v>
      </c>
    </row>
    <row r="60" spans="1:25" ht="12" customHeight="1" x14ac:dyDescent="0.25">
      <c r="A60" s="18" t="s">
        <v>47</v>
      </c>
      <c r="B60" s="204">
        <f>NFM!B$68</f>
        <v>270.49730297617691</v>
      </c>
      <c r="C60" s="204">
        <f>NFM!C$68</f>
        <v>408.1649818147331</v>
      </c>
      <c r="D60" s="204">
        <f>NFM!D$68</f>
        <v>248.19423435400029</v>
      </c>
      <c r="E60" s="204">
        <f>NFM!E$68</f>
        <v>219.6877979702748</v>
      </c>
      <c r="F60" s="204">
        <f>NFM!F$68</f>
        <v>211.7901017202654</v>
      </c>
      <c r="G60" s="204">
        <f>NFM!G$68</f>
        <v>203.07328430356969</v>
      </c>
      <c r="H60" s="204">
        <f>NFM!H$68</f>
        <v>196.090519802579</v>
      </c>
      <c r="I60" s="204">
        <f>NFM!I$68</f>
        <v>192.99861618672779</v>
      </c>
      <c r="J60" s="204">
        <f>NFM!J$68</f>
        <v>183.75513682276841</v>
      </c>
      <c r="K60" s="204">
        <f>NFM!K$68</f>
        <v>378.97235397305809</v>
      </c>
      <c r="L60" s="204">
        <f>NFM!L$68</f>
        <v>371.30616079220403</v>
      </c>
      <c r="M60" s="204">
        <f>NFM!M$68</f>
        <v>525.90170039917041</v>
      </c>
      <c r="N60" s="204">
        <f>NFM!N$68</f>
        <v>416.94656173532098</v>
      </c>
      <c r="O60" s="204">
        <f>NFM!O$68</f>
        <v>475.35464743297462</v>
      </c>
      <c r="P60" s="204">
        <f>NFM!P$68</f>
        <v>522.01768315739525</v>
      </c>
      <c r="Q60" s="204">
        <f>NFM!Q$68</f>
        <v>510.86619535995709</v>
      </c>
      <c r="R60" s="204">
        <f>NFM!R$68</f>
        <v>533.111546307602</v>
      </c>
      <c r="S60" s="204">
        <f>NFM!S$68</f>
        <v>559.46429097551288</v>
      </c>
      <c r="T60" s="204">
        <f>NFM!T$68</f>
        <v>582.63247518863307</v>
      </c>
      <c r="U60" s="204">
        <f>NFM!U$68</f>
        <v>539.85410706484072</v>
      </c>
      <c r="V60" s="204">
        <f>NFM!V$68</f>
        <v>557.16043735096821</v>
      </c>
      <c r="W60" s="204">
        <f>NFM!W$68</f>
        <v>725.10203139882174</v>
      </c>
      <c r="X60" s="204">
        <f>NFM!X$68</f>
        <v>558.19380879283813</v>
      </c>
      <c r="Y60" s="204">
        <f>NFM!Y$68</f>
        <v>558.42690781503893</v>
      </c>
    </row>
    <row r="61" spans="1:25" ht="12" customHeight="1" x14ac:dyDescent="0.25">
      <c r="A61" s="19" t="s">
        <v>19</v>
      </c>
      <c r="B61" s="205">
        <f>CHI!B$52</f>
        <v>6162.4705932932084</v>
      </c>
      <c r="C61" s="205">
        <f>CHI!C$52</f>
        <v>5385.54539982803</v>
      </c>
      <c r="D61" s="205">
        <f>CHI!D$52</f>
        <v>5311.8672398968201</v>
      </c>
      <c r="E61" s="205">
        <f>CHI!E$52</f>
        <v>5763.0212381771253</v>
      </c>
      <c r="F61" s="205">
        <f>CHI!F$52</f>
        <v>5547.8780739466893</v>
      </c>
      <c r="G61" s="205">
        <f>CHI!G$52</f>
        <v>5424.7555460017184</v>
      </c>
      <c r="H61" s="205">
        <f>CHI!H$52</f>
        <v>5179.5466895958734</v>
      </c>
      <c r="I61" s="205">
        <f>CHI!I$52</f>
        <v>5674.4850386930357</v>
      </c>
      <c r="J61" s="205">
        <f>CHI!J$52</f>
        <v>4718.4742906276842</v>
      </c>
      <c r="K61" s="205">
        <f>CHI!K$52</f>
        <v>4364.8111779879609</v>
      </c>
      <c r="L61" s="205">
        <f>CHI!L$52</f>
        <v>4241.6452278589859</v>
      </c>
      <c r="M61" s="205">
        <f>CHI!M$52</f>
        <v>4098.3835769561465</v>
      </c>
      <c r="N61" s="205">
        <f>CHI!N$52</f>
        <v>4112.313757523646</v>
      </c>
      <c r="O61" s="205">
        <f>CHI!O$52</f>
        <v>4136.6198624247627</v>
      </c>
      <c r="P61" s="205">
        <f>CHI!P$52</f>
        <v>3722.698624247636</v>
      </c>
      <c r="Q61" s="205">
        <f>CHI!Q$52</f>
        <v>3292.0074806534831</v>
      </c>
      <c r="R61" s="205">
        <f>CHI!R$52</f>
        <v>3506.4344797936378</v>
      </c>
      <c r="S61" s="205">
        <f>CHI!S$52</f>
        <v>3654.1467755803947</v>
      </c>
      <c r="T61" s="205">
        <f>CHI!T$52</f>
        <v>3646.0620808254507</v>
      </c>
      <c r="U61" s="205">
        <f>CHI!U$52</f>
        <v>3495.9568357695616</v>
      </c>
      <c r="V61" s="205">
        <f>CHI!V$52</f>
        <v>3410.5478933791919</v>
      </c>
      <c r="W61" s="205">
        <f>CHI!W$52</f>
        <v>3953.7157652554406</v>
      </c>
      <c r="X61" s="205">
        <f>CHI!X$52</f>
        <v>3441.6330458314005</v>
      </c>
      <c r="Y61" s="205">
        <f>CHI!Y$52</f>
        <v>3373.3920377260119</v>
      </c>
    </row>
    <row r="62" spans="1:25" ht="12" customHeight="1" x14ac:dyDescent="0.25">
      <c r="A62" s="18" t="s">
        <v>59</v>
      </c>
      <c r="B62" s="204">
        <f>CHI!B$53</f>
        <v>2381.5352325222329</v>
      </c>
      <c r="C62" s="204">
        <f>CHI!C$53</f>
        <v>2125.9075068028314</v>
      </c>
      <c r="D62" s="204">
        <f>CHI!D$53</f>
        <v>2095.7629977995921</v>
      </c>
      <c r="E62" s="204">
        <f>CHI!E$53</f>
        <v>2048.3353995617117</v>
      </c>
      <c r="F62" s="204">
        <f>CHI!F$53</f>
        <v>1935.3982587964992</v>
      </c>
      <c r="G62" s="204">
        <f>CHI!G$53</f>
        <v>2118.4741158814368</v>
      </c>
      <c r="H62" s="204">
        <f>CHI!H$53</f>
        <v>2048.3273745966453</v>
      </c>
      <c r="I62" s="204">
        <f>CHI!I$53</f>
        <v>2201.8844638654082</v>
      </c>
      <c r="J62" s="204">
        <f>CHI!J$53</f>
        <v>2175.9571194830805</v>
      </c>
      <c r="K62" s="204">
        <f>CHI!K$53</f>
        <v>1666.0324166485498</v>
      </c>
      <c r="L62" s="204">
        <f>CHI!L$53</f>
        <v>2045.4785088777426</v>
      </c>
      <c r="M62" s="204">
        <f>CHI!M$53</f>
        <v>1940.8764527872563</v>
      </c>
      <c r="N62" s="204">
        <f>CHI!N$53</f>
        <v>1800.035487667893</v>
      </c>
      <c r="O62" s="204">
        <f>CHI!O$53</f>
        <v>1879.2404128297999</v>
      </c>
      <c r="P62" s="204">
        <f>CHI!P$53</f>
        <v>1740.963150827366</v>
      </c>
      <c r="Q62" s="204">
        <f>CHI!Q$53</f>
        <v>1672.7084774635728</v>
      </c>
      <c r="R62" s="204">
        <f>CHI!R$53</f>
        <v>1838.3940029361784</v>
      </c>
      <c r="S62" s="204">
        <f>CHI!S$53</f>
        <v>2035.0787784568283</v>
      </c>
      <c r="T62" s="204">
        <f>CHI!T$53</f>
        <v>1981.6404019557995</v>
      </c>
      <c r="U62" s="204">
        <f>CHI!U$53</f>
        <v>1841.496192497274</v>
      </c>
      <c r="V62" s="204">
        <f>CHI!V$53</f>
        <v>1679.5910320113362</v>
      </c>
      <c r="W62" s="204">
        <f>CHI!W$53</f>
        <v>2098.9068181731236</v>
      </c>
      <c r="X62" s="204">
        <f>CHI!X$53</f>
        <v>1666.6843876844327</v>
      </c>
      <c r="Y62" s="204">
        <f>CHI!Y$53</f>
        <v>1555.3470936283843</v>
      </c>
    </row>
    <row r="63" spans="1:25" ht="12" customHeight="1" x14ac:dyDescent="0.25">
      <c r="A63" s="18" t="s">
        <v>49</v>
      </c>
      <c r="B63" s="204">
        <f>CHI!B$54</f>
        <v>2402.062410431427</v>
      </c>
      <c r="C63" s="204">
        <f>CHI!C$54</f>
        <v>1821.6774769516869</v>
      </c>
      <c r="D63" s="204">
        <f>CHI!D$54</f>
        <v>1732.321807562766</v>
      </c>
      <c r="E63" s="204">
        <f>CHI!E$54</f>
        <v>2261.3851764018</v>
      </c>
      <c r="F63" s="204">
        <f>CHI!F$54</f>
        <v>2234.0422126945391</v>
      </c>
      <c r="G63" s="204">
        <f>CHI!G$54</f>
        <v>2013.6358833844879</v>
      </c>
      <c r="H63" s="204">
        <f>CHI!H$54</f>
        <v>1874.6625433995221</v>
      </c>
      <c r="I63" s="204">
        <f>CHI!I$54</f>
        <v>2237.0151500035031</v>
      </c>
      <c r="J63" s="204">
        <f>CHI!J$54</f>
        <v>1274.453255982666</v>
      </c>
      <c r="K63" s="204">
        <f>CHI!K$54</f>
        <v>1537.951876845287</v>
      </c>
      <c r="L63" s="204">
        <f>CHI!L$54</f>
        <v>1014.7178797723</v>
      </c>
      <c r="M63" s="204">
        <f>CHI!M$54</f>
        <v>939.35698563827145</v>
      </c>
      <c r="N63" s="204">
        <f>CHI!N$54</f>
        <v>1127.8772953644941</v>
      </c>
      <c r="O63" s="204">
        <f>CHI!O$54</f>
        <v>1118.051084256279</v>
      </c>
      <c r="P63" s="204">
        <f>CHI!P$54</f>
        <v>802.28816282506557</v>
      </c>
      <c r="Q63" s="204">
        <f>CHI!Q$54</f>
        <v>848.34744113774639</v>
      </c>
      <c r="R63" s="204">
        <f>CHI!R$54</f>
        <v>865.49676805837669</v>
      </c>
      <c r="S63" s="204">
        <f>CHI!S$54</f>
        <v>742.97408291701254</v>
      </c>
      <c r="T63" s="204">
        <f>CHI!T$54</f>
        <v>853.54463673723535</v>
      </c>
      <c r="U63" s="204">
        <f>CHI!U$54</f>
        <v>732.3459017035475</v>
      </c>
      <c r="V63" s="204">
        <f>CHI!V$54</f>
        <v>795.00816546645092</v>
      </c>
      <c r="W63" s="204">
        <f>CHI!W$54</f>
        <v>1006.022284237185</v>
      </c>
      <c r="X63" s="204">
        <f>CHI!X$54</f>
        <v>1030.578255930478</v>
      </c>
      <c r="Y63" s="204">
        <f>CHI!Y$54</f>
        <v>995.00558315123794</v>
      </c>
    </row>
    <row r="64" spans="1:25" ht="12" customHeight="1" x14ac:dyDescent="0.25">
      <c r="A64" s="18" t="s">
        <v>50</v>
      </c>
      <c r="B64" s="204">
        <f>CHI!B$55</f>
        <v>1378.872950339548</v>
      </c>
      <c r="C64" s="204">
        <f>CHI!C$55</f>
        <v>1437.9604160735121</v>
      </c>
      <c r="D64" s="204">
        <f>CHI!D$55</f>
        <v>1483.782434534462</v>
      </c>
      <c r="E64" s="204">
        <f>CHI!E$55</f>
        <v>1453.300662213614</v>
      </c>
      <c r="F64" s="204">
        <f>CHI!F$55</f>
        <v>1378.4376024556509</v>
      </c>
      <c r="G64" s="204">
        <f>CHI!G$55</f>
        <v>1292.6455467357939</v>
      </c>
      <c r="H64" s="204">
        <f>CHI!H$55</f>
        <v>1256.5567715997061</v>
      </c>
      <c r="I64" s="204">
        <f>CHI!I$55</f>
        <v>1235.5854248241251</v>
      </c>
      <c r="J64" s="204">
        <f>CHI!J$55</f>
        <v>1268.063915161938</v>
      </c>
      <c r="K64" s="204">
        <f>CHI!K$55</f>
        <v>1160.826884494124</v>
      </c>
      <c r="L64" s="204">
        <f>CHI!L$55</f>
        <v>1181.4488392089429</v>
      </c>
      <c r="M64" s="204">
        <f>CHI!M$55</f>
        <v>1218.150138530619</v>
      </c>
      <c r="N64" s="204">
        <f>CHI!N$55</f>
        <v>1184.4009744912589</v>
      </c>
      <c r="O64" s="204">
        <f>CHI!O$55</f>
        <v>1139.3283653386841</v>
      </c>
      <c r="P64" s="204">
        <f>CHI!P$55</f>
        <v>1179.447310595204</v>
      </c>
      <c r="Q64" s="204">
        <f>CHI!Q$55</f>
        <v>770.95156205216392</v>
      </c>
      <c r="R64" s="204">
        <f>CHI!R$55</f>
        <v>802.54370879908265</v>
      </c>
      <c r="S64" s="204">
        <f>CHI!S$55</f>
        <v>876.09391420655413</v>
      </c>
      <c r="T64" s="204">
        <f>CHI!T$55</f>
        <v>810.87704213241602</v>
      </c>
      <c r="U64" s="204">
        <f>CHI!U$55</f>
        <v>922.11474156874021</v>
      </c>
      <c r="V64" s="204">
        <f>CHI!V$55</f>
        <v>935.94869590140468</v>
      </c>
      <c r="W64" s="204">
        <f>CHI!W$55</f>
        <v>848.78666284513224</v>
      </c>
      <c r="X64" s="204">
        <f>CHI!X$55</f>
        <v>744.37040221648965</v>
      </c>
      <c r="Y64" s="204">
        <f>CHI!Y$55</f>
        <v>823.03936094638982</v>
      </c>
    </row>
    <row r="65" spans="1:25" ht="12" customHeight="1" x14ac:dyDescent="0.25">
      <c r="A65" s="19" t="s">
        <v>20</v>
      </c>
      <c r="B65" s="205">
        <f>NMM!B$51</f>
        <v>8089.6926053310399</v>
      </c>
      <c r="C65" s="205">
        <f>NMM!C$51</f>
        <v>7624.1777300085987</v>
      </c>
      <c r="D65" s="205">
        <f>NMM!D$51</f>
        <v>7685.555889939812</v>
      </c>
      <c r="E65" s="205">
        <f>NMM!E$51</f>
        <v>8463.0878761822896</v>
      </c>
      <c r="F65" s="205">
        <f>NMM!F$51</f>
        <v>8814.1635425623408</v>
      </c>
      <c r="G65" s="205">
        <f>NMM!G$51</f>
        <v>8893.126483233018</v>
      </c>
      <c r="H65" s="205">
        <f>NMM!H$51</f>
        <v>8152.9257953568349</v>
      </c>
      <c r="I65" s="205">
        <f>NMM!I$51</f>
        <v>8122.7839208942378</v>
      </c>
      <c r="J65" s="205">
        <f>NMM!J$51</f>
        <v>8218.0538263112649</v>
      </c>
      <c r="K65" s="205">
        <f>NMM!K$51</f>
        <v>5942.8233877902012</v>
      </c>
      <c r="L65" s="205">
        <f>NMM!L$51</f>
        <v>5947.8480653482384</v>
      </c>
      <c r="M65" s="205">
        <f>NMM!M$51</f>
        <v>5841.639896818574</v>
      </c>
      <c r="N65" s="205">
        <f>NMM!N$51</f>
        <v>5395.9010318142737</v>
      </c>
      <c r="O65" s="205">
        <f>NMM!O$51</f>
        <v>4984.1308684436799</v>
      </c>
      <c r="P65" s="205">
        <f>NMM!P$51</f>
        <v>4486.7515047291499</v>
      </c>
      <c r="Q65" s="205">
        <f>NMM!Q$51</f>
        <v>4970.6382631126389</v>
      </c>
      <c r="R65" s="205">
        <f>NMM!R$51</f>
        <v>4621.9447979363713</v>
      </c>
      <c r="S65" s="205">
        <f>NMM!S$51</f>
        <v>4193.0898538263118</v>
      </c>
      <c r="T65" s="205">
        <f>NMM!T$51</f>
        <v>4298.9273430782468</v>
      </c>
      <c r="U65" s="205">
        <f>NMM!U$51</f>
        <v>4236.9904557179707</v>
      </c>
      <c r="V65" s="205">
        <f>NMM!V$51</f>
        <v>4219.5325881341359</v>
      </c>
      <c r="W65" s="205">
        <f>NMM!W$51</f>
        <v>4662.0822963613491</v>
      </c>
      <c r="X65" s="205">
        <f>NMM!X$51</f>
        <v>4732.4628062921247</v>
      </c>
      <c r="Y65" s="205">
        <f>NMM!Y$51</f>
        <v>4376.0173616150087</v>
      </c>
    </row>
    <row r="66" spans="1:25" ht="12" customHeight="1" x14ac:dyDescent="0.25">
      <c r="A66" s="18" t="s">
        <v>51</v>
      </c>
      <c r="B66" s="204">
        <f>NMM!B$52</f>
        <v>3172.3874999999998</v>
      </c>
      <c r="C66" s="204">
        <f>NMM!C$52</f>
        <v>3111.399608618714</v>
      </c>
      <c r="D66" s="204">
        <f>NMM!D$52</f>
        <v>3287.181296248184</v>
      </c>
      <c r="E66" s="204">
        <f>NMM!E$52</f>
        <v>3366.9136345270249</v>
      </c>
      <c r="F66" s="204">
        <f>NMM!F$52</f>
        <v>3361.6073847440471</v>
      </c>
      <c r="G66" s="204">
        <f>NMM!G$52</f>
        <v>3273.9249360299509</v>
      </c>
      <c r="H66" s="204">
        <f>NMM!H$52</f>
        <v>3356.6990854256169</v>
      </c>
      <c r="I66" s="204">
        <f>NMM!I$52</f>
        <v>3339.1584407695791</v>
      </c>
      <c r="J66" s="204">
        <f>NMM!J$52</f>
        <v>3057.414400837446</v>
      </c>
      <c r="K66" s="204">
        <f>NMM!K$52</f>
        <v>2474.8712664661398</v>
      </c>
      <c r="L66" s="204">
        <f>NMM!L$52</f>
        <v>2603.084974547322</v>
      </c>
      <c r="M66" s="204">
        <f>NMM!M$52</f>
        <v>2406.1961355452122</v>
      </c>
      <c r="N66" s="204">
        <f>NMM!N$52</f>
        <v>1957.5598280457459</v>
      </c>
      <c r="O66" s="204">
        <f>NMM!O$52</f>
        <v>1663.562764941056</v>
      </c>
      <c r="P66" s="204">
        <f>NMM!P$52</f>
        <v>1505.0732962798711</v>
      </c>
      <c r="Q66" s="204">
        <f>NMM!Q$52</f>
        <v>1518.0405090220511</v>
      </c>
      <c r="R66" s="204">
        <f>NMM!R$52</f>
        <v>1525.2031750000781</v>
      </c>
      <c r="S66" s="204">
        <f>NMM!S$52</f>
        <v>1406.1067692810759</v>
      </c>
      <c r="T66" s="204">
        <f>NMM!T$52</f>
        <v>1403.543899013506</v>
      </c>
      <c r="U66" s="204">
        <f>NMM!U$52</f>
        <v>1446.4752588492131</v>
      </c>
      <c r="V66" s="204">
        <f>NMM!V$52</f>
        <v>1527.915722225169</v>
      </c>
      <c r="W66" s="204">
        <f>NMM!W$52</f>
        <v>1676.550708178029</v>
      </c>
      <c r="X66" s="204">
        <f>NMM!X$52</f>
        <v>1678.5215266793391</v>
      </c>
      <c r="Y66" s="204">
        <f>NMM!Y$52</f>
        <v>1413.4558849593809</v>
      </c>
    </row>
    <row r="67" spans="1:25" ht="12" customHeight="1" x14ac:dyDescent="0.25">
      <c r="A67" s="18" t="s">
        <v>52</v>
      </c>
      <c r="B67" s="204">
        <f>NMM!B$53</f>
        <v>3892.8274390271531</v>
      </c>
      <c r="C67" s="204">
        <f>NMM!C$53</f>
        <v>3513.9321582158391</v>
      </c>
      <c r="D67" s="204">
        <f>NMM!D$53</f>
        <v>3429.4773684767488</v>
      </c>
      <c r="E67" s="204">
        <f>NMM!E$53</f>
        <v>4075.8754191199582</v>
      </c>
      <c r="F67" s="204">
        <f>NMM!F$53</f>
        <v>4390.3225592028866</v>
      </c>
      <c r="G67" s="204">
        <f>NMM!G$53</f>
        <v>4435.0882458672204</v>
      </c>
      <c r="H67" s="204">
        <f>NMM!H$53</f>
        <v>3801.6910255023299</v>
      </c>
      <c r="I67" s="204">
        <f>NMM!I$53</f>
        <v>3780.0444145062738</v>
      </c>
      <c r="J67" s="204">
        <f>NMM!J$53</f>
        <v>4164.2732180936509</v>
      </c>
      <c r="K67" s="204">
        <f>NMM!K$53</f>
        <v>2565.9250868067661</v>
      </c>
      <c r="L67" s="204">
        <f>NMM!L$53</f>
        <v>2439.1812931222189</v>
      </c>
      <c r="M67" s="204">
        <f>NMM!M$53</f>
        <v>2498.4605907665832</v>
      </c>
      <c r="N67" s="204">
        <f>NMM!N$53</f>
        <v>2561.8333214104291</v>
      </c>
      <c r="O67" s="204">
        <f>NMM!O$53</f>
        <v>2470.7315068586172</v>
      </c>
      <c r="P67" s="204">
        <f>NMM!P$53</f>
        <v>2116.2663592272279</v>
      </c>
      <c r="Q67" s="204">
        <f>NMM!Q$53</f>
        <v>2476.5458983563722</v>
      </c>
      <c r="R67" s="204">
        <f>NMM!R$53</f>
        <v>2115.7024827701639</v>
      </c>
      <c r="S67" s="204">
        <f>NMM!S$53</f>
        <v>1851.058541160809</v>
      </c>
      <c r="T67" s="204">
        <f>NMM!T$53</f>
        <v>1851.0119886012701</v>
      </c>
      <c r="U67" s="204">
        <f>NMM!U$53</f>
        <v>1755.1318499098679</v>
      </c>
      <c r="V67" s="204">
        <f>NMM!V$53</f>
        <v>1644.0431674331469</v>
      </c>
      <c r="W67" s="204">
        <f>NMM!W$53</f>
        <v>1859.014425297891</v>
      </c>
      <c r="X67" s="204">
        <f>NMM!X$53</f>
        <v>1919.4179361103911</v>
      </c>
      <c r="Y67" s="204">
        <f>NMM!Y$53</f>
        <v>1947.405801573095</v>
      </c>
    </row>
    <row r="68" spans="1:25" ht="12" customHeight="1" x14ac:dyDescent="0.25">
      <c r="A68" s="18" t="s">
        <v>60</v>
      </c>
      <c r="B68" s="204">
        <f>NMM!B$54</f>
        <v>1024.477666303887</v>
      </c>
      <c r="C68" s="204">
        <f>NMM!C$54</f>
        <v>998.84596317404498</v>
      </c>
      <c r="D68" s="204">
        <f>NMM!D$54</f>
        <v>968.89722521487909</v>
      </c>
      <c r="E68" s="204">
        <f>NMM!E$54</f>
        <v>1020.298822535306</v>
      </c>
      <c r="F68" s="204">
        <f>NMM!F$54</f>
        <v>1062.233598615406</v>
      </c>
      <c r="G68" s="204">
        <f>NMM!G$54</f>
        <v>1184.1133013358469</v>
      </c>
      <c r="H68" s="204">
        <f>NMM!H$54</f>
        <v>994.53568442888832</v>
      </c>
      <c r="I68" s="204">
        <f>NMM!I$54</f>
        <v>1003.581065618385</v>
      </c>
      <c r="J68" s="204">
        <f>NMM!J$54</f>
        <v>996.3662073801687</v>
      </c>
      <c r="K68" s="204">
        <f>NMM!K$54</f>
        <v>902.02703451729462</v>
      </c>
      <c r="L68" s="204">
        <f>NMM!L$54</f>
        <v>905.58179767869751</v>
      </c>
      <c r="M68" s="204">
        <f>NMM!M$54</f>
        <v>936.98317050677804</v>
      </c>
      <c r="N68" s="204">
        <f>NMM!N$54</f>
        <v>876.50788235809875</v>
      </c>
      <c r="O68" s="204">
        <f>NMM!O$54</f>
        <v>849.83659664400705</v>
      </c>
      <c r="P68" s="204">
        <f>NMM!P$54</f>
        <v>865.41184922205082</v>
      </c>
      <c r="Q68" s="204">
        <f>NMM!Q$54</f>
        <v>976.05185573421556</v>
      </c>
      <c r="R68" s="204">
        <f>NMM!R$54</f>
        <v>981.03914016612919</v>
      </c>
      <c r="S68" s="204">
        <f>NMM!S$54</f>
        <v>935.92454338442667</v>
      </c>
      <c r="T68" s="204">
        <f>NMM!T$54</f>
        <v>1044.371455463471</v>
      </c>
      <c r="U68" s="204">
        <f>NMM!U$54</f>
        <v>1035.3833469588899</v>
      </c>
      <c r="V68" s="204">
        <f>NMM!V$54</f>
        <v>1047.57369847582</v>
      </c>
      <c r="W68" s="204">
        <f>NMM!W$54</f>
        <v>1126.5171628854289</v>
      </c>
      <c r="X68" s="204">
        <f>NMM!X$54</f>
        <v>1134.5233435023949</v>
      </c>
      <c r="Y68" s="204">
        <f>NMM!Y$54</f>
        <v>1015.155675082533</v>
      </c>
    </row>
    <row r="69" spans="1:25" ht="12" customHeight="1" x14ac:dyDescent="0.25">
      <c r="A69" s="19" t="s">
        <v>21</v>
      </c>
      <c r="B69" s="205">
        <f>PPA!B$52</f>
        <v>2640.3075666380064</v>
      </c>
      <c r="C69" s="205">
        <f>PPA!C$52</f>
        <v>2680.5340498710225</v>
      </c>
      <c r="D69" s="205">
        <f>PPA!D$52</f>
        <v>2719.0975064488402</v>
      </c>
      <c r="E69" s="205">
        <f>PPA!E$52</f>
        <v>2797.7619948409269</v>
      </c>
      <c r="F69" s="205">
        <f>PPA!F$52</f>
        <v>2867.3473774720555</v>
      </c>
      <c r="G69" s="205">
        <f>PPA!G$52</f>
        <v>2736.3882201203787</v>
      </c>
      <c r="H69" s="205">
        <f>PPA!H$52</f>
        <v>2771.4937231298359</v>
      </c>
      <c r="I69" s="205">
        <f>PPA!I$52</f>
        <v>2837.4820292347372</v>
      </c>
      <c r="J69" s="205">
        <f>PPA!J$52</f>
        <v>2567.3593293207218</v>
      </c>
      <c r="K69" s="205">
        <f>PPA!K$52</f>
        <v>2433.2138435081674</v>
      </c>
      <c r="L69" s="205">
        <f>PPA!L$52</f>
        <v>2411.8228718830601</v>
      </c>
      <c r="M69" s="205">
        <f>PPA!M$52</f>
        <v>2246.1546001719689</v>
      </c>
      <c r="N69" s="205">
        <f>PPA!N$52</f>
        <v>2355.8350816852958</v>
      </c>
      <c r="O69" s="205">
        <f>PPA!O$52</f>
        <v>2020.1036113499567</v>
      </c>
      <c r="P69" s="205">
        <f>PPA!P$52</f>
        <v>2243.8138435081682</v>
      </c>
      <c r="Q69" s="205">
        <f>PPA!Q$52</f>
        <v>2372.3773860705073</v>
      </c>
      <c r="R69" s="205">
        <f>PPA!R$52</f>
        <v>2314.0466036113503</v>
      </c>
      <c r="S69" s="205">
        <f>PPA!S$52</f>
        <v>2286.3755803955291</v>
      </c>
      <c r="T69" s="205">
        <f>PPA!T$52</f>
        <v>2060.8692175408423</v>
      </c>
      <c r="U69" s="205">
        <f>PPA!U$52</f>
        <v>2057.7553740326739</v>
      </c>
      <c r="V69" s="205">
        <f>PPA!V$52</f>
        <v>2040.4591573516766</v>
      </c>
      <c r="W69" s="205">
        <f>PPA!W$52</f>
        <v>2548.7354743135734</v>
      </c>
      <c r="X69" s="205">
        <f>PPA!X$52</f>
        <v>2289.6022222403471</v>
      </c>
      <c r="Y69" s="205">
        <f>PPA!Y$52</f>
        <v>2141.4677255138386</v>
      </c>
    </row>
    <row r="70" spans="1:25" ht="12" customHeight="1" x14ac:dyDescent="0.25">
      <c r="A70" s="18" t="s">
        <v>54</v>
      </c>
      <c r="B70" s="204">
        <f>PPA!B$53</f>
        <v>102.5211531207173</v>
      </c>
      <c r="C70" s="204">
        <f>PPA!C$53</f>
        <v>102.0701791146826</v>
      </c>
      <c r="D70" s="204">
        <f>PPA!D$53</f>
        <v>107.5217375484183</v>
      </c>
      <c r="E70" s="204">
        <f>PPA!E$53</f>
        <v>115.5336217451443</v>
      </c>
      <c r="F70" s="204">
        <f>PPA!F$53</f>
        <v>120.5363584013642</v>
      </c>
      <c r="G70" s="204">
        <f>PPA!G$53</f>
        <v>116.9607195255431</v>
      </c>
      <c r="H70" s="204">
        <f>PPA!H$53</f>
        <v>115.8953239771643</v>
      </c>
      <c r="I70" s="204">
        <f>PPA!I$53</f>
        <v>115.3464101842481</v>
      </c>
      <c r="J70" s="204">
        <f>PPA!J$53</f>
        <v>108.8306154271079</v>
      </c>
      <c r="K70" s="204">
        <f>PPA!K$53</f>
        <v>90.3204694769491</v>
      </c>
      <c r="L70" s="204">
        <f>PPA!L$53</f>
        <v>89.036148004549204</v>
      </c>
      <c r="M70" s="204">
        <f>PPA!M$53</f>
        <v>80.72327757328523</v>
      </c>
      <c r="N70" s="204">
        <f>PPA!N$53</f>
        <v>87.581510048167345</v>
      </c>
      <c r="O70" s="204">
        <f>PPA!O$53</f>
        <v>71.247429617571356</v>
      </c>
      <c r="P70" s="204">
        <f>PPA!P$53</f>
        <v>91.744585988409924</v>
      </c>
      <c r="Q70" s="204">
        <f>PPA!Q$53</f>
        <v>93.342727997120519</v>
      </c>
      <c r="R70" s="204">
        <f>PPA!R$53</f>
        <v>89.479394007793431</v>
      </c>
      <c r="S70" s="204">
        <f>PPA!S$53</f>
        <v>87.340110470492533</v>
      </c>
      <c r="T70" s="204">
        <f>PPA!T$53</f>
        <v>74.922813350325399</v>
      </c>
      <c r="U70" s="204">
        <f>PPA!U$53</f>
        <v>71.63622024203984</v>
      </c>
      <c r="V70" s="204">
        <f>PPA!V$53</f>
        <v>50.177714795703039</v>
      </c>
      <c r="W70" s="204">
        <f>PPA!W$53</f>
        <v>61.442377693389702</v>
      </c>
      <c r="X70" s="204">
        <f>PPA!X$53</f>
        <v>60.07364798145403</v>
      </c>
      <c r="Y70" s="204">
        <f>PPA!Y$53</f>
        <v>53.827731222818763</v>
      </c>
    </row>
    <row r="71" spans="1:25" ht="12" customHeight="1" x14ac:dyDescent="0.25">
      <c r="A71" s="18" t="s">
        <v>61</v>
      </c>
      <c r="B71" s="204">
        <f>PPA!B$54</f>
        <v>2070.868807844834</v>
      </c>
      <c r="C71" s="204">
        <f>PPA!C$54</f>
        <v>2104.4325282324999</v>
      </c>
      <c r="D71" s="204">
        <f>PPA!D$54</f>
        <v>2130.7247826959419</v>
      </c>
      <c r="E71" s="204">
        <f>PPA!E$54</f>
        <v>2187.4661914549879</v>
      </c>
      <c r="F71" s="204">
        <f>PPA!F$54</f>
        <v>2239.7432103664182</v>
      </c>
      <c r="G71" s="204">
        <f>PPA!G$54</f>
        <v>2135.518787809599</v>
      </c>
      <c r="H71" s="204">
        <f>PPA!H$54</f>
        <v>2165.481554550438</v>
      </c>
      <c r="I71" s="204">
        <f>PPA!I$54</f>
        <v>2220.3492620481852</v>
      </c>
      <c r="J71" s="204">
        <f>PPA!J$54</f>
        <v>2004.511429659688</v>
      </c>
      <c r="K71" s="204">
        <f>PPA!K$54</f>
        <v>1912.5986628182541</v>
      </c>
      <c r="L71" s="204">
        <f>PPA!L$54</f>
        <v>1896.274837583524</v>
      </c>
      <c r="M71" s="204">
        <f>PPA!M$54</f>
        <v>1768.21656582779</v>
      </c>
      <c r="N71" s="204">
        <f>PPA!N$54</f>
        <v>1851.642685239407</v>
      </c>
      <c r="O71" s="204">
        <f>PPA!O$54</f>
        <v>1591.616762605606</v>
      </c>
      <c r="P71" s="204">
        <f>PPA!P$54</f>
        <v>1784.0435577012811</v>
      </c>
      <c r="Q71" s="204">
        <f>PPA!Q$54</f>
        <v>1905.957367541238</v>
      </c>
      <c r="R71" s="204">
        <f>PPA!R$54</f>
        <v>1858.906084161692</v>
      </c>
      <c r="S71" s="204">
        <f>PPA!S$54</f>
        <v>1808.2238715682961</v>
      </c>
      <c r="T71" s="204">
        <f>PPA!T$54</f>
        <v>1624.023217030872</v>
      </c>
      <c r="U71" s="204">
        <f>PPA!U$54</f>
        <v>1682.426596228773</v>
      </c>
      <c r="V71" s="204">
        <f>PPA!V$54</f>
        <v>1678.6544243081471</v>
      </c>
      <c r="W71" s="204">
        <f>PPA!W$54</f>
        <v>2088.6473528540619</v>
      </c>
      <c r="X71" s="204">
        <f>PPA!X$54</f>
        <v>1868.3673055094901</v>
      </c>
      <c r="Y71" s="204">
        <f>PPA!Y$54</f>
        <v>1749.845423155559</v>
      </c>
    </row>
    <row r="72" spans="1:25" ht="12" customHeight="1" x14ac:dyDescent="0.25">
      <c r="A72" s="18" t="s">
        <v>62</v>
      </c>
      <c r="B72" s="204">
        <f>PPA!B$55</f>
        <v>466.91760567245478</v>
      </c>
      <c r="C72" s="204">
        <f>PPA!C$55</f>
        <v>474.03134252384012</v>
      </c>
      <c r="D72" s="204">
        <f>PPA!D$55</f>
        <v>480.85098620447963</v>
      </c>
      <c r="E72" s="204">
        <f>PPA!E$55</f>
        <v>494.76218164079472</v>
      </c>
      <c r="F72" s="204">
        <f>PPA!F$55</f>
        <v>507.06780870427298</v>
      </c>
      <c r="G72" s="204">
        <f>PPA!G$55</f>
        <v>483.90871278523662</v>
      </c>
      <c r="H72" s="204">
        <f>PPA!H$55</f>
        <v>490.11684460223358</v>
      </c>
      <c r="I72" s="204">
        <f>PPA!I$55</f>
        <v>501.78635700230387</v>
      </c>
      <c r="J72" s="204">
        <f>PPA!J$55</f>
        <v>454.01728423392552</v>
      </c>
      <c r="K72" s="204">
        <f>PPA!K$55</f>
        <v>430.29471121296439</v>
      </c>
      <c r="L72" s="204">
        <f>PPA!L$55</f>
        <v>426.51188629498699</v>
      </c>
      <c r="M72" s="204">
        <f>PPA!M$55</f>
        <v>397.21475677089393</v>
      </c>
      <c r="N72" s="204">
        <f>PPA!N$55</f>
        <v>416.61088639772157</v>
      </c>
      <c r="O72" s="204">
        <f>PPA!O$55</f>
        <v>357.23941912677952</v>
      </c>
      <c r="P72" s="204">
        <f>PPA!P$55</f>
        <v>368.02569981847722</v>
      </c>
      <c r="Q72" s="204">
        <f>PPA!Q$55</f>
        <v>373.07729053214882</v>
      </c>
      <c r="R72" s="204">
        <f>PPA!R$55</f>
        <v>365.6611254418649</v>
      </c>
      <c r="S72" s="204">
        <f>PPA!S$55</f>
        <v>390.81159835674032</v>
      </c>
      <c r="T72" s="204">
        <f>PPA!T$55</f>
        <v>361.92318715964461</v>
      </c>
      <c r="U72" s="204">
        <f>PPA!U$55</f>
        <v>303.69255756186112</v>
      </c>
      <c r="V72" s="204">
        <f>PPA!V$55</f>
        <v>311.62701824782653</v>
      </c>
      <c r="W72" s="204">
        <f>PPA!W$55</f>
        <v>398.64574376612211</v>
      </c>
      <c r="X72" s="204">
        <f>PPA!X$55</f>
        <v>361.16126874940278</v>
      </c>
      <c r="Y72" s="204">
        <f>PPA!Y$55</f>
        <v>337.79457113546061</v>
      </c>
    </row>
    <row r="73" spans="1:25" ht="12" customHeight="1" x14ac:dyDescent="0.25">
      <c r="A73" s="20" t="s">
        <v>63</v>
      </c>
      <c r="B73" s="206">
        <f>FBT!B$12</f>
        <v>3495.7147893379188</v>
      </c>
      <c r="C73" s="206">
        <f>FBT!C$12</f>
        <v>3576.6572656921749</v>
      </c>
      <c r="D73" s="206">
        <f>FBT!D$12</f>
        <v>3723.366380051591</v>
      </c>
      <c r="E73" s="206">
        <f>FBT!E$12</f>
        <v>3778.405846947549</v>
      </c>
      <c r="F73" s="206">
        <f>FBT!F$12</f>
        <v>3645.7389509888212</v>
      </c>
      <c r="G73" s="206">
        <f>FBT!G$12</f>
        <v>3444.0169389509879</v>
      </c>
      <c r="H73" s="206">
        <f>FBT!H$12</f>
        <v>3292.399914015477</v>
      </c>
      <c r="I73" s="206">
        <f>FBT!I$12</f>
        <v>3190.9262252794501</v>
      </c>
      <c r="J73" s="206">
        <f>FBT!J$12</f>
        <v>3289.0990541702499</v>
      </c>
      <c r="K73" s="206">
        <f>FBT!K$12</f>
        <v>2995.1656921754079</v>
      </c>
      <c r="L73" s="206">
        <f>FBT!L$12</f>
        <v>2777.474462596731</v>
      </c>
      <c r="M73" s="206">
        <f>FBT!M$12</f>
        <v>2725.5780739466891</v>
      </c>
      <c r="N73" s="206">
        <f>FBT!N$12</f>
        <v>2676.638607050731</v>
      </c>
      <c r="O73" s="206">
        <f>FBT!O$12</f>
        <v>2657.1319862424762</v>
      </c>
      <c r="P73" s="206">
        <f>FBT!P$12</f>
        <v>2737.1501289767839</v>
      </c>
      <c r="Q73" s="206">
        <f>FBT!Q$12</f>
        <v>2707.757867583834</v>
      </c>
      <c r="R73" s="206">
        <f>FBT!R$12</f>
        <v>2824.0327601031809</v>
      </c>
      <c r="S73" s="206">
        <f>FBT!S$12</f>
        <v>2853.1055889939812</v>
      </c>
      <c r="T73" s="206">
        <f>FBT!T$12</f>
        <v>2800.3071367153912</v>
      </c>
      <c r="U73" s="206">
        <f>FBT!U$12</f>
        <v>2787.597076526225</v>
      </c>
      <c r="V73" s="206">
        <f>FBT!V$12</f>
        <v>2764.310490111779</v>
      </c>
      <c r="W73" s="206">
        <f>FBT!W$12</f>
        <v>2879.2061565625249</v>
      </c>
      <c r="X73" s="206">
        <f>FBT!X$12</f>
        <v>2826.9663533607741</v>
      </c>
      <c r="Y73" s="206">
        <f>FBT!Y$12</f>
        <v>2747.170240834404</v>
      </c>
    </row>
    <row r="74" spans="1:25" ht="12" customHeight="1" x14ac:dyDescent="0.25">
      <c r="A74" s="14" t="s">
        <v>64</v>
      </c>
      <c r="B74" s="204">
        <f>TRE!B$12</f>
        <v>405.07308684436799</v>
      </c>
      <c r="C74" s="204">
        <f>TRE!C$12</f>
        <v>389.25193465176272</v>
      </c>
      <c r="D74" s="204">
        <f>TRE!D$12</f>
        <v>381.16938950988822</v>
      </c>
      <c r="E74" s="204">
        <f>TRE!E$12</f>
        <v>379.01977644024072</v>
      </c>
      <c r="F74" s="204">
        <f>TRE!F$12</f>
        <v>476.5644024075666</v>
      </c>
      <c r="G74" s="204">
        <f>TRE!G$12</f>
        <v>478.47042132416158</v>
      </c>
      <c r="H74" s="204">
        <f>TRE!H$12</f>
        <v>494.067067927773</v>
      </c>
      <c r="I74" s="204">
        <f>TRE!I$12</f>
        <v>475.28899398108331</v>
      </c>
      <c r="J74" s="204">
        <f>TRE!J$12</f>
        <v>464.34505588993972</v>
      </c>
      <c r="K74" s="204">
        <f>TRE!K$12</f>
        <v>408.80859845227849</v>
      </c>
      <c r="L74" s="204">
        <f>TRE!L$12</f>
        <v>497.03353396388638</v>
      </c>
      <c r="M74" s="204">
        <f>TRE!M$12</f>
        <v>414.73198624247641</v>
      </c>
      <c r="N74" s="204">
        <f>TRE!N$12</f>
        <v>375.26036113499572</v>
      </c>
      <c r="O74" s="204">
        <f>TRE!O$12</f>
        <v>364.86096302665521</v>
      </c>
      <c r="P74" s="204">
        <f>TRE!P$12</f>
        <v>373.96104901117792</v>
      </c>
      <c r="Q74" s="204">
        <f>TRE!Q$12</f>
        <v>398.48572656921749</v>
      </c>
      <c r="R74" s="204">
        <f>TRE!R$12</f>
        <v>419.17454858125529</v>
      </c>
      <c r="S74" s="204">
        <f>TRE!S$12</f>
        <v>419.9233018056749</v>
      </c>
      <c r="T74" s="204">
        <f>TRE!T$12</f>
        <v>409.52055030094579</v>
      </c>
      <c r="U74" s="204">
        <f>TRE!U$12</f>
        <v>409.8375752364575</v>
      </c>
      <c r="V74" s="204">
        <f>TRE!V$12</f>
        <v>433.94918314703352</v>
      </c>
      <c r="W74" s="204">
        <f>TRE!W$12</f>
        <v>392.45774422791362</v>
      </c>
      <c r="X74" s="204">
        <f>TRE!X$12</f>
        <v>374.22654704250601</v>
      </c>
      <c r="Y74" s="204">
        <f>TRE!Y$12</f>
        <v>368.05481619769358</v>
      </c>
    </row>
    <row r="75" spans="1:25" ht="12" customHeight="1" x14ac:dyDescent="0.25">
      <c r="A75" s="14" t="s">
        <v>65</v>
      </c>
      <c r="B75" s="204">
        <f>MAE!B$12</f>
        <v>4723.7725709372307</v>
      </c>
      <c r="C75" s="204">
        <f>MAE!C$12</f>
        <v>4813.2067067927755</v>
      </c>
      <c r="D75" s="204">
        <f>MAE!D$12</f>
        <v>4874.6458297506442</v>
      </c>
      <c r="E75" s="204">
        <f>MAE!E$12</f>
        <v>4945.0941530524487</v>
      </c>
      <c r="F75" s="204">
        <f>MAE!F$12</f>
        <v>4870.5838349097157</v>
      </c>
      <c r="G75" s="204">
        <f>MAE!G$12</f>
        <v>4793.880825451417</v>
      </c>
      <c r="H75" s="204">
        <f>MAE!H$12</f>
        <v>4791.0265692175399</v>
      </c>
      <c r="I75" s="204">
        <f>MAE!I$12</f>
        <v>4751.0675838349098</v>
      </c>
      <c r="J75" s="204">
        <f>MAE!J$12</f>
        <v>4654.612123817712</v>
      </c>
      <c r="K75" s="204">
        <f>MAE!K$12</f>
        <v>3734.8882201203778</v>
      </c>
      <c r="L75" s="204">
        <f>MAE!L$12</f>
        <v>3896.517454858124</v>
      </c>
      <c r="M75" s="204">
        <f>MAE!M$12</f>
        <v>3678.7857265692169</v>
      </c>
      <c r="N75" s="204">
        <f>MAE!N$12</f>
        <v>3489.337919174548</v>
      </c>
      <c r="O75" s="204">
        <f>MAE!O$12</f>
        <v>3356.116852966466</v>
      </c>
      <c r="P75" s="204">
        <f>MAE!P$12</f>
        <v>3314.9230438521058</v>
      </c>
      <c r="Q75" s="204">
        <f>MAE!Q$12</f>
        <v>3356.7663800515902</v>
      </c>
      <c r="R75" s="204">
        <f>MAE!R$12</f>
        <v>3408.837231298367</v>
      </c>
      <c r="S75" s="204">
        <f>MAE!S$12</f>
        <v>3501.6305245055878</v>
      </c>
      <c r="T75" s="204">
        <f>MAE!T$12</f>
        <v>3477.0089423903692</v>
      </c>
      <c r="U75" s="204">
        <f>MAE!U$12</f>
        <v>3495.7809974204638</v>
      </c>
      <c r="V75" s="204">
        <f>MAE!V$12</f>
        <v>3278.2550300945832</v>
      </c>
      <c r="W75" s="204">
        <f>MAE!W$12</f>
        <v>3533.3362130374239</v>
      </c>
      <c r="X75" s="204">
        <f>MAE!X$12</f>
        <v>3320.9634134987609</v>
      </c>
      <c r="Y75" s="204">
        <f>MAE!Y$12</f>
        <v>3142.6989806199349</v>
      </c>
    </row>
    <row r="76" spans="1:25" ht="12" customHeight="1" x14ac:dyDescent="0.25">
      <c r="A76" s="14" t="s">
        <v>66</v>
      </c>
      <c r="B76" s="204">
        <f>TEL!B$12</f>
        <v>2707.5271711092</v>
      </c>
      <c r="C76" s="204">
        <f>TEL!C$12</f>
        <v>2687.416509028375</v>
      </c>
      <c r="D76" s="204">
        <f>TEL!D$12</f>
        <v>2717.4569217540839</v>
      </c>
      <c r="E76" s="204">
        <f>TEL!E$12</f>
        <v>2724.2141874462591</v>
      </c>
      <c r="F76" s="204">
        <f>TEL!F$12</f>
        <v>2554.237145313843</v>
      </c>
      <c r="G76" s="204">
        <f>TEL!G$12</f>
        <v>2383.0705932932069</v>
      </c>
      <c r="H76" s="204">
        <f>TEL!H$12</f>
        <v>2257.8867583834908</v>
      </c>
      <c r="I76" s="204">
        <f>TEL!I$12</f>
        <v>1907.905846947549</v>
      </c>
      <c r="J76" s="204">
        <f>TEL!J$12</f>
        <v>1655.061134995701</v>
      </c>
      <c r="K76" s="204">
        <f>TEL!K$12</f>
        <v>1384.4128976784179</v>
      </c>
      <c r="L76" s="204">
        <f>TEL!L$12</f>
        <v>1340.2121238177131</v>
      </c>
      <c r="M76" s="204">
        <f>TEL!M$12</f>
        <v>1191.282115219261</v>
      </c>
      <c r="N76" s="204">
        <f>TEL!N$12</f>
        <v>1200.9075666380049</v>
      </c>
      <c r="O76" s="204">
        <f>TEL!O$12</f>
        <v>1166.661822871883</v>
      </c>
      <c r="P76" s="204">
        <f>TEL!P$12</f>
        <v>1137.5966466036109</v>
      </c>
      <c r="Q76" s="204">
        <f>TEL!Q$12</f>
        <v>1106.4679277730011</v>
      </c>
      <c r="R76" s="204">
        <f>TEL!R$12</f>
        <v>1098.5740326741191</v>
      </c>
      <c r="S76" s="204">
        <f>TEL!S$12</f>
        <v>1163.23551160791</v>
      </c>
      <c r="T76" s="204">
        <f>TEL!T$12</f>
        <v>1126.6909716251071</v>
      </c>
      <c r="U76" s="204">
        <f>TEL!U$12</f>
        <v>1117.6792777300091</v>
      </c>
      <c r="V76" s="204">
        <f>TEL!V$12</f>
        <v>996.94840928632834</v>
      </c>
      <c r="W76" s="204">
        <f>TEL!W$12</f>
        <v>1090.7704914034121</v>
      </c>
      <c r="X76" s="204">
        <f>TEL!X$12</f>
        <v>1007.792551728746</v>
      </c>
      <c r="Y76" s="204">
        <f>TEL!Y$12</f>
        <v>946.4530208625157</v>
      </c>
    </row>
    <row r="77" spans="1:25" ht="12" customHeight="1" x14ac:dyDescent="0.25">
      <c r="A77" s="14" t="s">
        <v>67</v>
      </c>
      <c r="B77" s="204">
        <f>WWP!B$12</f>
        <v>465.24789337919168</v>
      </c>
      <c r="C77" s="204">
        <f>WWP!C$12</f>
        <v>484.08331900257951</v>
      </c>
      <c r="D77" s="204">
        <f>WWP!D$12</f>
        <v>484.68993981083412</v>
      </c>
      <c r="E77" s="204">
        <f>WWP!E$12</f>
        <v>482.87472055030088</v>
      </c>
      <c r="F77" s="204">
        <f>WWP!F$12</f>
        <v>503.48237317282877</v>
      </c>
      <c r="G77" s="204">
        <f>WWP!G$12</f>
        <v>504.4616509028375</v>
      </c>
      <c r="H77" s="204">
        <f>WWP!H$12</f>
        <v>538.90799656061904</v>
      </c>
      <c r="I77" s="204">
        <f>WWP!I$12</f>
        <v>499.58443680137572</v>
      </c>
      <c r="J77" s="204">
        <f>WWP!J$12</f>
        <v>542.28521066208077</v>
      </c>
      <c r="K77" s="204">
        <f>WWP!K$12</f>
        <v>574.12347377472042</v>
      </c>
      <c r="L77" s="204">
        <f>WWP!L$12</f>
        <v>464.90877042132422</v>
      </c>
      <c r="M77" s="204">
        <f>WWP!M$12</f>
        <v>475.819260533104</v>
      </c>
      <c r="N77" s="204">
        <f>WWP!N$12</f>
        <v>431.84299226139291</v>
      </c>
      <c r="O77" s="204">
        <f>WWP!O$12</f>
        <v>403.66870163370578</v>
      </c>
      <c r="P77" s="204">
        <f>WWP!P$12</f>
        <v>413.92467755803938</v>
      </c>
      <c r="Q77" s="204">
        <f>WWP!Q$12</f>
        <v>456.97196904557183</v>
      </c>
      <c r="R77" s="204">
        <f>WWP!R$12</f>
        <v>468.32175408426491</v>
      </c>
      <c r="S77" s="204">
        <f>WWP!S$12</f>
        <v>484.99509888220121</v>
      </c>
      <c r="T77" s="204">
        <f>WWP!T$12</f>
        <v>494.18142734307821</v>
      </c>
      <c r="U77" s="204">
        <f>WWP!U$12</f>
        <v>484.11943250214961</v>
      </c>
      <c r="V77" s="204">
        <f>WWP!V$12</f>
        <v>481.60584694754948</v>
      </c>
      <c r="W77" s="204">
        <f>WWP!W$12</f>
        <v>437.02511193422072</v>
      </c>
      <c r="X77" s="204">
        <f>WWP!X$12</f>
        <v>416.13621385916429</v>
      </c>
      <c r="Y77" s="204">
        <f>WWP!Y$12</f>
        <v>406.03501547330688</v>
      </c>
    </row>
    <row r="78" spans="1:25" ht="12" customHeight="1" x14ac:dyDescent="0.25">
      <c r="A78" s="21" t="s">
        <v>68</v>
      </c>
      <c r="B78" s="207">
        <f>OIS!B$12</f>
        <v>2997.2147033534061</v>
      </c>
      <c r="C78" s="207">
        <f>OIS!C$12</f>
        <v>3151.477815993127</v>
      </c>
      <c r="D78" s="207">
        <f>OIS!D$12</f>
        <v>3276.5304385210661</v>
      </c>
      <c r="E78" s="207">
        <f>OIS!E$12</f>
        <v>3360.3013757523631</v>
      </c>
      <c r="F78" s="207">
        <f>OIS!F$12</f>
        <v>2666.0503009458289</v>
      </c>
      <c r="G78" s="207">
        <f>OIS!G$12</f>
        <v>2778.100257953562</v>
      </c>
      <c r="H78" s="207">
        <f>OIS!H$12</f>
        <v>2884.637489251937</v>
      </c>
      <c r="I78" s="207">
        <f>OIS!I$12</f>
        <v>2800.5779879621609</v>
      </c>
      <c r="J78" s="207">
        <f>OIS!J$12</f>
        <v>2918.4628546861591</v>
      </c>
      <c r="K78" s="207">
        <f>OIS!K$12</f>
        <v>2582.373344797933</v>
      </c>
      <c r="L78" s="207">
        <f>OIS!L$12</f>
        <v>2943.180997420463</v>
      </c>
      <c r="M78" s="207">
        <f>OIS!M$12</f>
        <v>2286.1947549441061</v>
      </c>
      <c r="N78" s="207">
        <f>OIS!N$12</f>
        <v>2136.2591573516811</v>
      </c>
      <c r="O78" s="207">
        <f>OIS!O$12</f>
        <v>2064.968357695614</v>
      </c>
      <c r="P78" s="207">
        <f>OIS!P$12</f>
        <v>2029.4070507308661</v>
      </c>
      <c r="Q78" s="207">
        <f>OIS!Q$12</f>
        <v>2020.838693035251</v>
      </c>
      <c r="R78" s="207">
        <f>OIS!R$12</f>
        <v>2091.1269131556278</v>
      </c>
      <c r="S78" s="207">
        <f>OIS!S$12</f>
        <v>2077.7286328460891</v>
      </c>
      <c r="T78" s="207">
        <f>OIS!T$12</f>
        <v>2016.7844368013721</v>
      </c>
      <c r="U78" s="207">
        <f>OIS!U$12</f>
        <v>2559.241530524509</v>
      </c>
      <c r="V78" s="207">
        <f>OIS!V$12</f>
        <v>2406.291143594146</v>
      </c>
      <c r="W78" s="207">
        <f>OIS!W$12</f>
        <v>2168.9586533875372</v>
      </c>
      <c r="X78" s="207">
        <f>OIS!X$12</f>
        <v>1974.9311511128919</v>
      </c>
      <c r="Y78" s="207">
        <f>OIS!Y$12</f>
        <v>1896.224763547325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7756.8405846947544</v>
      </c>
      <c r="C81" s="210">
        <v>8986.8993981083404</v>
      </c>
      <c r="D81" s="210">
        <v>9005.9496130696461</v>
      </c>
      <c r="E81" s="210">
        <v>8530.3191745485801</v>
      </c>
      <c r="F81" s="210">
        <v>7788.625967325881</v>
      </c>
      <c r="G81" s="210">
        <v>8021.730180567497</v>
      </c>
      <c r="H81" s="210">
        <v>8486.6605331040428</v>
      </c>
      <c r="I81" s="210">
        <v>8340.6850386930346</v>
      </c>
      <c r="J81" s="210">
        <v>8501.5763542562327</v>
      </c>
      <c r="K81" s="210">
        <v>8176.050902837489</v>
      </c>
      <c r="L81" s="210">
        <v>9222.365606190886</v>
      </c>
      <c r="M81" s="210">
        <v>8818.9142734307807</v>
      </c>
      <c r="N81" s="210">
        <v>7414.0512467755816</v>
      </c>
      <c r="O81" s="210">
        <v>5842.0465176268272</v>
      </c>
      <c r="P81" s="210">
        <v>6739.1754944110044</v>
      </c>
      <c r="Q81" s="210">
        <v>6218.0423903697338</v>
      </c>
      <c r="R81" s="210">
        <v>5928.5682717110913</v>
      </c>
      <c r="S81" s="210">
        <v>7452.6295786758365</v>
      </c>
      <c r="T81" s="210">
        <v>6784.2745485812538</v>
      </c>
      <c r="U81" s="210">
        <v>6778.2539982803082</v>
      </c>
      <c r="V81" s="210">
        <v>6582.4799656061905</v>
      </c>
      <c r="W81" s="210">
        <v>5601.4831470335339</v>
      </c>
      <c r="X81" s="210">
        <v>5478.7986242476354</v>
      </c>
      <c r="Y81" s="210">
        <v>4297.7432502149604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0</v>
      </c>
      <c r="S82" s="213">
        <v>0</v>
      </c>
      <c r="T82" s="213">
        <v>0</v>
      </c>
      <c r="U82" s="213">
        <v>0</v>
      </c>
      <c r="V82" s="213">
        <v>0</v>
      </c>
      <c r="W82" s="213">
        <v>4.8882201203783318</v>
      </c>
      <c r="X82" s="213">
        <v>8.7770421324161649</v>
      </c>
      <c r="Y82" s="213">
        <v>5.4342218400687878</v>
      </c>
    </row>
    <row r="83" spans="1:25" ht="12" customHeight="1" x14ac:dyDescent="0.25">
      <c r="A83" s="14" t="s">
        <v>29</v>
      </c>
      <c r="B83" s="204">
        <v>6779.7769561478926</v>
      </c>
      <c r="C83" s="204">
        <v>7993.4557179707654</v>
      </c>
      <c r="D83" s="204">
        <v>8085.3993121238173</v>
      </c>
      <c r="E83" s="204">
        <v>7600.7190025795344</v>
      </c>
      <c r="F83" s="204">
        <v>6801.7386070507309</v>
      </c>
      <c r="G83" s="204">
        <v>7029.1033533963882</v>
      </c>
      <c r="H83" s="204">
        <v>7540.6803095442829</v>
      </c>
      <c r="I83" s="204">
        <v>7571.6179707652609</v>
      </c>
      <c r="J83" s="204">
        <v>7806.2625107480644</v>
      </c>
      <c r="K83" s="204">
        <v>7609.3484092863282</v>
      </c>
      <c r="L83" s="204">
        <v>8656.458469475494</v>
      </c>
      <c r="M83" s="204">
        <v>8392.2160791057595</v>
      </c>
      <c r="N83" s="204">
        <v>7043.2429922613937</v>
      </c>
      <c r="O83" s="204">
        <v>5392.4119518486668</v>
      </c>
      <c r="P83" s="204">
        <v>6229.7601891659488</v>
      </c>
      <c r="Q83" s="204">
        <v>5645.5359415305247</v>
      </c>
      <c r="R83" s="204">
        <v>5275.9887360275143</v>
      </c>
      <c r="S83" s="204">
        <v>6797.1097162510732</v>
      </c>
      <c r="T83" s="204">
        <v>6168.1903697334465</v>
      </c>
      <c r="U83" s="204">
        <v>6135.3369733447962</v>
      </c>
      <c r="V83" s="204">
        <v>5929.1828890799652</v>
      </c>
      <c r="W83" s="204">
        <v>4932.7501289767833</v>
      </c>
      <c r="X83" s="204">
        <v>4919.9932072227002</v>
      </c>
      <c r="Y83" s="204">
        <v>3834.7654342218393</v>
      </c>
    </row>
    <row r="84" spans="1:25" ht="12" customHeight="1" x14ac:dyDescent="0.25">
      <c r="A84" s="18" t="s">
        <v>30</v>
      </c>
      <c r="B84" s="204">
        <v>105.2235597592433</v>
      </c>
      <c r="C84" s="204">
        <v>503.65434221840059</v>
      </c>
      <c r="D84" s="204">
        <v>367.6913155631986</v>
      </c>
      <c r="E84" s="204">
        <v>266.01461736887359</v>
      </c>
      <c r="F84" s="204">
        <v>0</v>
      </c>
      <c r="G84" s="204">
        <v>5.9114359415305238</v>
      </c>
      <c r="H84" s="204">
        <v>203.35339638865</v>
      </c>
      <c r="I84" s="204">
        <v>422.07652622527939</v>
      </c>
      <c r="J84" s="204">
        <v>487.10232158211522</v>
      </c>
      <c r="K84" s="204">
        <v>0</v>
      </c>
      <c r="L84" s="204">
        <v>0</v>
      </c>
      <c r="M84" s="204">
        <v>282.56663800515912</v>
      </c>
      <c r="N84" s="204">
        <v>282.56663800515912</v>
      </c>
      <c r="O84" s="204">
        <v>277.83748925193458</v>
      </c>
      <c r="P84" s="204">
        <v>262.46775580395519</v>
      </c>
      <c r="Q84" s="204">
        <v>294.38950988822012</v>
      </c>
      <c r="R84" s="204">
        <v>176.1607910576096</v>
      </c>
      <c r="S84" s="204">
        <v>176.1607910576096</v>
      </c>
      <c r="T84" s="204">
        <v>147.7858985382631</v>
      </c>
      <c r="U84" s="204">
        <v>107.6283748925193</v>
      </c>
      <c r="V84" s="204">
        <v>161.4424763542562</v>
      </c>
      <c r="W84" s="204">
        <v>52.059673258813397</v>
      </c>
      <c r="X84" s="204">
        <v>26.819002579535681</v>
      </c>
      <c r="Y84" s="204">
        <v>21.380481513327599</v>
      </c>
    </row>
    <row r="85" spans="1:25" ht="12" customHeight="1" x14ac:dyDescent="0.25">
      <c r="A85" s="18" t="s">
        <v>31</v>
      </c>
      <c r="B85" s="204">
        <v>20.875150472914871</v>
      </c>
      <c r="C85" s="204">
        <v>35.158125537403272</v>
      </c>
      <c r="D85" s="204">
        <v>32.960705073086842</v>
      </c>
      <c r="E85" s="204">
        <v>38.454170249355109</v>
      </c>
      <c r="F85" s="204">
        <v>17.579019776440241</v>
      </c>
      <c r="G85" s="204">
        <v>3.2960447119518479</v>
      </c>
      <c r="H85" s="204">
        <v>15.3816852966466</v>
      </c>
      <c r="I85" s="204">
        <v>14.28297506448839</v>
      </c>
      <c r="J85" s="204">
        <v>0</v>
      </c>
      <c r="K85" s="204">
        <v>34.059415305245047</v>
      </c>
      <c r="L85" s="204">
        <v>8.7895098882201186</v>
      </c>
      <c r="M85" s="204">
        <v>7.690799656061909</v>
      </c>
      <c r="N85" s="204">
        <v>93.388736027515051</v>
      </c>
      <c r="O85" s="204">
        <v>43.947635425623382</v>
      </c>
      <c r="P85" s="204">
        <v>46.145055889939812</v>
      </c>
      <c r="Q85" s="204">
        <v>62.625365434221827</v>
      </c>
      <c r="R85" s="204">
        <v>34.059415305245047</v>
      </c>
      <c r="S85" s="204">
        <v>31.862080825451411</v>
      </c>
      <c r="T85" s="204">
        <v>25.26990541702493</v>
      </c>
      <c r="U85" s="204">
        <v>21.984780739466899</v>
      </c>
      <c r="V85" s="204">
        <v>16.708856405846952</v>
      </c>
      <c r="W85" s="204">
        <v>88.519346517626829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1053.095442820292</v>
      </c>
      <c r="C86" s="204">
        <v>733.60558899398109</v>
      </c>
      <c r="D86" s="204">
        <v>1051.0604471195179</v>
      </c>
      <c r="E86" s="204">
        <v>670.52166809974199</v>
      </c>
      <c r="F86" s="204">
        <v>661.36431642304387</v>
      </c>
      <c r="G86" s="204">
        <v>662.38177128116934</v>
      </c>
      <c r="H86" s="204">
        <v>651.18942390369727</v>
      </c>
      <c r="I86" s="204">
        <v>661.36431642304387</v>
      </c>
      <c r="J86" s="204">
        <v>951.34711951848658</v>
      </c>
      <c r="K86" s="204">
        <v>861.8085124677558</v>
      </c>
      <c r="L86" s="204">
        <v>1181.2983662940669</v>
      </c>
      <c r="M86" s="204">
        <v>669.50412725709361</v>
      </c>
      <c r="N86" s="204">
        <v>524.00404127257093</v>
      </c>
      <c r="O86" s="204">
        <v>346.96190885640578</v>
      </c>
      <c r="P86" s="204">
        <v>312.36741186586409</v>
      </c>
      <c r="Q86" s="204">
        <v>183.14703353396391</v>
      </c>
      <c r="R86" s="204">
        <v>135.32527944969911</v>
      </c>
      <c r="S86" s="204">
        <v>127.1854686156492</v>
      </c>
      <c r="T86" s="204">
        <v>84.722785898538262</v>
      </c>
      <c r="U86" s="204">
        <v>42.260189165950123</v>
      </c>
      <c r="V86" s="204">
        <v>14.81556319862425</v>
      </c>
      <c r="W86" s="204">
        <v>10.9938950988822</v>
      </c>
      <c r="X86" s="204">
        <v>1.5424763542562341</v>
      </c>
      <c r="Y86" s="204">
        <v>2.1601031814273428</v>
      </c>
    </row>
    <row r="87" spans="1:25" ht="12" customHeight="1" x14ac:dyDescent="0.25">
      <c r="A87" s="18" t="s">
        <v>32</v>
      </c>
      <c r="B87" s="204">
        <v>126.11066208082541</v>
      </c>
      <c r="C87" s="204">
        <v>95.538349097162509</v>
      </c>
      <c r="D87" s="204">
        <v>159.54909716251069</v>
      </c>
      <c r="E87" s="204">
        <v>115.6013757523646</v>
      </c>
      <c r="F87" s="204">
        <v>37.259931212381773</v>
      </c>
      <c r="G87" s="204">
        <v>140.44135855546</v>
      </c>
      <c r="H87" s="204">
        <v>270.37351676698188</v>
      </c>
      <c r="I87" s="204">
        <v>192.98744625967319</v>
      </c>
      <c r="J87" s="204">
        <v>210.18435081685291</v>
      </c>
      <c r="K87" s="204">
        <v>256.04282029234741</v>
      </c>
      <c r="L87" s="204">
        <v>241.71203783319001</v>
      </c>
      <c r="M87" s="204">
        <v>279.92742906276868</v>
      </c>
      <c r="N87" s="204">
        <v>358.26887360275151</v>
      </c>
      <c r="O87" s="204">
        <v>349.67042132416162</v>
      </c>
      <c r="P87" s="204">
        <v>333.42889079965602</v>
      </c>
      <c r="Q87" s="204">
        <v>303.81195184866721</v>
      </c>
      <c r="R87" s="204">
        <v>262.73052450558902</v>
      </c>
      <c r="S87" s="204">
        <v>229.29208942390369</v>
      </c>
      <c r="T87" s="204">
        <v>187.2552020636285</v>
      </c>
      <c r="U87" s="204">
        <v>131.8429062768702</v>
      </c>
      <c r="V87" s="204">
        <v>114.3145313843508</v>
      </c>
      <c r="W87" s="204">
        <v>46.012209802235589</v>
      </c>
      <c r="X87" s="204">
        <v>147.94402407566639</v>
      </c>
      <c r="Y87" s="204">
        <v>0.54075666380051579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3404.1558899398105</v>
      </c>
      <c r="C88" s="204">
        <f t="shared" si="5"/>
        <v>4498.4332760103189</v>
      </c>
      <c r="D88" s="204">
        <f t="shared" si="5"/>
        <v>4040.2024935511618</v>
      </c>
      <c r="E88" s="204">
        <f t="shared" si="5"/>
        <v>3952.1831470335333</v>
      </c>
      <c r="F88" s="204">
        <f t="shared" si="5"/>
        <v>3378.3604471195194</v>
      </c>
      <c r="G88" s="204">
        <f t="shared" si="5"/>
        <v>3358.5650902837474</v>
      </c>
      <c r="H88" s="204">
        <f t="shared" si="5"/>
        <v>3426.2731728288918</v>
      </c>
      <c r="I88" s="204">
        <f t="shared" si="5"/>
        <v>3211.1637145313844</v>
      </c>
      <c r="J88" s="204">
        <f t="shared" si="5"/>
        <v>3015.3721410146168</v>
      </c>
      <c r="K88" s="204">
        <f t="shared" si="5"/>
        <v>3375.0835769561477</v>
      </c>
      <c r="L88" s="204">
        <f t="shared" si="5"/>
        <v>4028.8049011177991</v>
      </c>
      <c r="M88" s="204">
        <f t="shared" si="5"/>
        <v>4475.8288907996548</v>
      </c>
      <c r="N88" s="204">
        <f t="shared" si="5"/>
        <v>3307.9916595012915</v>
      </c>
      <c r="O88" s="204">
        <f t="shared" si="5"/>
        <v>2711.4359415305248</v>
      </c>
      <c r="P88" s="204">
        <f t="shared" si="5"/>
        <v>2820.3974204643164</v>
      </c>
      <c r="Q88" s="204">
        <f t="shared" si="5"/>
        <v>2432.7840068787627</v>
      </c>
      <c r="R88" s="204">
        <f t="shared" si="5"/>
        <v>2179.1295786758378</v>
      </c>
      <c r="S88" s="204">
        <f t="shared" si="5"/>
        <v>1972.6204643164219</v>
      </c>
      <c r="T88" s="204">
        <f t="shared" si="5"/>
        <v>1556.0198624247623</v>
      </c>
      <c r="U88" s="204">
        <f t="shared" si="5"/>
        <v>2024.9417884780732</v>
      </c>
      <c r="V88" s="204">
        <f t="shared" si="5"/>
        <v>2249.1840068787615</v>
      </c>
      <c r="W88" s="204">
        <f t="shared" si="5"/>
        <v>2287.7075666380033</v>
      </c>
      <c r="X88" s="204">
        <f t="shared" si="5"/>
        <v>1676.0623387790197</v>
      </c>
      <c r="Y88" s="204">
        <f t="shared" si="5"/>
        <v>1244.1036113499567</v>
      </c>
    </row>
    <row r="89" spans="1:25" ht="12" customHeight="1" x14ac:dyDescent="0.25">
      <c r="A89" s="18" t="s">
        <v>83</v>
      </c>
      <c r="B89" s="204">
        <v>2070.3162510748061</v>
      </c>
      <c r="C89" s="204">
        <v>2127.0660361134992</v>
      </c>
      <c r="D89" s="204">
        <v>2433.935253654342</v>
      </c>
      <c r="E89" s="204">
        <v>2557.9440240756662</v>
      </c>
      <c r="F89" s="204">
        <v>2707.174892519346</v>
      </c>
      <c r="G89" s="204">
        <v>2858.507652622528</v>
      </c>
      <c r="H89" s="204">
        <v>2974.1091143594149</v>
      </c>
      <c r="I89" s="204">
        <v>3069.7429922613919</v>
      </c>
      <c r="J89" s="204">
        <v>3142.2565778159928</v>
      </c>
      <c r="K89" s="204">
        <v>3082.3540842648322</v>
      </c>
      <c r="L89" s="204">
        <v>3195.8536543422179</v>
      </c>
      <c r="M89" s="204">
        <v>2676.6981943250212</v>
      </c>
      <c r="N89" s="204">
        <v>2477.0230438521062</v>
      </c>
      <c r="O89" s="204">
        <v>1662.558555460017</v>
      </c>
      <c r="P89" s="204">
        <v>2454.9536543422182</v>
      </c>
      <c r="Q89" s="204">
        <v>2368.7780739466889</v>
      </c>
      <c r="R89" s="204">
        <v>2488.5831470335338</v>
      </c>
      <c r="S89" s="204">
        <v>4259.9888220120374</v>
      </c>
      <c r="T89" s="204">
        <v>4167.1367153912297</v>
      </c>
      <c r="U89" s="204">
        <v>3806.6789337919172</v>
      </c>
      <c r="V89" s="204">
        <v>3372.7174548581252</v>
      </c>
      <c r="W89" s="204">
        <v>2447.4574376612209</v>
      </c>
      <c r="X89" s="204">
        <v>3067.6253654342222</v>
      </c>
      <c r="Y89" s="204">
        <v>2566.580481513327</v>
      </c>
    </row>
    <row r="90" spans="1:25" ht="12" customHeight="1" x14ac:dyDescent="0.25">
      <c r="A90" s="14" t="s">
        <v>34</v>
      </c>
      <c r="B90" s="204">
        <v>977.06362854686154</v>
      </c>
      <c r="C90" s="204">
        <v>993.44368013757514</v>
      </c>
      <c r="D90" s="204">
        <v>920.55030094582969</v>
      </c>
      <c r="E90" s="204">
        <v>929.6001719690455</v>
      </c>
      <c r="F90" s="204">
        <v>986.8873602751504</v>
      </c>
      <c r="G90" s="204">
        <v>992.62682717110908</v>
      </c>
      <c r="H90" s="204">
        <v>945.98022355975922</v>
      </c>
      <c r="I90" s="204">
        <v>769.067067927773</v>
      </c>
      <c r="J90" s="204">
        <v>695.31384350816847</v>
      </c>
      <c r="K90" s="204">
        <v>566.70249355116073</v>
      </c>
      <c r="L90" s="204">
        <v>565.90713671539118</v>
      </c>
      <c r="M90" s="204">
        <v>426.69819432502152</v>
      </c>
      <c r="N90" s="204">
        <v>370.80825451418741</v>
      </c>
      <c r="O90" s="204">
        <v>449.63456577815992</v>
      </c>
      <c r="P90" s="204">
        <v>509.41530524505578</v>
      </c>
      <c r="Q90" s="204">
        <v>572.50644883920893</v>
      </c>
      <c r="R90" s="204">
        <v>652.57953568357686</v>
      </c>
      <c r="S90" s="204">
        <v>655.51986242476346</v>
      </c>
      <c r="T90" s="204">
        <v>616.08417884780738</v>
      </c>
      <c r="U90" s="204">
        <v>642.91702493551156</v>
      </c>
      <c r="V90" s="204">
        <v>653.29707652622528</v>
      </c>
      <c r="W90" s="204">
        <v>663.84479793637149</v>
      </c>
      <c r="X90" s="204">
        <v>550.02837489251931</v>
      </c>
      <c r="Y90" s="204">
        <v>457.54359415305242</v>
      </c>
    </row>
    <row r="91" spans="1:25" ht="12" customHeight="1" x14ac:dyDescent="0.25">
      <c r="A91" s="18" t="s">
        <v>73</v>
      </c>
      <c r="B91" s="204">
        <v>977.06362854686154</v>
      </c>
      <c r="C91" s="204">
        <v>993.44368013757514</v>
      </c>
      <c r="D91" s="204">
        <v>920.55030094582969</v>
      </c>
      <c r="E91" s="204">
        <v>929.6001719690455</v>
      </c>
      <c r="F91" s="204">
        <v>986.8873602751504</v>
      </c>
      <c r="G91" s="204">
        <v>992.62682717110908</v>
      </c>
      <c r="H91" s="204">
        <v>945.98022355975922</v>
      </c>
      <c r="I91" s="204">
        <v>769.067067927773</v>
      </c>
      <c r="J91" s="204">
        <v>695.31384350816847</v>
      </c>
      <c r="K91" s="204">
        <v>566.70249355116073</v>
      </c>
      <c r="L91" s="204">
        <v>565.90713671539118</v>
      </c>
      <c r="M91" s="204">
        <v>426.69819432502152</v>
      </c>
      <c r="N91" s="204">
        <v>370.80825451418741</v>
      </c>
      <c r="O91" s="204">
        <v>449.63456577815992</v>
      </c>
      <c r="P91" s="204">
        <v>509.41530524505578</v>
      </c>
      <c r="Q91" s="204">
        <v>572.50644883920893</v>
      </c>
      <c r="R91" s="204">
        <v>652.57953568357686</v>
      </c>
      <c r="S91" s="204">
        <v>655.51986242476346</v>
      </c>
      <c r="T91" s="204">
        <v>616.08417884780738</v>
      </c>
      <c r="U91" s="204">
        <v>642.91702493551156</v>
      </c>
      <c r="V91" s="204">
        <v>653.29707652622528</v>
      </c>
      <c r="W91" s="204">
        <v>663.84479793637149</v>
      </c>
      <c r="X91" s="204">
        <v>550.02837489251931</v>
      </c>
      <c r="Y91" s="204">
        <v>457.54359415305242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7756.8405846947544</v>
      </c>
      <c r="C94" s="210">
        <f t="shared" si="6"/>
        <v>8986.8993981083404</v>
      </c>
      <c r="D94" s="210">
        <f t="shared" si="6"/>
        <v>9005.9496130696461</v>
      </c>
      <c r="E94" s="210">
        <f t="shared" si="6"/>
        <v>8530.3191745485801</v>
      </c>
      <c r="F94" s="210">
        <f t="shared" si="6"/>
        <v>7788.625967325881</v>
      </c>
      <c r="G94" s="210">
        <f t="shared" si="6"/>
        <v>8021.730180567497</v>
      </c>
      <c r="H94" s="210">
        <f t="shared" si="6"/>
        <v>8486.6605331040428</v>
      </c>
      <c r="I94" s="210">
        <f t="shared" si="6"/>
        <v>8340.6850386930346</v>
      </c>
      <c r="J94" s="210">
        <f t="shared" si="6"/>
        <v>8501.5763542562327</v>
      </c>
      <c r="K94" s="210">
        <f t="shared" si="6"/>
        <v>8176.050902837489</v>
      </c>
      <c r="L94" s="210">
        <f t="shared" si="6"/>
        <v>9222.365606190886</v>
      </c>
      <c r="M94" s="210">
        <f t="shared" si="6"/>
        <v>8818.9142734307807</v>
      </c>
      <c r="N94" s="210">
        <f t="shared" si="6"/>
        <v>7414.0512467755816</v>
      </c>
      <c r="O94" s="210">
        <f t="shared" si="6"/>
        <v>5842.0465176268272</v>
      </c>
      <c r="P94" s="210">
        <f t="shared" si="6"/>
        <v>6739.1754944110044</v>
      </c>
      <c r="Q94" s="210">
        <f t="shared" si="6"/>
        <v>6218.0423903697338</v>
      </c>
      <c r="R94" s="210">
        <f t="shared" si="6"/>
        <v>5928.5682717110913</v>
      </c>
      <c r="S94" s="210">
        <f t="shared" si="6"/>
        <v>7452.6295786758365</v>
      </c>
      <c r="T94" s="210">
        <f t="shared" si="6"/>
        <v>6784.2745485812538</v>
      </c>
      <c r="U94" s="210">
        <f t="shared" si="6"/>
        <v>6778.2539982803082</v>
      </c>
      <c r="V94" s="210">
        <f t="shared" si="6"/>
        <v>6582.4799656061905</v>
      </c>
      <c r="W94" s="210">
        <f t="shared" si="6"/>
        <v>5601.4831470335339</v>
      </c>
      <c r="X94" s="210">
        <f t="shared" si="6"/>
        <v>5478.7986242476354</v>
      </c>
      <c r="Y94" s="210">
        <f t="shared" si="6"/>
        <v>4297.7432502149604</v>
      </c>
    </row>
    <row r="95" spans="1:25" ht="12" customHeight="1" x14ac:dyDescent="0.25">
      <c r="A95" s="24" t="s">
        <v>48</v>
      </c>
      <c r="B95" s="213">
        <f>CHI!B58</f>
        <v>4818.5775591933161</v>
      </c>
      <c r="C95" s="213">
        <f>CHI!C58</f>
        <v>5405.586626890321</v>
      </c>
      <c r="D95" s="213">
        <f>CHI!D58</f>
        <v>5437.085594361014</v>
      </c>
      <c r="E95" s="213">
        <f>CHI!E58</f>
        <v>4926.4689508436231</v>
      </c>
      <c r="F95" s="213">
        <f>CHI!F58</f>
        <v>4761.5600171969036</v>
      </c>
      <c r="G95" s="213">
        <f>CHI!G58</f>
        <v>5042.5001719690454</v>
      </c>
      <c r="H95" s="213">
        <f>CHI!H58</f>
        <v>5432.3660361134989</v>
      </c>
      <c r="I95" s="213">
        <f>CHI!I58</f>
        <v>5472.9578675838338</v>
      </c>
      <c r="J95" s="213">
        <f>CHI!J58</f>
        <v>5867.6889079965586</v>
      </c>
      <c r="K95" s="213">
        <f>CHI!K58</f>
        <v>5206.2171886248971</v>
      </c>
      <c r="L95" s="213">
        <f>CHI!L58</f>
        <v>5632.8938346610976</v>
      </c>
      <c r="M95" s="213">
        <f>CHI!M58</f>
        <v>5938.5999307883403</v>
      </c>
      <c r="N95" s="213">
        <f>CHI!N58</f>
        <v>4866.9748228334811</v>
      </c>
      <c r="O95" s="213">
        <f>CHI!O58</f>
        <v>3695.3378434885858</v>
      </c>
      <c r="P95" s="213">
        <f>CHI!P58</f>
        <v>4954.9393987288759</v>
      </c>
      <c r="Q95" s="213">
        <f>CHI!Q58</f>
        <v>4031.0069169805552</v>
      </c>
      <c r="R95" s="213">
        <f>CHI!R58</f>
        <v>4052.9879105264572</v>
      </c>
      <c r="S95" s="213">
        <f>CHI!S58</f>
        <v>5764.4506441149824</v>
      </c>
      <c r="T95" s="213">
        <f>CHI!T58</f>
        <v>5444.457953568357</v>
      </c>
      <c r="U95" s="213">
        <f>CHI!U58</f>
        <v>4965.7417884780734</v>
      </c>
      <c r="V95" s="213">
        <f>CHI!V58</f>
        <v>4415.1170249355109</v>
      </c>
      <c r="W95" s="213">
        <f>CHI!W58</f>
        <v>3479.8037833190019</v>
      </c>
      <c r="X95" s="213">
        <f>CHI!X58</f>
        <v>3801.8812553740331</v>
      </c>
      <c r="Y95" s="213">
        <f>CHI!Y58</f>
        <v>3059.3441960447112</v>
      </c>
    </row>
    <row r="96" spans="1:25" ht="12" customHeight="1" x14ac:dyDescent="0.25">
      <c r="A96" s="21" t="s">
        <v>27</v>
      </c>
      <c r="B96" s="207">
        <v>2938.2630255014383</v>
      </c>
      <c r="C96" s="207">
        <v>3581.3127712180194</v>
      </c>
      <c r="D96" s="207">
        <v>3568.8640187086321</v>
      </c>
      <c r="E96" s="207">
        <v>3603.850223704957</v>
      </c>
      <c r="F96" s="207">
        <v>3027.0659501289774</v>
      </c>
      <c r="G96" s="207">
        <v>2979.2300085984516</v>
      </c>
      <c r="H96" s="207">
        <v>3054.2944969905438</v>
      </c>
      <c r="I96" s="207">
        <v>2867.7271711092008</v>
      </c>
      <c r="J96" s="207">
        <v>2633.8874462596741</v>
      </c>
      <c r="K96" s="207">
        <v>2969.833714212592</v>
      </c>
      <c r="L96" s="207">
        <v>3589.4717715297884</v>
      </c>
      <c r="M96" s="207">
        <v>2880.3143426424404</v>
      </c>
      <c r="N96" s="207">
        <v>2547.0764239421005</v>
      </c>
      <c r="O96" s="207">
        <v>2146.7086741382413</v>
      </c>
      <c r="P96" s="207">
        <v>1784.2360956821285</v>
      </c>
      <c r="Q96" s="207">
        <v>2187.0354733891786</v>
      </c>
      <c r="R96" s="207">
        <v>1875.5803611846341</v>
      </c>
      <c r="S96" s="207">
        <v>1688.178934560854</v>
      </c>
      <c r="T96" s="207">
        <v>1339.8165950128969</v>
      </c>
      <c r="U96" s="207">
        <v>1812.5122098022348</v>
      </c>
      <c r="V96" s="207">
        <v>2167.3629406706796</v>
      </c>
      <c r="W96" s="207">
        <v>2121.679363714532</v>
      </c>
      <c r="X96" s="207">
        <v>1676.9173688736023</v>
      </c>
      <c r="Y96" s="207">
        <v>1238.3990541702492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97005.136233542202</v>
      </c>
      <c r="C98" s="203">
        <f t="shared" si="7"/>
        <v>92555.410381721667</v>
      </c>
      <c r="D98" s="203">
        <f t="shared" si="7"/>
        <v>93175.371220005545</v>
      </c>
      <c r="E98" s="203">
        <f t="shared" si="7"/>
        <v>99108.54596670295</v>
      </c>
      <c r="F98" s="203">
        <f t="shared" si="7"/>
        <v>90950.824020119006</v>
      </c>
      <c r="G98" s="203">
        <f t="shared" si="7"/>
        <v>91225.651381126983</v>
      </c>
      <c r="H98" s="203">
        <f t="shared" si="7"/>
        <v>86976.960155847046</v>
      </c>
      <c r="I98" s="203">
        <f t="shared" si="7"/>
        <v>87744.28743031816</v>
      </c>
      <c r="J98" s="203">
        <f t="shared" si="7"/>
        <v>82217.424936056559</v>
      </c>
      <c r="K98" s="203">
        <f t="shared" si="7"/>
        <v>62677.407918120145</v>
      </c>
      <c r="L98" s="203">
        <f t="shared" si="7"/>
        <v>63209.644256254258</v>
      </c>
      <c r="M98" s="203">
        <f t="shared" si="7"/>
        <v>62235.864159820405</v>
      </c>
      <c r="N98" s="203">
        <f t="shared" si="7"/>
        <v>57994.693375828494</v>
      </c>
      <c r="O98" s="203">
        <f t="shared" si="7"/>
        <v>51878.156900678754</v>
      </c>
      <c r="P98" s="203">
        <f t="shared" si="7"/>
        <v>49874.778573593627</v>
      </c>
      <c r="Q98" s="203">
        <f t="shared" si="7"/>
        <v>49208.625320414685</v>
      </c>
      <c r="R98" s="203">
        <f t="shared" si="7"/>
        <v>49348.164189444658</v>
      </c>
      <c r="S98" s="203">
        <f t="shared" si="7"/>
        <v>46468.83389922871</v>
      </c>
      <c r="T98" s="203">
        <f t="shared" si="7"/>
        <v>46872.45701544718</v>
      </c>
      <c r="U98" s="203">
        <f t="shared" si="7"/>
        <v>45376.54502861113</v>
      </c>
      <c r="V98" s="203">
        <f t="shared" si="7"/>
        <v>42170.57119506046</v>
      </c>
      <c r="W98" s="203">
        <f t="shared" si="7"/>
        <v>55256.696230402893</v>
      </c>
      <c r="X98" s="203">
        <f t="shared" si="7"/>
        <v>51110.308772196186</v>
      </c>
      <c r="Y98" s="203">
        <f t="shared" si="7"/>
        <v>48271.5036599128</v>
      </c>
    </row>
    <row r="99" spans="1:25" ht="12" customHeight="1" x14ac:dyDescent="0.25">
      <c r="A99" s="25" t="s">
        <v>14</v>
      </c>
      <c r="B99" s="209">
        <f>ISI!B$54</f>
        <v>13960.362212293163</v>
      </c>
      <c r="C99" s="209">
        <f>ISI!C$54</f>
        <v>11865.891997233888</v>
      </c>
      <c r="D99" s="209">
        <f>ISI!D$54</f>
        <v>11377.975848129816</v>
      </c>
      <c r="E99" s="209">
        <f>ISI!E$54</f>
        <v>11806.116867454239</v>
      </c>
      <c r="F99" s="209">
        <f>ISI!F$54</f>
        <v>11910.285283140252</v>
      </c>
      <c r="G99" s="209">
        <f>ISI!G$54</f>
        <v>13227.95377402769</v>
      </c>
      <c r="H99" s="209">
        <f>ISI!H$54</f>
        <v>12969.529624726743</v>
      </c>
      <c r="I99" s="209">
        <f>ISI!I$54</f>
        <v>12596.958599623475</v>
      </c>
      <c r="J99" s="209">
        <f>ISI!J$54</f>
        <v>11800.700956715789</v>
      </c>
      <c r="K99" s="209">
        <f>ISI!K$54</f>
        <v>7041.0333419193039</v>
      </c>
      <c r="L99" s="209">
        <f>ISI!L$54</f>
        <v>8840.4769221383012</v>
      </c>
      <c r="M99" s="209">
        <f>ISI!M$54</f>
        <v>9550.4293224612684</v>
      </c>
      <c r="N99" s="209">
        <f>ISI!N$54</f>
        <v>9846.8261094838908</v>
      </c>
      <c r="O99" s="209">
        <f>ISI!O$54</f>
        <v>7981.4707332135958</v>
      </c>
      <c r="P99" s="209">
        <f>ISI!P$54</f>
        <v>8666.4167162684007</v>
      </c>
      <c r="Q99" s="209">
        <f>ISI!Q$54</f>
        <v>7673.2129010741355</v>
      </c>
      <c r="R99" s="209">
        <f>ISI!R$54</f>
        <v>8221.6234034008612</v>
      </c>
      <c r="S99" s="209">
        <f>ISI!S$54</f>
        <v>7215.9912647018236</v>
      </c>
      <c r="T99" s="209">
        <f>ISI!T$54</f>
        <v>7463.6274419265319</v>
      </c>
      <c r="U99" s="209">
        <f>ISI!U$54</f>
        <v>7074.3516457319693</v>
      </c>
      <c r="V99" s="209">
        <f>ISI!V$54</f>
        <v>5835.9150445487976</v>
      </c>
      <c r="W99" s="209">
        <f>ISI!W$54</f>
        <v>7318.9526611952742</v>
      </c>
      <c r="X99" s="209">
        <f>ISI!X$54</f>
        <v>6679.6109185672758</v>
      </c>
      <c r="Y99" s="209">
        <f>ISI!Y$54</f>
        <v>6293.5587800677731</v>
      </c>
    </row>
    <row r="100" spans="1:25" ht="12" customHeight="1" x14ac:dyDescent="0.25">
      <c r="A100" s="14" t="s">
        <v>43</v>
      </c>
      <c r="B100" s="204">
        <f>ISI!B$55</f>
        <v>11344.038579345188</v>
      </c>
      <c r="C100" s="204">
        <f>ISI!C$55</f>
        <v>9577.3979333277148</v>
      </c>
      <c r="D100" s="204">
        <f>ISI!D$55</f>
        <v>9026.9259549614999</v>
      </c>
      <c r="E100" s="204">
        <f>ISI!E$55</f>
        <v>9432.095405538792</v>
      </c>
      <c r="F100" s="204">
        <f>ISI!F$55</f>
        <v>9620.197219324753</v>
      </c>
      <c r="G100" s="204">
        <f>ISI!G$55</f>
        <v>10950.689733167226</v>
      </c>
      <c r="H100" s="204">
        <f>ISI!H$55</f>
        <v>10599.472273420028</v>
      </c>
      <c r="I100" s="204">
        <f>ISI!I$55</f>
        <v>10273.632312335889</v>
      </c>
      <c r="J100" s="204">
        <f>ISI!J$55</f>
        <v>9509.9194688734642</v>
      </c>
      <c r="K100" s="204">
        <f>ISI!K$55</f>
        <v>5348.7736402391492</v>
      </c>
      <c r="L100" s="204">
        <f>ISI!L$55</f>
        <v>7015.3358976611235</v>
      </c>
      <c r="M100" s="204">
        <f>ISI!M$55</f>
        <v>7773.0203540272214</v>
      </c>
      <c r="N100" s="204">
        <f>ISI!N$55</f>
        <v>7931.2054068414091</v>
      </c>
      <c r="O100" s="204">
        <f>ISI!O$55</f>
        <v>5980.6281072797592</v>
      </c>
      <c r="P100" s="204">
        <f>ISI!P$55</f>
        <v>6279.1642197823667</v>
      </c>
      <c r="Q100" s="204">
        <f>ISI!Q$55</f>
        <v>5061.9975904164567</v>
      </c>
      <c r="R100" s="204">
        <f>ISI!R$55</f>
        <v>5682.0875773097605</v>
      </c>
      <c r="S100" s="204">
        <f>ISI!S$55</f>
        <v>4597.0305584869284</v>
      </c>
      <c r="T100" s="204">
        <f>ISI!T$55</f>
        <v>4655.9190478203727</v>
      </c>
      <c r="U100" s="204">
        <f>ISI!U$55</f>
        <v>4364.7481221701419</v>
      </c>
      <c r="V100" s="204">
        <f>ISI!V$55</f>
        <v>3234.1316001355071</v>
      </c>
      <c r="W100" s="204">
        <f>ISI!W$55</f>
        <v>3935.1086122153501</v>
      </c>
      <c r="X100" s="204">
        <f>ISI!X$55</f>
        <v>3722.2546844995131</v>
      </c>
      <c r="Y100" s="204">
        <f>ISI!Y$55</f>
        <v>3360.1291371638508</v>
      </c>
    </row>
    <row r="101" spans="1:25" ht="12" customHeight="1" x14ac:dyDescent="0.25">
      <c r="A101" s="14" t="s">
        <v>44</v>
      </c>
      <c r="B101" s="204">
        <f>ISI!B$56</f>
        <v>2616.323632947976</v>
      </c>
      <c r="C101" s="204">
        <f>ISI!C$56</f>
        <v>2288.4940639061738</v>
      </c>
      <c r="D101" s="204">
        <f>ISI!D$56</f>
        <v>2351.0498931683169</v>
      </c>
      <c r="E101" s="204">
        <f>ISI!E$56</f>
        <v>2374.0214619154467</v>
      </c>
      <c r="F101" s="204">
        <f>ISI!F$56</f>
        <v>2290.0880638155004</v>
      </c>
      <c r="G101" s="204">
        <f>ISI!G$56</f>
        <v>2277.2640408604639</v>
      </c>
      <c r="H101" s="204">
        <f>ISI!H$56</f>
        <v>2370.0573513067152</v>
      </c>
      <c r="I101" s="204">
        <f>ISI!I$56</f>
        <v>2323.3262872875853</v>
      </c>
      <c r="J101" s="204">
        <f>ISI!J$56</f>
        <v>2290.7814878423251</v>
      </c>
      <c r="K101" s="204">
        <f>ISI!K$56</f>
        <v>1692.2597016801544</v>
      </c>
      <c r="L101" s="204">
        <f>ISI!L$56</f>
        <v>1825.1410244771785</v>
      </c>
      <c r="M101" s="204">
        <f>ISI!M$56</f>
        <v>1777.4089684340477</v>
      </c>
      <c r="N101" s="204">
        <f>ISI!N$56</f>
        <v>1915.6207026424825</v>
      </c>
      <c r="O101" s="204">
        <f>ISI!O$56</f>
        <v>2000.8426259338366</v>
      </c>
      <c r="P101" s="204">
        <f>ISI!P$56</f>
        <v>2387.252496486034</v>
      </c>
      <c r="Q101" s="204">
        <f>ISI!Q$56</f>
        <v>2611.2153106576784</v>
      </c>
      <c r="R101" s="204">
        <f>ISI!R$56</f>
        <v>2539.5358260911012</v>
      </c>
      <c r="S101" s="204">
        <f>ISI!S$56</f>
        <v>2618.9607062148953</v>
      </c>
      <c r="T101" s="204">
        <f>ISI!T$56</f>
        <v>2807.7083941061596</v>
      </c>
      <c r="U101" s="204">
        <f>ISI!U$56</f>
        <v>2709.6035235618274</v>
      </c>
      <c r="V101" s="204">
        <f>ISI!V$56</f>
        <v>2601.7834444132905</v>
      </c>
      <c r="W101" s="204">
        <f>ISI!W$56</f>
        <v>3383.8440489799241</v>
      </c>
      <c r="X101" s="204">
        <f>ISI!X$56</f>
        <v>2957.3562340677631</v>
      </c>
      <c r="Y101" s="204">
        <f>ISI!Y$56</f>
        <v>2933.4296429039223</v>
      </c>
    </row>
    <row r="102" spans="1:25" ht="12" customHeight="1" x14ac:dyDescent="0.25">
      <c r="A102" s="13" t="s">
        <v>18</v>
      </c>
      <c r="B102" s="205">
        <f>NFM!B$73</f>
        <v>2054.3558844797158</v>
      </c>
      <c r="C102" s="205">
        <f>NFM!C$73</f>
        <v>2045.1921987580863</v>
      </c>
      <c r="D102" s="205">
        <f>NFM!D$73</f>
        <v>1985.3021590646902</v>
      </c>
      <c r="E102" s="205">
        <f>NFM!E$73</f>
        <v>1968.5179108514351</v>
      </c>
      <c r="F102" s="205">
        <f>NFM!F$73</f>
        <v>1879.4597324986653</v>
      </c>
      <c r="G102" s="205">
        <f>NFM!G$73</f>
        <v>1865.6829495508673</v>
      </c>
      <c r="H102" s="205">
        <f>NFM!H$73</f>
        <v>1807.8532742280381</v>
      </c>
      <c r="I102" s="205">
        <f>NFM!I$73</f>
        <v>1823.11326304368</v>
      </c>
      <c r="J102" s="205">
        <f>NFM!J$73</f>
        <v>1774.3693753572675</v>
      </c>
      <c r="K102" s="205">
        <f>NFM!K$73</f>
        <v>1586.9825930728102</v>
      </c>
      <c r="L102" s="205">
        <f>NFM!L$73</f>
        <v>1506.5952840384434</v>
      </c>
      <c r="M102" s="205">
        <f>NFM!M$73</f>
        <v>1717.6361185489652</v>
      </c>
      <c r="N102" s="205">
        <f>NFM!N$73</f>
        <v>1371.2248494085161</v>
      </c>
      <c r="O102" s="205">
        <f>NFM!O$73</f>
        <v>1233.1212435597774</v>
      </c>
      <c r="P102" s="205">
        <f>NFM!P$73</f>
        <v>1243.0582393068628</v>
      </c>
      <c r="Q102" s="205">
        <f>NFM!Q$73</f>
        <v>1227.4227350220735</v>
      </c>
      <c r="R102" s="205">
        <f>NFM!R$73</f>
        <v>1313.1077441597124</v>
      </c>
      <c r="S102" s="205">
        <f>NFM!S$73</f>
        <v>1412.8706181223138</v>
      </c>
      <c r="T102" s="205">
        <f>NFM!T$73</f>
        <v>1509.4811351358358</v>
      </c>
      <c r="U102" s="205">
        <f>NFM!U$73</f>
        <v>1482.4959198867664</v>
      </c>
      <c r="V102" s="205">
        <f>NFM!V$73</f>
        <v>1326.5519434458784</v>
      </c>
      <c r="W102" s="205">
        <f>NFM!W$73</f>
        <v>1687.3709269404792</v>
      </c>
      <c r="X102" s="205">
        <f>NFM!X$73</f>
        <v>1310.12321173281</v>
      </c>
      <c r="Y102" s="205">
        <f>NFM!Y$73</f>
        <v>1220.915332923322</v>
      </c>
    </row>
    <row r="103" spans="1:25" ht="12" customHeight="1" x14ac:dyDescent="0.25">
      <c r="A103" s="14" t="s">
        <v>45</v>
      </c>
      <c r="B103" s="204">
        <f>NFM!B$74</f>
        <v>668.36982034029984</v>
      </c>
      <c r="C103" s="204">
        <f>NFM!C$74</f>
        <v>397.39396851664708</v>
      </c>
      <c r="D103" s="204">
        <f>NFM!D$74</f>
        <v>682.71536804807647</v>
      </c>
      <c r="E103" s="204">
        <f>NFM!E$74</f>
        <v>748.77418639843199</v>
      </c>
      <c r="F103" s="204">
        <f>NFM!F$74</f>
        <v>755.47135721054781</v>
      </c>
      <c r="G103" s="204">
        <f>NFM!G$74</f>
        <v>695.08336755971334</v>
      </c>
      <c r="H103" s="204">
        <f>NFM!H$74</f>
        <v>706.46810422969997</v>
      </c>
      <c r="I103" s="204">
        <f>NFM!I$74</f>
        <v>668.63200443944311</v>
      </c>
      <c r="J103" s="204">
        <f>NFM!J$74</f>
        <v>655.00257683309724</v>
      </c>
      <c r="K103" s="204">
        <f>NFM!K$74</f>
        <v>87.049107817670475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492.04277068255487</v>
      </c>
      <c r="C104" s="204">
        <f>NFM!C$75</f>
        <v>505.2619886589423</v>
      </c>
      <c r="D104" s="204">
        <f>NFM!D$75</f>
        <v>468.23071475801396</v>
      </c>
      <c r="E104" s="204">
        <f>NFM!E$75</f>
        <v>520.17059112677271</v>
      </c>
      <c r="F104" s="204">
        <f>NFM!F$75</f>
        <v>483.67475578678835</v>
      </c>
      <c r="G104" s="204">
        <f>NFM!G$75</f>
        <v>534.04804488579123</v>
      </c>
      <c r="H104" s="204">
        <f>NFM!H$75</f>
        <v>561.05834118151483</v>
      </c>
      <c r="I104" s="204">
        <f>NFM!I$75</f>
        <v>610.8696935077711</v>
      </c>
      <c r="J104" s="204">
        <f>NFM!J$75</f>
        <v>615.12584942875878</v>
      </c>
      <c r="K104" s="204">
        <f>NFM!K$75</f>
        <v>661.71686231669048</v>
      </c>
      <c r="L104" s="204">
        <f>NFM!L$75</f>
        <v>680.62090623798599</v>
      </c>
      <c r="M104" s="204">
        <f>NFM!M$75</f>
        <v>623.68444668759003</v>
      </c>
      <c r="N104" s="204">
        <f>NFM!N$75</f>
        <v>490.68487959374124</v>
      </c>
      <c r="O104" s="204">
        <f>NFM!O$75</f>
        <v>269.66089561039701</v>
      </c>
      <c r="P104" s="204">
        <f>NFM!P$75</f>
        <v>197.67030040297729</v>
      </c>
      <c r="Q104" s="204">
        <f>NFM!Q$75</f>
        <v>184.67081411257169</v>
      </c>
      <c r="R104" s="204">
        <f>NFM!R$75</f>
        <v>205.61467762015181</v>
      </c>
      <c r="S104" s="204">
        <f>NFM!S$75</f>
        <v>228.14406048266551</v>
      </c>
      <c r="T104" s="204">
        <f>NFM!T$75</f>
        <v>228.3492433354393</v>
      </c>
      <c r="U104" s="204">
        <f>NFM!U$75</f>
        <v>226.16648011031029</v>
      </c>
      <c r="V104" s="204">
        <f>NFM!V$75</f>
        <v>177.9889035072265</v>
      </c>
      <c r="W104" s="204">
        <f>NFM!W$75</f>
        <v>279.49239182258202</v>
      </c>
      <c r="X104" s="204">
        <f>NFM!X$75</f>
        <v>259.19103874236708</v>
      </c>
      <c r="Y104" s="204">
        <f>NFM!Y$75</f>
        <v>183.2415853426001</v>
      </c>
    </row>
    <row r="105" spans="1:25" ht="12" customHeight="1" x14ac:dyDescent="0.25">
      <c r="A105" s="26" t="s">
        <v>46</v>
      </c>
      <c r="B105" s="211">
        <f>NFM!B$76</f>
        <v>348.40396384872935</v>
      </c>
      <c r="C105" s="211">
        <f>NFM!C$76</f>
        <v>357.53154702023869</v>
      </c>
      <c r="D105" s="211">
        <f>NFM!D$76</f>
        <v>345.13338987137843</v>
      </c>
      <c r="E105" s="211">
        <f>NFM!E$76</f>
        <v>388.70346936823228</v>
      </c>
      <c r="F105" s="211">
        <f>NFM!F$76</f>
        <v>352.10709635362826</v>
      </c>
      <c r="G105" s="211">
        <f>NFM!G$76</f>
        <v>344.8320516097329</v>
      </c>
      <c r="H105" s="211">
        <f>NFM!H$76</f>
        <v>343.42135790776615</v>
      </c>
      <c r="I105" s="211">
        <f>NFM!I$76</f>
        <v>396.15422838958148</v>
      </c>
      <c r="J105" s="211">
        <f>NFM!J$76</f>
        <v>410.04962170932691</v>
      </c>
      <c r="K105" s="211">
        <f>NFM!K$76</f>
        <v>427.86743880524307</v>
      </c>
      <c r="L105" s="211">
        <f>NFM!L$76</f>
        <v>333.97532560855939</v>
      </c>
      <c r="M105" s="211">
        <f>NFM!M$76</f>
        <v>312.67511158165951</v>
      </c>
      <c r="N105" s="211">
        <f>NFM!N$76</f>
        <v>211.09558987338892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143.6388068338255</v>
      </c>
      <c r="C106" s="212">
        <f>NFM!C$77</f>
        <v>147.73044163870361</v>
      </c>
      <c r="D106" s="212">
        <f>NFM!D$77</f>
        <v>123.0973248866355</v>
      </c>
      <c r="E106" s="212">
        <f>NFM!E$77</f>
        <v>131.4671217585404</v>
      </c>
      <c r="F106" s="212">
        <f>NFM!F$77</f>
        <v>131.56765943316009</v>
      </c>
      <c r="G106" s="212">
        <f>NFM!G$77</f>
        <v>189.2159932760583</v>
      </c>
      <c r="H106" s="212">
        <f>NFM!H$77</f>
        <v>217.63698327374871</v>
      </c>
      <c r="I106" s="212">
        <f>NFM!I$77</f>
        <v>214.7154651181896</v>
      </c>
      <c r="J106" s="212">
        <f>NFM!J$77</f>
        <v>205.0762277194319</v>
      </c>
      <c r="K106" s="212">
        <f>NFM!K$77</f>
        <v>233.84942351144741</v>
      </c>
      <c r="L106" s="212">
        <f>NFM!L$77</f>
        <v>346.6455806294266</v>
      </c>
      <c r="M106" s="212">
        <f>NFM!M$77</f>
        <v>311.00933510593052</v>
      </c>
      <c r="N106" s="212">
        <f>NFM!N$77</f>
        <v>279.58928972035233</v>
      </c>
      <c r="O106" s="212">
        <f>NFM!O$77</f>
        <v>269.66089561039701</v>
      </c>
      <c r="P106" s="212">
        <f>NFM!P$77</f>
        <v>197.67030040297729</v>
      </c>
      <c r="Q106" s="212">
        <f>NFM!Q$77</f>
        <v>184.67081411257169</v>
      </c>
      <c r="R106" s="212">
        <f>NFM!R$77</f>
        <v>205.61467762015181</v>
      </c>
      <c r="S106" s="212">
        <f>NFM!S$77</f>
        <v>228.14406048266551</v>
      </c>
      <c r="T106" s="212">
        <f>NFM!T$77</f>
        <v>228.3492433354393</v>
      </c>
      <c r="U106" s="212">
        <f>NFM!U$77</f>
        <v>226.16648011031029</v>
      </c>
      <c r="V106" s="212">
        <f>NFM!V$77</f>
        <v>177.9889035072265</v>
      </c>
      <c r="W106" s="212">
        <f>NFM!W$77</f>
        <v>279.49239182258202</v>
      </c>
      <c r="X106" s="212">
        <f>NFM!X$77</f>
        <v>259.19103874236708</v>
      </c>
      <c r="Y106" s="212">
        <f>NFM!Y$77</f>
        <v>183.2415853426001</v>
      </c>
    </row>
    <row r="107" spans="1:25" ht="12" customHeight="1" x14ac:dyDescent="0.25">
      <c r="A107" s="14" t="s">
        <v>47</v>
      </c>
      <c r="B107" s="204">
        <f>NFM!B$78</f>
        <v>893.94329345686094</v>
      </c>
      <c r="C107" s="204">
        <f>NFM!C$78</f>
        <v>1142.5362415824968</v>
      </c>
      <c r="D107" s="204">
        <f>NFM!D$78</f>
        <v>834.35607625859961</v>
      </c>
      <c r="E107" s="204">
        <f>NFM!E$78</f>
        <v>699.57313332623039</v>
      </c>
      <c r="F107" s="204">
        <f>NFM!F$78</f>
        <v>640.3136195013293</v>
      </c>
      <c r="G107" s="204">
        <f>NFM!G$78</f>
        <v>636.55153710536263</v>
      </c>
      <c r="H107" s="204">
        <f>NFM!H$78</f>
        <v>540.32682881682342</v>
      </c>
      <c r="I107" s="204">
        <f>NFM!I$78</f>
        <v>543.6115650964656</v>
      </c>
      <c r="J107" s="204">
        <f>NFM!J$78</f>
        <v>504.24094909541157</v>
      </c>
      <c r="K107" s="204">
        <f>NFM!K$78</f>
        <v>838.21662293844929</v>
      </c>
      <c r="L107" s="204">
        <f>NFM!L$78</f>
        <v>825.97437780045743</v>
      </c>
      <c r="M107" s="204">
        <f>NFM!M$78</f>
        <v>1093.9516718613752</v>
      </c>
      <c r="N107" s="204">
        <f>NFM!N$78</f>
        <v>880.53996981477474</v>
      </c>
      <c r="O107" s="204">
        <f>NFM!O$78</f>
        <v>963.46034794938043</v>
      </c>
      <c r="P107" s="204">
        <f>NFM!P$78</f>
        <v>1045.3879389038855</v>
      </c>
      <c r="Q107" s="204">
        <f>NFM!Q$78</f>
        <v>1042.7519209095019</v>
      </c>
      <c r="R107" s="204">
        <f>NFM!R$78</f>
        <v>1107.4930665395607</v>
      </c>
      <c r="S107" s="204">
        <f>NFM!S$78</f>
        <v>1184.7265576396483</v>
      </c>
      <c r="T107" s="204">
        <f>NFM!T$78</f>
        <v>1281.1318918003965</v>
      </c>
      <c r="U107" s="204">
        <f>NFM!U$78</f>
        <v>1256.3294397764562</v>
      </c>
      <c r="V107" s="204">
        <f>NFM!V$78</f>
        <v>1148.5630399386519</v>
      </c>
      <c r="W107" s="204">
        <f>NFM!W$78</f>
        <v>1407.8785351178972</v>
      </c>
      <c r="X107" s="204">
        <f>NFM!X$78</f>
        <v>1050.932172990443</v>
      </c>
      <c r="Y107" s="204">
        <f>NFM!Y$78</f>
        <v>1037.673747580722</v>
      </c>
    </row>
    <row r="108" spans="1:25" ht="12" customHeight="1" x14ac:dyDescent="0.25">
      <c r="A108" s="13" t="s">
        <v>19</v>
      </c>
      <c r="B108" s="205">
        <f>CHI!B$79</f>
        <v>12414.06837975025</v>
      </c>
      <c r="C108" s="205">
        <f>CHI!C$79</f>
        <v>10149.18876803987</v>
      </c>
      <c r="D108" s="205">
        <f>CHI!D$79</f>
        <v>10293.286204923461</v>
      </c>
      <c r="E108" s="205">
        <f>CHI!E$79</f>
        <v>11758.439917352669</v>
      </c>
      <c r="F108" s="205">
        <f>CHI!F$79</f>
        <v>8551.6391561250457</v>
      </c>
      <c r="G108" s="205">
        <f>CHI!G$79</f>
        <v>8304.9502883170753</v>
      </c>
      <c r="H108" s="205">
        <f>CHI!H$79</f>
        <v>7818.0831857112717</v>
      </c>
      <c r="I108" s="205">
        <f>CHI!I$79</f>
        <v>9334.1532441559466</v>
      </c>
      <c r="J108" s="205">
        <f>CHI!J$79</f>
        <v>6778.3308106163286</v>
      </c>
      <c r="K108" s="205">
        <f>CHI!K$79</f>
        <v>6132.6639942493766</v>
      </c>
      <c r="L108" s="205">
        <f>CHI!L$79</f>
        <v>6146.8597184163009</v>
      </c>
      <c r="M108" s="205">
        <f>CHI!M$79</f>
        <v>6083.1727595610964</v>
      </c>
      <c r="N108" s="205">
        <f>CHI!N$79</f>
        <v>6525.8155885059314</v>
      </c>
      <c r="O108" s="205">
        <f>CHI!O$79</f>
        <v>5668.9429286794248</v>
      </c>
      <c r="P108" s="205">
        <f>CHI!P$79</f>
        <v>5721.4588287457073</v>
      </c>
      <c r="Q108" s="205">
        <f>CHI!Q$79</f>
        <v>4688.6422191788342</v>
      </c>
      <c r="R108" s="205">
        <f>CHI!R$79</f>
        <v>5352.8128690789736</v>
      </c>
      <c r="S108" s="205">
        <f>CHI!S$79</f>
        <v>5172.691642096851</v>
      </c>
      <c r="T108" s="205">
        <f>CHI!T$79</f>
        <v>5397.1352289058168</v>
      </c>
      <c r="U108" s="205">
        <f>CHI!U$79</f>
        <v>4987.6068557215794</v>
      </c>
      <c r="V108" s="205">
        <f>CHI!V$79</f>
        <v>4728.4549313433336</v>
      </c>
      <c r="W108" s="205">
        <f>CHI!W$79</f>
        <v>7963.2067796169504</v>
      </c>
      <c r="X108" s="205">
        <f>CHI!X$79</f>
        <v>6620.0142938257977</v>
      </c>
      <c r="Y108" s="205">
        <f>CHI!Y$79</f>
        <v>6758.6882525065939</v>
      </c>
    </row>
    <row r="109" spans="1:25" ht="12" customHeight="1" x14ac:dyDescent="0.25">
      <c r="A109" s="14" t="s">
        <v>59</v>
      </c>
      <c r="B109" s="204">
        <f>CHI!B$80</f>
        <v>5282.1615737265811</v>
      </c>
      <c r="C109" s="204">
        <f>CHI!C$80</f>
        <v>4454.4027343724838</v>
      </c>
      <c r="D109" s="204">
        <f>CHI!D$80</f>
        <v>4505.9944314712666</v>
      </c>
      <c r="E109" s="204">
        <f>CHI!E$80</f>
        <v>4783.3304259463193</v>
      </c>
      <c r="F109" s="204">
        <f>CHI!F$80</f>
        <v>3787.8021213974484</v>
      </c>
      <c r="G109" s="204">
        <f>CHI!G$80</f>
        <v>4009.5405867062491</v>
      </c>
      <c r="H109" s="204">
        <f>CHI!H$80</f>
        <v>3838.4589276113729</v>
      </c>
      <c r="I109" s="204">
        <f>CHI!I$80</f>
        <v>4388.7417033746324</v>
      </c>
      <c r="J109" s="204">
        <f>CHI!J$80</f>
        <v>3691.4258976091019</v>
      </c>
      <c r="K109" s="204">
        <f>CHI!K$80</f>
        <v>2845.6823020945631</v>
      </c>
      <c r="L109" s="204">
        <f>CHI!L$80</f>
        <v>3490.3884089872345</v>
      </c>
      <c r="M109" s="204">
        <f>CHI!M$80</f>
        <v>3415.2963674816192</v>
      </c>
      <c r="N109" s="204">
        <f>CHI!N$80</f>
        <v>3436.9354230450799</v>
      </c>
      <c r="O109" s="204">
        <f>CHI!O$80</f>
        <v>3159.9559890237792</v>
      </c>
      <c r="P109" s="204">
        <f>CHI!P$80</f>
        <v>3250.0443598504135</v>
      </c>
      <c r="Q109" s="204">
        <f>CHI!Q$80</f>
        <v>2910.023380074821</v>
      </c>
      <c r="R109" s="204">
        <f>CHI!R$80</f>
        <v>3401.6112842250773</v>
      </c>
      <c r="S109" s="204">
        <f>CHI!S$80</f>
        <v>3414.9115553941592</v>
      </c>
      <c r="T109" s="204">
        <f>CHI!T$80</f>
        <v>3570.0161242747872</v>
      </c>
      <c r="U109" s="204">
        <f>CHI!U$80</f>
        <v>3176.5593190322388</v>
      </c>
      <c r="V109" s="204">
        <f>CHI!V$80</f>
        <v>2959.0508719496825</v>
      </c>
      <c r="W109" s="204">
        <f>CHI!W$80</f>
        <v>4824.0064185102447</v>
      </c>
      <c r="X109" s="204">
        <f>CHI!X$80</f>
        <v>3754.72064632315</v>
      </c>
      <c r="Y109" s="204">
        <f>CHI!Y$80</f>
        <v>3716.7481836000779</v>
      </c>
    </row>
    <row r="110" spans="1:25" ht="12" customHeight="1" x14ac:dyDescent="0.25">
      <c r="A110" s="14" t="s">
        <v>49</v>
      </c>
      <c r="B110" s="204">
        <f>CHI!B$81</f>
        <v>4096.8880555329561</v>
      </c>
      <c r="C110" s="204">
        <f>CHI!C$81</f>
        <v>2763.794126231367</v>
      </c>
      <c r="D110" s="204">
        <f>CHI!D$81</f>
        <v>2705.2289611561064</v>
      </c>
      <c r="E110" s="204">
        <f>CHI!E$81</f>
        <v>3809.307078567585</v>
      </c>
      <c r="F110" s="204">
        <f>CHI!F$81</f>
        <v>2617.0979593999773</v>
      </c>
      <c r="G110" s="204">
        <f>CHI!G$81</f>
        <v>2316.2155470162897</v>
      </c>
      <c r="H110" s="204">
        <f>CHI!H$81</f>
        <v>2094.8320667578569</v>
      </c>
      <c r="I110" s="204">
        <f>CHI!I$81</f>
        <v>2890.5943266052582</v>
      </c>
      <c r="J110" s="204">
        <f>CHI!J$81</f>
        <v>1334.1677835807625</v>
      </c>
      <c r="K110" s="204">
        <f>CHI!K$81</f>
        <v>1639.4873738046704</v>
      </c>
      <c r="L110" s="204">
        <f>CHI!L$81</f>
        <v>1029.9417310666672</v>
      </c>
      <c r="M110" s="204">
        <f>CHI!M$81</f>
        <v>962.07529867759229</v>
      </c>
      <c r="N110" s="204">
        <f>CHI!N$81</f>
        <v>1303.1958231968488</v>
      </c>
      <c r="O110" s="204">
        <f>CHI!O$81</f>
        <v>1078.0248170430714</v>
      </c>
      <c r="P110" s="204">
        <f>CHI!P$81</f>
        <v>840.2353261289079</v>
      </c>
      <c r="Q110" s="204">
        <f>CHI!Q$81</f>
        <v>829.86630480332519</v>
      </c>
      <c r="R110" s="204">
        <f>CHI!R$81</f>
        <v>904.64446415730822</v>
      </c>
      <c r="S110" s="204">
        <f>CHI!S$81</f>
        <v>703.11442975320017</v>
      </c>
      <c r="T110" s="204">
        <f>CHI!T$81</f>
        <v>836.55964992519273</v>
      </c>
      <c r="U110" s="204">
        <f>CHI!U$81</f>
        <v>721.76275814718178</v>
      </c>
      <c r="V110" s="204">
        <f>CHI!V$81</f>
        <v>735.97873772777916</v>
      </c>
      <c r="W110" s="204">
        <f>CHI!W$81</f>
        <v>1610.949168592274</v>
      </c>
      <c r="X110" s="204">
        <f>CHI!X$81</f>
        <v>1621.2136588816061</v>
      </c>
      <c r="Y110" s="204">
        <f>CHI!Y$81</f>
        <v>1620.8640330380686</v>
      </c>
    </row>
    <row r="111" spans="1:25" ht="12" customHeight="1" x14ac:dyDescent="0.25">
      <c r="A111" s="14" t="s">
        <v>50</v>
      </c>
      <c r="B111" s="204">
        <f>CHI!B$82</f>
        <v>3035.0187504907112</v>
      </c>
      <c r="C111" s="204">
        <f>CHI!C$82</f>
        <v>2930.9919074360191</v>
      </c>
      <c r="D111" s="204">
        <f>CHI!D$82</f>
        <v>3082.0628122960879</v>
      </c>
      <c r="E111" s="204">
        <f>CHI!E$82</f>
        <v>3165.8024128387651</v>
      </c>
      <c r="F111" s="204">
        <f>CHI!F$82</f>
        <v>2146.73907532762</v>
      </c>
      <c r="G111" s="204">
        <f>CHI!G$82</f>
        <v>1979.1941545945369</v>
      </c>
      <c r="H111" s="204">
        <f>CHI!H$82</f>
        <v>1884.792191342041</v>
      </c>
      <c r="I111" s="204">
        <f>CHI!I$82</f>
        <v>2054.817214176056</v>
      </c>
      <c r="J111" s="204">
        <f>CHI!J$82</f>
        <v>1752.737129426464</v>
      </c>
      <c r="K111" s="204">
        <f>CHI!K$82</f>
        <v>1647.4943183501441</v>
      </c>
      <c r="L111" s="204">
        <f>CHI!L$82</f>
        <v>1626.529578362399</v>
      </c>
      <c r="M111" s="204">
        <f>CHI!M$82</f>
        <v>1705.8010934018851</v>
      </c>
      <c r="N111" s="204">
        <f>CHI!N$82</f>
        <v>1785.6843422640029</v>
      </c>
      <c r="O111" s="204">
        <f>CHI!O$82</f>
        <v>1430.9621226125739</v>
      </c>
      <c r="P111" s="204">
        <f>CHI!P$82</f>
        <v>1631.1791427663859</v>
      </c>
      <c r="Q111" s="204">
        <f>CHI!Q$82</f>
        <v>948.75253430068813</v>
      </c>
      <c r="R111" s="204">
        <f>CHI!R$82</f>
        <v>1046.5571206965881</v>
      </c>
      <c r="S111" s="204">
        <f>CHI!S$82</f>
        <v>1054.6656569494919</v>
      </c>
      <c r="T111" s="204">
        <f>CHI!T$82</f>
        <v>990.55945470583708</v>
      </c>
      <c r="U111" s="204">
        <f>CHI!U$82</f>
        <v>1089.2847785421591</v>
      </c>
      <c r="V111" s="204">
        <f>CHI!V$82</f>
        <v>1033.4253216658719</v>
      </c>
      <c r="W111" s="204">
        <f>CHI!W$82</f>
        <v>1528.251192514432</v>
      </c>
      <c r="X111" s="204">
        <f>CHI!X$82</f>
        <v>1244.079988621042</v>
      </c>
      <c r="Y111" s="204">
        <f>CHI!Y$82</f>
        <v>1421.0760358684479</v>
      </c>
    </row>
    <row r="112" spans="1:25" ht="12" customHeight="1" x14ac:dyDescent="0.25">
      <c r="A112" s="13" t="s">
        <v>20</v>
      </c>
      <c r="B112" s="205">
        <f>NMM!B$59</f>
        <v>41450.931690731712</v>
      </c>
      <c r="C112" s="205">
        <f>NMM!C$59</f>
        <v>40634.635641768211</v>
      </c>
      <c r="D112" s="205">
        <f>NMM!D$59</f>
        <v>40829.387278641945</v>
      </c>
      <c r="E112" s="205">
        <f>NMM!E$59</f>
        <v>44628.058319217482</v>
      </c>
      <c r="F112" s="205">
        <f>NMM!F$59</f>
        <v>46020.33248145313</v>
      </c>
      <c r="G112" s="205">
        <f>NMM!G$59</f>
        <v>46656.880156530475</v>
      </c>
      <c r="H112" s="205">
        <f>NMM!H$59</f>
        <v>44067.372895060362</v>
      </c>
      <c r="I112" s="205">
        <f>NMM!I$59</f>
        <v>44830.430362903586</v>
      </c>
      <c r="J112" s="205">
        <f>NMM!J$59</f>
        <v>43392.330491181856</v>
      </c>
      <c r="K112" s="205">
        <f>NMM!K$59</f>
        <v>32253.805025787733</v>
      </c>
      <c r="L112" s="205">
        <f>NMM!L$59</f>
        <v>32625.54469545601</v>
      </c>
      <c r="M112" s="205">
        <f>NMM!M$59</f>
        <v>32143.076073955643</v>
      </c>
      <c r="N112" s="205">
        <f>NMM!N$59</f>
        <v>28081.970044971309</v>
      </c>
      <c r="O112" s="205">
        <f>NMM!O$59</f>
        <v>25134.894443381847</v>
      </c>
      <c r="P112" s="205">
        <f>NMM!P$59</f>
        <v>22531.799609685306</v>
      </c>
      <c r="Q112" s="205">
        <f>NMM!Q$59</f>
        <v>23856.207115237154</v>
      </c>
      <c r="R112" s="205">
        <f>NMM!R$59</f>
        <v>21966.800723561126</v>
      </c>
      <c r="S112" s="205">
        <f>NMM!S$59</f>
        <v>20309.584055746131</v>
      </c>
      <c r="T112" s="205">
        <f>NMM!T$59</f>
        <v>20765.646511592877</v>
      </c>
      <c r="U112" s="205">
        <f>NMM!U$59</f>
        <v>20584.538700301011</v>
      </c>
      <c r="V112" s="205">
        <f>NMM!V$59</f>
        <v>19587.803613983109</v>
      </c>
      <c r="W112" s="205">
        <f>NMM!W$59</f>
        <v>22140.465693465834</v>
      </c>
      <c r="X112" s="205">
        <f>NMM!X$59</f>
        <v>21766.026496782324</v>
      </c>
      <c r="Y112" s="205">
        <f>NMM!Y$59</f>
        <v>19962.320778844689</v>
      </c>
    </row>
    <row r="113" spans="1:25" ht="12" customHeight="1" x14ac:dyDescent="0.25">
      <c r="A113" s="14" t="s">
        <v>51</v>
      </c>
      <c r="B113" s="204">
        <f>NMM!B$60</f>
        <v>26857.332883317431</v>
      </c>
      <c r="C113" s="204">
        <f>NMM!C$60</f>
        <v>27226.51998176999</v>
      </c>
      <c r="D113" s="204">
        <f>NMM!D$60</f>
        <v>27605.843731872832</v>
      </c>
      <c r="E113" s="204">
        <f>NMM!E$60</f>
        <v>29053.782038244615</v>
      </c>
      <c r="F113" s="204">
        <f>NMM!F$60</f>
        <v>29571.703048832962</v>
      </c>
      <c r="G113" s="204">
        <f>NMM!G$60</f>
        <v>29554.546570066268</v>
      </c>
      <c r="H113" s="204">
        <f>NMM!H$60</f>
        <v>29614.061802819713</v>
      </c>
      <c r="I113" s="204">
        <f>NMM!I$60</f>
        <v>30061.0639634293</v>
      </c>
      <c r="J113" s="204">
        <f>NMM!J$60</f>
        <v>27573.70147272903</v>
      </c>
      <c r="K113" s="204">
        <f>NMM!K$60</f>
        <v>22138.934848836318</v>
      </c>
      <c r="L113" s="204">
        <f>NMM!L$60</f>
        <v>22909.167012916954</v>
      </c>
      <c r="M113" s="204">
        <f>NMM!M$60</f>
        <v>21983.26080799066</v>
      </c>
      <c r="N113" s="204">
        <f>NMM!N$60</f>
        <v>18094.644952942726</v>
      </c>
      <c r="O113" s="204">
        <f>NMM!O$60</f>
        <v>15764.629921308628</v>
      </c>
      <c r="P113" s="204">
        <f>NMM!P$60</f>
        <v>14501.279306838689</v>
      </c>
      <c r="Q113" s="204">
        <f>NMM!Q$60</f>
        <v>14455.827681776005</v>
      </c>
      <c r="R113" s="204">
        <f>NMM!R$60</f>
        <v>13750.649268213601</v>
      </c>
      <c r="S113" s="204">
        <f>NMM!S$60</f>
        <v>13294.60640666564</v>
      </c>
      <c r="T113" s="204">
        <f>NMM!T$60</f>
        <v>13461.340876080378</v>
      </c>
      <c r="U113" s="204">
        <f>NMM!U$60</f>
        <v>13626.337016028581</v>
      </c>
      <c r="V113" s="204">
        <f>NMM!V$60</f>
        <v>12900.439798220425</v>
      </c>
      <c r="W113" s="204">
        <f>NMM!W$60</f>
        <v>14573.610063387687</v>
      </c>
      <c r="X113" s="204">
        <f>NMM!X$60</f>
        <v>13766.045284742253</v>
      </c>
      <c r="Y113" s="204">
        <f>NMM!Y$60</f>
        <v>12445.455086718157</v>
      </c>
    </row>
    <row r="114" spans="1:25" ht="12" customHeight="1" x14ac:dyDescent="0.25">
      <c r="A114" s="14" t="s">
        <v>52</v>
      </c>
      <c r="B114" s="204">
        <f>NMM!B$61</f>
        <v>12040.696730760868</v>
      </c>
      <c r="C114" s="204">
        <f>NMM!C$61</f>
        <v>10977.805252679513</v>
      </c>
      <c r="D114" s="204">
        <f>NMM!D$61</f>
        <v>10892.737460005053</v>
      </c>
      <c r="E114" s="204">
        <f>NMM!E$61</f>
        <v>12997.479538103633</v>
      </c>
      <c r="F114" s="204">
        <f>NMM!F$61</f>
        <v>13787.833028502402</v>
      </c>
      <c r="G114" s="204">
        <f>NMM!G$61</f>
        <v>14126.572364878893</v>
      </c>
      <c r="H114" s="204">
        <f>NMM!H$61</f>
        <v>12000.728834509435</v>
      </c>
      <c r="I114" s="204">
        <f>NMM!I$61</f>
        <v>12167.164737289113</v>
      </c>
      <c r="J114" s="204">
        <f>NMM!J$61</f>
        <v>13208.924223322963</v>
      </c>
      <c r="K114" s="204">
        <f>NMM!K$61</f>
        <v>7975.60706406805</v>
      </c>
      <c r="L114" s="204">
        <f>NMM!L$61</f>
        <v>7660.0288325955789</v>
      </c>
      <c r="M114" s="204">
        <f>NMM!M$61</f>
        <v>7936.1548192379378</v>
      </c>
      <c r="N114" s="204">
        <f>NMM!N$61</f>
        <v>7857.5686768679861</v>
      </c>
      <c r="O114" s="204">
        <f>NMM!O$61</f>
        <v>7314.9322219271316</v>
      </c>
      <c r="P114" s="204">
        <f>NMM!P$61</f>
        <v>5933.0552410199452</v>
      </c>
      <c r="Q114" s="204">
        <f>NMM!Q$61</f>
        <v>7105.2619618456065</v>
      </c>
      <c r="R114" s="204">
        <f>NMM!R$61</f>
        <v>5899.4597675596897</v>
      </c>
      <c r="S114" s="204">
        <f>NMM!S$61</f>
        <v>4854.4783207215705</v>
      </c>
      <c r="T114" s="204">
        <f>NMM!T$61</f>
        <v>4873.2540186436363</v>
      </c>
      <c r="U114" s="204">
        <f>NMM!U$61</f>
        <v>4573.236575440159</v>
      </c>
      <c r="V114" s="204">
        <f>NMM!V$61</f>
        <v>4315.2949934774215</v>
      </c>
      <c r="W114" s="204">
        <f>NMM!W$61</f>
        <v>5081.4029821006425</v>
      </c>
      <c r="X114" s="204">
        <f>NMM!X$61</f>
        <v>5469.2079130787133</v>
      </c>
      <c r="Y114" s="204">
        <f>NMM!Y$61</f>
        <v>5234.2917224275052</v>
      </c>
    </row>
    <row r="115" spans="1:25" ht="12" customHeight="1" x14ac:dyDescent="0.25">
      <c r="A115" s="14" t="s">
        <v>60</v>
      </c>
      <c r="B115" s="204">
        <f>NMM!B$62</f>
        <v>2552.9020766534059</v>
      </c>
      <c r="C115" s="204">
        <f>NMM!C$62</f>
        <v>2430.3104073187092</v>
      </c>
      <c r="D115" s="204">
        <f>NMM!D$62</f>
        <v>2330.8060867640615</v>
      </c>
      <c r="E115" s="204">
        <f>NMM!E$62</f>
        <v>2576.7967428692327</v>
      </c>
      <c r="F115" s="204">
        <f>NMM!F$62</f>
        <v>2660.796404117767</v>
      </c>
      <c r="G115" s="204">
        <f>NMM!G$62</f>
        <v>2975.7612215853151</v>
      </c>
      <c r="H115" s="204">
        <f>NMM!H$62</f>
        <v>2452.5822577312119</v>
      </c>
      <c r="I115" s="204">
        <f>NMM!I$62</f>
        <v>2602.2016621851735</v>
      </c>
      <c r="J115" s="204">
        <f>NMM!J$62</f>
        <v>2609.7047951298568</v>
      </c>
      <c r="K115" s="204">
        <f>NMM!K$62</f>
        <v>2139.2631128833677</v>
      </c>
      <c r="L115" s="204">
        <f>NMM!L$62</f>
        <v>2056.3488499434757</v>
      </c>
      <c r="M115" s="204">
        <f>NMM!M$62</f>
        <v>2223.6604467270445</v>
      </c>
      <c r="N115" s="204">
        <f>NMM!N$62</f>
        <v>2129.7564151605943</v>
      </c>
      <c r="O115" s="204">
        <f>NMM!O$62</f>
        <v>2055.3323001460867</v>
      </c>
      <c r="P115" s="204">
        <f>NMM!P$62</f>
        <v>2097.465061826671</v>
      </c>
      <c r="Q115" s="204">
        <f>NMM!Q$62</f>
        <v>2295.117471615541</v>
      </c>
      <c r="R115" s="204">
        <f>NMM!R$62</f>
        <v>2316.6916877878371</v>
      </c>
      <c r="S115" s="204">
        <f>NMM!S$62</f>
        <v>2160.499328358921</v>
      </c>
      <c r="T115" s="204">
        <f>NMM!T$62</f>
        <v>2431.0516168688623</v>
      </c>
      <c r="U115" s="204">
        <f>NMM!U$62</f>
        <v>2384.9651088322707</v>
      </c>
      <c r="V115" s="204">
        <f>NMM!V$62</f>
        <v>2372.0688222852623</v>
      </c>
      <c r="W115" s="204">
        <f>NMM!W$62</f>
        <v>2485.4526479775059</v>
      </c>
      <c r="X115" s="204">
        <f>NMM!X$62</f>
        <v>2530.773298961356</v>
      </c>
      <c r="Y115" s="204">
        <f>NMM!Y$62</f>
        <v>2282.5739696990286</v>
      </c>
    </row>
    <row r="116" spans="1:25" ht="12" customHeight="1" x14ac:dyDescent="0.25">
      <c r="A116" s="13" t="s">
        <v>21</v>
      </c>
      <c r="B116" s="205">
        <f>PPA!B$57</f>
        <v>4296.5990848728716</v>
      </c>
      <c r="C116" s="205">
        <f>PPA!C$57</f>
        <v>4384.877549872489</v>
      </c>
      <c r="D116" s="205">
        <f>PPA!D$57</f>
        <v>4429.1663977361386</v>
      </c>
      <c r="E116" s="205">
        <f>PPA!E$57</f>
        <v>4559.2607069982168</v>
      </c>
      <c r="F116" s="205">
        <f>PPA!F$57</f>
        <v>3075.724082878849</v>
      </c>
      <c r="G116" s="205">
        <f>PPA!G$57</f>
        <v>2700.2424938386175</v>
      </c>
      <c r="H116" s="205">
        <f>PPA!H$57</f>
        <v>2745.042599158915</v>
      </c>
      <c r="I116" s="205">
        <f>PPA!I$57</f>
        <v>2878.8745755589034</v>
      </c>
      <c r="J116" s="205">
        <f>PPA!J$57</f>
        <v>2618.1818369987245</v>
      </c>
      <c r="K116" s="205">
        <f>PPA!K$57</f>
        <v>2654.6123829585313</v>
      </c>
      <c r="L116" s="205">
        <f>PPA!L$57</f>
        <v>2540.4045044386066</v>
      </c>
      <c r="M116" s="205">
        <f>PPA!M$57</f>
        <v>1987.1188938010825</v>
      </c>
      <c r="N116" s="205">
        <f>PPA!N$57</f>
        <v>1754.2603346391224</v>
      </c>
      <c r="O116" s="205">
        <f>PPA!O$57</f>
        <v>1637.8811539209225</v>
      </c>
      <c r="P116" s="205">
        <f>PPA!P$57</f>
        <v>1601.3652166790546</v>
      </c>
      <c r="Q116" s="205">
        <f>PPA!Q$57</f>
        <v>1653.3497534393061</v>
      </c>
      <c r="R116" s="205">
        <f>PPA!R$57</f>
        <v>1694.0632946391679</v>
      </c>
      <c r="S116" s="205">
        <f>PPA!S$57</f>
        <v>1717.0350628638325</v>
      </c>
      <c r="T116" s="205">
        <f>PPA!T$57</f>
        <v>1599.0071276339777</v>
      </c>
      <c r="U116" s="205">
        <f>PPA!U$57</f>
        <v>1552.6846167881517</v>
      </c>
      <c r="V116" s="205">
        <f>PPA!V$57</f>
        <v>1604.1620562648377</v>
      </c>
      <c r="W116" s="205">
        <f>PPA!W$57</f>
        <v>4190.3280819623178</v>
      </c>
      <c r="X116" s="205">
        <f>PPA!X$57</f>
        <v>3710.8571461432311</v>
      </c>
      <c r="Y116" s="205">
        <f>PPA!Y$57</f>
        <v>3542.1608847773186</v>
      </c>
    </row>
    <row r="117" spans="1:25" ht="12" customHeight="1" x14ac:dyDescent="0.25">
      <c r="A117" s="14" t="s">
        <v>54</v>
      </c>
      <c r="B117" s="204">
        <f>PPA!B$58</f>
        <v>146.51023591428691</v>
      </c>
      <c r="C117" s="204">
        <f>PPA!C$58</f>
        <v>146.63727890666891</v>
      </c>
      <c r="D117" s="204">
        <f>PPA!D$58</f>
        <v>153.42295583012611</v>
      </c>
      <c r="E117" s="204">
        <f>PPA!E$58</f>
        <v>165.08531342371711</v>
      </c>
      <c r="F117" s="204">
        <f>PPA!F$58</f>
        <v>114.4812178883395</v>
      </c>
      <c r="G117" s="204">
        <f>PPA!G$58</f>
        <v>99.811129478769615</v>
      </c>
      <c r="H117" s="204">
        <f>PPA!H$58</f>
        <v>100.01525613503109</v>
      </c>
      <c r="I117" s="204">
        <f>PPA!I$58</f>
        <v>103.74436090722369</v>
      </c>
      <c r="J117" s="204">
        <f>PPA!J$58</f>
        <v>96.037994245015881</v>
      </c>
      <c r="K117" s="204">
        <f>PPA!K$58</f>
        <v>86.064224885347102</v>
      </c>
      <c r="L117" s="204">
        <f>PPA!L$58</f>
        <v>79.889590636692915</v>
      </c>
      <c r="M117" s="204">
        <f>PPA!M$58</f>
        <v>59.16058486618568</v>
      </c>
      <c r="N117" s="204">
        <f>PPA!N$58</f>
        <v>56.541674914429251</v>
      </c>
      <c r="O117" s="204">
        <f>PPA!O$58</f>
        <v>46.63649949399651</v>
      </c>
      <c r="P117" s="204">
        <f>PPA!P$58</f>
        <v>55.64599272116736</v>
      </c>
      <c r="Q117" s="204">
        <f>PPA!Q$58</f>
        <v>55.579757240870357</v>
      </c>
      <c r="R117" s="204">
        <f>PPA!R$58</f>
        <v>55.779111423231257</v>
      </c>
      <c r="S117" s="204">
        <f>PPA!S$58</f>
        <v>56.86812150503998</v>
      </c>
      <c r="T117" s="204">
        <f>PPA!T$58</f>
        <v>49.00045567934913</v>
      </c>
      <c r="U117" s="204">
        <f>PPA!U$58</f>
        <v>42.374430311184852</v>
      </c>
      <c r="V117" s="204">
        <f>PPA!V$58</f>
        <v>30.806480867316541</v>
      </c>
      <c r="W117" s="204">
        <f>PPA!W$58</f>
        <v>88.458095701930247</v>
      </c>
      <c r="X117" s="204">
        <f>PPA!X$58</f>
        <v>84.477672716297491</v>
      </c>
      <c r="Y117" s="204">
        <f>PPA!Y$58</f>
        <v>78.973834523225776</v>
      </c>
    </row>
    <row r="118" spans="1:25" ht="12" customHeight="1" x14ac:dyDescent="0.25">
      <c r="A118" s="14" t="s">
        <v>61</v>
      </c>
      <c r="B118" s="204">
        <f>PPA!B$59</f>
        <v>3998.232102786646</v>
      </c>
      <c r="C118" s="204">
        <f>PPA!C$59</f>
        <v>4085.3104313289168</v>
      </c>
      <c r="D118" s="204">
        <f>PPA!D$59</f>
        <v>4123.6685295910193</v>
      </c>
      <c r="E118" s="204">
        <f>PPA!E$59</f>
        <v>4237.3001371188784</v>
      </c>
      <c r="F118" s="204">
        <f>PPA!F$59</f>
        <v>2810.4286883535729</v>
      </c>
      <c r="G118" s="204">
        <f>PPA!G$59</f>
        <v>2489.7927443944309</v>
      </c>
      <c r="H118" s="204">
        <f>PPA!H$59</f>
        <v>2524.7964778608571</v>
      </c>
      <c r="I118" s="204">
        <f>PPA!I$59</f>
        <v>2628.1582407735309</v>
      </c>
      <c r="J118" s="204">
        <f>PPA!J$59</f>
        <v>2419.4952454307572</v>
      </c>
      <c r="K118" s="204">
        <f>PPA!K$59</f>
        <v>2448.9902153963608</v>
      </c>
      <c r="L118" s="204">
        <f>PPA!L$59</f>
        <v>2360.3349025145781</v>
      </c>
      <c r="M118" s="204">
        <f>PPA!M$59</f>
        <v>1858.770290127407</v>
      </c>
      <c r="N118" s="204">
        <f>PPA!N$59</f>
        <v>1595.6707764332671</v>
      </c>
      <c r="O118" s="204">
        <f>PPA!O$59</f>
        <v>1546.0239926524159</v>
      </c>
      <c r="P118" s="204">
        <f>PPA!P$59</f>
        <v>1465.437765359477</v>
      </c>
      <c r="Q118" s="204">
        <f>PPA!Q$59</f>
        <v>1505.4989313123081</v>
      </c>
      <c r="R118" s="204">
        <f>PPA!R$59</f>
        <v>1551.2557423302869</v>
      </c>
      <c r="S118" s="204">
        <f>PPA!S$59</f>
        <v>1558.038557156402</v>
      </c>
      <c r="T118" s="204">
        <f>PPA!T$59</f>
        <v>1481.5356974282861</v>
      </c>
      <c r="U118" s="204">
        <f>PPA!U$59</f>
        <v>1469.7112225735291</v>
      </c>
      <c r="V118" s="204">
        <f>PPA!V$59</f>
        <v>1533.028717693325</v>
      </c>
      <c r="W118" s="204">
        <f>PPA!W$59</f>
        <v>3947.6858313141302</v>
      </c>
      <c r="X118" s="204">
        <f>PPA!X$59</f>
        <v>3499.1729529426252</v>
      </c>
      <c r="Y118" s="204">
        <f>PPA!Y$59</f>
        <v>3325.1421886852222</v>
      </c>
    </row>
    <row r="119" spans="1:25" ht="12" customHeight="1" x14ac:dyDescent="0.25">
      <c r="A119" s="14" t="s">
        <v>62</v>
      </c>
      <c r="B119" s="204">
        <f>PPA!B$60</f>
        <v>151.85674617193831</v>
      </c>
      <c r="C119" s="204">
        <f>PPA!C$60</f>
        <v>152.9298396369029</v>
      </c>
      <c r="D119" s="204">
        <f>PPA!D$60</f>
        <v>152.07491231499321</v>
      </c>
      <c r="E119" s="204">
        <f>PPA!E$60</f>
        <v>156.8752564556217</v>
      </c>
      <c r="F119" s="204">
        <f>PPA!F$60</f>
        <v>150.81417663693679</v>
      </c>
      <c r="G119" s="204">
        <f>PPA!G$60</f>
        <v>110.63861996541689</v>
      </c>
      <c r="H119" s="204">
        <f>PPA!H$60</f>
        <v>120.2308651630271</v>
      </c>
      <c r="I119" s="204">
        <f>PPA!I$60</f>
        <v>146.97197387814879</v>
      </c>
      <c r="J119" s="204">
        <f>PPA!J$60</f>
        <v>102.6485973229515</v>
      </c>
      <c r="K119" s="204">
        <f>PPA!K$60</f>
        <v>119.5579426768234</v>
      </c>
      <c r="L119" s="204">
        <f>PPA!L$60</f>
        <v>100.1800112873356</v>
      </c>
      <c r="M119" s="204">
        <f>PPA!M$60</f>
        <v>69.188018807489925</v>
      </c>
      <c r="N119" s="204">
        <f>PPA!N$60</f>
        <v>102.0478832914262</v>
      </c>
      <c r="O119" s="204">
        <f>PPA!O$60</f>
        <v>45.220661774510077</v>
      </c>
      <c r="P119" s="204">
        <f>PPA!P$60</f>
        <v>80.281458598410239</v>
      </c>
      <c r="Q119" s="204">
        <f>PPA!Q$60</f>
        <v>92.271064886127746</v>
      </c>
      <c r="R119" s="204">
        <f>PPA!R$60</f>
        <v>87.028440885649715</v>
      </c>
      <c r="S119" s="204">
        <f>PPA!S$60</f>
        <v>102.12838420239061</v>
      </c>
      <c r="T119" s="204">
        <f>PPA!T$60</f>
        <v>68.47097452634236</v>
      </c>
      <c r="U119" s="204">
        <f>PPA!U$60</f>
        <v>40.598963903437749</v>
      </c>
      <c r="V119" s="204">
        <f>PPA!V$60</f>
        <v>40.326857704196058</v>
      </c>
      <c r="W119" s="204">
        <f>PPA!W$60</f>
        <v>154.18415494625751</v>
      </c>
      <c r="X119" s="204">
        <f>PPA!X$60</f>
        <v>127.2065204843086</v>
      </c>
      <c r="Y119" s="204">
        <f>PPA!Y$60</f>
        <v>138.04486156887069</v>
      </c>
    </row>
    <row r="120" spans="1:25" ht="12" customHeight="1" x14ac:dyDescent="0.25">
      <c r="A120" s="15" t="s">
        <v>63</v>
      </c>
      <c r="B120" s="206">
        <f>FBT!B$33</f>
        <v>6390.2126229576343</v>
      </c>
      <c r="C120" s="206">
        <f>FBT!C$33</f>
        <v>6531.131182797988</v>
      </c>
      <c r="D120" s="206">
        <f>FBT!D$33</f>
        <v>6913.3203559188114</v>
      </c>
      <c r="E120" s="206">
        <f>FBT!E$33</f>
        <v>6981.9219831587889</v>
      </c>
      <c r="F120" s="206">
        <f>FBT!F$33</f>
        <v>6164.9978345976206</v>
      </c>
      <c r="G120" s="206">
        <f>FBT!G$33</f>
        <v>5590.3806579614302</v>
      </c>
      <c r="H120" s="206">
        <f>FBT!H$33</f>
        <v>5249.4432724811322</v>
      </c>
      <c r="I120" s="206">
        <f>FBT!I$33</f>
        <v>4816.9536289215057</v>
      </c>
      <c r="J120" s="206">
        <f>FBT!J$33</f>
        <v>5101.1771248810119</v>
      </c>
      <c r="K120" s="206">
        <f>FBT!K$33</f>
        <v>4409.9556282020521</v>
      </c>
      <c r="L120" s="206">
        <f>FBT!L$33</f>
        <v>3731.897743921611</v>
      </c>
      <c r="M120" s="206">
        <f>FBT!M$33</f>
        <v>3388.4282556015569</v>
      </c>
      <c r="N120" s="206">
        <f>FBT!N$33</f>
        <v>3270.0731389211919</v>
      </c>
      <c r="O120" s="206">
        <f>FBT!O$33</f>
        <v>3255.7667248811699</v>
      </c>
      <c r="P120" s="206">
        <f>FBT!P$33</f>
        <v>3171.040345080879</v>
      </c>
      <c r="Q120" s="206">
        <f>FBT!Q$33</f>
        <v>3198.8791976411312</v>
      </c>
      <c r="R120" s="206">
        <f>FBT!R$33</f>
        <v>3452.923604160826</v>
      </c>
      <c r="S120" s="206">
        <f>FBT!S$33</f>
        <v>3345.4873414158251</v>
      </c>
      <c r="T120" s="206">
        <f>FBT!T$33</f>
        <v>3157.7785764413911</v>
      </c>
      <c r="U120" s="206">
        <f>FBT!U$33</f>
        <v>2946.303018653492</v>
      </c>
      <c r="V120" s="206">
        <f>FBT!V$33</f>
        <v>2751.482477328987</v>
      </c>
      <c r="W120" s="206">
        <f>FBT!W$33</f>
        <v>3630.445050679582</v>
      </c>
      <c r="X120" s="206">
        <f>FBT!X$33</f>
        <v>3533.0291780376951</v>
      </c>
      <c r="Y120" s="206">
        <f>FBT!Y$33</f>
        <v>3370.4494722243521</v>
      </c>
    </row>
    <row r="121" spans="1:25" ht="12" customHeight="1" x14ac:dyDescent="0.25">
      <c r="A121" s="12" t="s">
        <v>64</v>
      </c>
      <c r="B121" s="204">
        <f>TRE!B$33</f>
        <v>0</v>
      </c>
      <c r="C121" s="204">
        <f>TRE!C$33</f>
        <v>0</v>
      </c>
      <c r="D121" s="204">
        <f>TRE!D$33</f>
        <v>0</v>
      </c>
      <c r="E121" s="204">
        <f>TRE!E$33</f>
        <v>0</v>
      </c>
      <c r="F121" s="204">
        <f>TRE!F$33</f>
        <v>0</v>
      </c>
      <c r="G121" s="204">
        <f>TRE!G$33</f>
        <v>0</v>
      </c>
      <c r="H121" s="204">
        <f>TRE!H$33</f>
        <v>0</v>
      </c>
      <c r="I121" s="204">
        <f>TRE!I$33</f>
        <v>0</v>
      </c>
      <c r="J121" s="204">
        <f>TRE!J$33</f>
        <v>0</v>
      </c>
      <c r="K121" s="204">
        <f>TRE!K$33</f>
        <v>0</v>
      </c>
      <c r="L121" s="204">
        <f>TRE!L$33</f>
        <v>0</v>
      </c>
      <c r="M121" s="204">
        <f>TRE!M$33</f>
        <v>0</v>
      </c>
      <c r="N121" s="204">
        <f>TRE!N$33</f>
        <v>0</v>
      </c>
      <c r="O121" s="204">
        <f>TRE!O$33</f>
        <v>0</v>
      </c>
      <c r="P121" s="204">
        <f>TRE!P$33</f>
        <v>0</v>
      </c>
      <c r="Q121" s="204">
        <f>TRE!Q$33</f>
        <v>0</v>
      </c>
      <c r="R121" s="204">
        <f>TRE!R$33</f>
        <v>0</v>
      </c>
      <c r="S121" s="204">
        <f>TRE!S$33</f>
        <v>0</v>
      </c>
      <c r="T121" s="204">
        <f>TRE!T$33</f>
        <v>0</v>
      </c>
      <c r="U121" s="204">
        <f>TRE!U$33</f>
        <v>0</v>
      </c>
      <c r="V121" s="204">
        <f>TRE!V$33</f>
        <v>0</v>
      </c>
      <c r="W121" s="204">
        <f>TRE!W$33</f>
        <v>0</v>
      </c>
      <c r="X121" s="204">
        <f>TRE!X$33</f>
        <v>0</v>
      </c>
      <c r="Y121" s="204">
        <f>TRE!Y$33</f>
        <v>0</v>
      </c>
    </row>
    <row r="122" spans="1:25" ht="12" customHeight="1" x14ac:dyDescent="0.25">
      <c r="A122" s="12" t="s">
        <v>65</v>
      </c>
      <c r="B122" s="204">
        <f>MAE!B$33</f>
        <v>7632.2128130487608</v>
      </c>
      <c r="C122" s="204">
        <f>MAE!C$33</f>
        <v>7807.4317351437576</v>
      </c>
      <c r="D122" s="204">
        <f>MAE!D$33</f>
        <v>7782.3484871095043</v>
      </c>
      <c r="E122" s="204">
        <f>MAE!E$33</f>
        <v>7721.6289836376727</v>
      </c>
      <c r="F122" s="204">
        <f>MAE!F$33</f>
        <v>7306.7143593589126</v>
      </c>
      <c r="G122" s="204">
        <f>MAE!G$33</f>
        <v>6976.6408231181031</v>
      </c>
      <c r="H122" s="204">
        <f>MAE!H$33</f>
        <v>6862.036982758631</v>
      </c>
      <c r="I122" s="204">
        <f>MAE!I$33</f>
        <v>6782.0388735586203</v>
      </c>
      <c r="J122" s="204">
        <f>MAE!J$33</f>
        <v>6722.8734434384742</v>
      </c>
      <c r="K122" s="204">
        <f>MAE!K$33</f>
        <v>5217.7019115592129</v>
      </c>
      <c r="L122" s="204">
        <f>MAE!L$33</f>
        <v>5071.6468310389082</v>
      </c>
      <c r="M122" s="204">
        <f>MAE!M$33</f>
        <v>4433.2284257984757</v>
      </c>
      <c r="N122" s="204">
        <f>MAE!N$33</f>
        <v>4246.9666743584294</v>
      </c>
      <c r="O122" s="204">
        <f>MAE!O$33</f>
        <v>4027.186621078823</v>
      </c>
      <c r="P122" s="204">
        <f>MAE!P$33</f>
        <v>3999.8451826788378</v>
      </c>
      <c r="Q122" s="204">
        <f>MAE!Q$33</f>
        <v>4007.9717171988568</v>
      </c>
      <c r="R122" s="204">
        <f>MAE!R$33</f>
        <v>4094.21152547871</v>
      </c>
      <c r="S122" s="204">
        <f>MAE!S$33</f>
        <v>4119.8900673639719</v>
      </c>
      <c r="T122" s="204">
        <f>MAE!T$33</f>
        <v>4017.917023962485</v>
      </c>
      <c r="U122" s="204">
        <f>MAE!U$33</f>
        <v>3799.911721128879</v>
      </c>
      <c r="V122" s="204">
        <f>MAE!V$33</f>
        <v>3500.159395707492</v>
      </c>
      <c r="W122" s="204">
        <f>MAE!W$33</f>
        <v>4404.4262758793484</v>
      </c>
      <c r="X122" s="204">
        <f>MAE!X$33</f>
        <v>4095.0315984828821</v>
      </c>
      <c r="Y122" s="204">
        <f>MAE!Y$33</f>
        <v>3870.7790382162079</v>
      </c>
    </row>
    <row r="123" spans="1:25" ht="12" customHeight="1" x14ac:dyDescent="0.25">
      <c r="A123" s="12" t="s">
        <v>66</v>
      </c>
      <c r="B123" s="204">
        <f>TEL!B$33</f>
        <v>4384.5984138783097</v>
      </c>
      <c r="C123" s="204">
        <f>TEL!C$33</f>
        <v>4280.176168123251</v>
      </c>
      <c r="D123" s="204">
        <f>TEL!D$33</f>
        <v>4511.8913158961604</v>
      </c>
      <c r="E123" s="204">
        <f>TEL!E$33</f>
        <v>4650.5455815587538</v>
      </c>
      <c r="F123" s="204">
        <f>TEL!F$33</f>
        <v>4119.0385672776883</v>
      </c>
      <c r="G123" s="204">
        <f>TEL!G$33</f>
        <v>3792.377912037819</v>
      </c>
      <c r="H123" s="204">
        <f>TEL!H$33</f>
        <v>3539.0884489181499</v>
      </c>
      <c r="I123" s="204">
        <f>TEL!I$33</f>
        <v>2844.786601438092</v>
      </c>
      <c r="J123" s="204">
        <f>TEL!J$33</f>
        <v>2406.520966678675</v>
      </c>
      <c r="K123" s="204">
        <f>TEL!K$33</f>
        <v>2046.098506318627</v>
      </c>
      <c r="L123" s="204">
        <f>TEL!L$33</f>
        <v>1856.388855597984</v>
      </c>
      <c r="M123" s="204">
        <f>TEL!M$33</f>
        <v>1493.7734833188711</v>
      </c>
      <c r="N123" s="204">
        <f>TEL!N$33</f>
        <v>1671.343665837921</v>
      </c>
      <c r="O123" s="204">
        <f>TEL!O$33</f>
        <v>1628.5275881979171</v>
      </c>
      <c r="P123" s="204">
        <f>TEL!P$33</f>
        <v>1564.551837718036</v>
      </c>
      <c r="Q123" s="204">
        <f>TEL!Q$33</f>
        <v>1523.581651798333</v>
      </c>
      <c r="R123" s="204">
        <f>TEL!R$33</f>
        <v>1525.508637118284</v>
      </c>
      <c r="S123" s="204">
        <f>TEL!S$33</f>
        <v>1647.6527385428451</v>
      </c>
      <c r="T123" s="204">
        <f>TEL!T$33</f>
        <v>1582.8335242007879</v>
      </c>
      <c r="U123" s="204">
        <f>TEL!U$33</f>
        <v>1522.2603892244019</v>
      </c>
      <c r="V123" s="204">
        <f>TEL!V$33</f>
        <v>1440.734920354083</v>
      </c>
      <c r="W123" s="204">
        <f>TEL!W$33</f>
        <v>1579.87019818058</v>
      </c>
      <c r="X123" s="204">
        <f>TEL!X$33</f>
        <v>1370.2045338959031</v>
      </c>
      <c r="Y123" s="204">
        <f>TEL!Y$33</f>
        <v>1302.4585500128389</v>
      </c>
    </row>
    <row r="124" spans="1:25" ht="12" customHeight="1" x14ac:dyDescent="0.25">
      <c r="A124" s="12" t="s">
        <v>67</v>
      </c>
      <c r="B124" s="204">
        <f>WWP!B$33</f>
        <v>0</v>
      </c>
      <c r="C124" s="204">
        <f>WWP!C$33</f>
        <v>0</v>
      </c>
      <c r="D124" s="204">
        <f>WWP!D$33</f>
        <v>0</v>
      </c>
      <c r="E124" s="204">
        <f>WWP!E$33</f>
        <v>0</v>
      </c>
      <c r="F124" s="204">
        <f>WWP!F$33</f>
        <v>0</v>
      </c>
      <c r="G124" s="204">
        <f>WWP!G$33</f>
        <v>0</v>
      </c>
      <c r="H124" s="204">
        <f>WWP!H$33</f>
        <v>0</v>
      </c>
      <c r="I124" s="204">
        <f>WWP!I$33</f>
        <v>0</v>
      </c>
      <c r="J124" s="204">
        <f>WWP!J$33</f>
        <v>0</v>
      </c>
      <c r="K124" s="204">
        <f>WWP!K$33</f>
        <v>0</v>
      </c>
      <c r="L124" s="204">
        <f>WWP!L$33</f>
        <v>0</v>
      </c>
      <c r="M124" s="204">
        <f>WWP!M$33</f>
        <v>79.395188400434762</v>
      </c>
      <c r="N124" s="204">
        <f>WWP!N$33</f>
        <v>73.656554400374915</v>
      </c>
      <c r="O124" s="204">
        <f>WWP!O$33</f>
        <v>72.444794400365623</v>
      </c>
      <c r="P124" s="204">
        <f>WWP!P$33</f>
        <v>70.786980000303089</v>
      </c>
      <c r="Q124" s="204">
        <f>WWP!Q$33</f>
        <v>91.630281600329141</v>
      </c>
      <c r="R124" s="204">
        <f>WWP!R$33</f>
        <v>103.96374120032939</v>
      </c>
      <c r="S124" s="204">
        <f>WWP!S$33</f>
        <v>111.195714916078</v>
      </c>
      <c r="T124" s="204">
        <f>WWP!T$33</f>
        <v>109.6101986167383</v>
      </c>
      <c r="U124" s="204">
        <f>WWP!U$33</f>
        <v>88.19071714270892</v>
      </c>
      <c r="V124" s="204">
        <f>WWP!V$33</f>
        <v>86.980036759230501</v>
      </c>
      <c r="W124" s="204">
        <f>WWP!W$33</f>
        <v>198.95801479581371</v>
      </c>
      <c r="X124" s="204">
        <f>WWP!X$33</f>
        <v>195.41552110334939</v>
      </c>
      <c r="Y124" s="204">
        <f>WWP!Y$33</f>
        <v>186.69929974350211</v>
      </c>
    </row>
    <row r="125" spans="1:25" ht="12" customHeight="1" x14ac:dyDescent="0.25">
      <c r="A125" s="12" t="s">
        <v>68</v>
      </c>
      <c r="B125" s="204">
        <f>OIS!B$33</f>
        <v>4089.7778215297881</v>
      </c>
      <c r="C125" s="204">
        <f>OIS!C$33</f>
        <v>4558.7407199841346</v>
      </c>
      <c r="D125" s="204">
        <f>OIS!D$33</f>
        <v>4744.5268625850176</v>
      </c>
      <c r="E125" s="204">
        <f>OIS!E$33</f>
        <v>4736.400806473699</v>
      </c>
      <c r="F125" s="204">
        <f>OIS!F$33</f>
        <v>1631.833382788833</v>
      </c>
      <c r="G125" s="204">
        <f>OIS!G$33</f>
        <v>1807.183235744908</v>
      </c>
      <c r="H125" s="204">
        <f>OIS!H$33</f>
        <v>1631.176702803808</v>
      </c>
      <c r="I125" s="204">
        <f>OIS!I$33</f>
        <v>1540.863141114371</v>
      </c>
      <c r="J125" s="204">
        <f>OIS!J$33</f>
        <v>1342.776200188438</v>
      </c>
      <c r="K125" s="204">
        <f>OIS!K$33</f>
        <v>1106.4844540525</v>
      </c>
      <c r="L125" s="204">
        <f>OIS!L$33</f>
        <v>619.50962120808663</v>
      </c>
      <c r="M125" s="204">
        <f>OIS!M$33</f>
        <v>1097.0442583730101</v>
      </c>
      <c r="N125" s="204">
        <f>OIS!N$33</f>
        <v>924.18686530180298</v>
      </c>
      <c r="O125" s="204">
        <f>OIS!O$33</f>
        <v>1000.293909364918</v>
      </c>
      <c r="P125" s="204">
        <f>OIS!P$33</f>
        <v>1030.117507430238</v>
      </c>
      <c r="Q125" s="204">
        <f>OIS!Q$33</f>
        <v>1010.429508224538</v>
      </c>
      <c r="R125" s="204">
        <f>OIS!R$33</f>
        <v>1323.3959066466659</v>
      </c>
      <c r="S125" s="204">
        <f>OIS!S$33</f>
        <v>1114.7609734590289</v>
      </c>
      <c r="T125" s="204">
        <f>OIS!T$33</f>
        <v>957.36832703072969</v>
      </c>
      <c r="U125" s="204">
        <f>OIS!U$33</f>
        <v>1033.9647140321799</v>
      </c>
      <c r="V125" s="204">
        <f>OIS!V$33</f>
        <v>1039.229075324715</v>
      </c>
      <c r="W125" s="204">
        <f>OIS!W$33</f>
        <v>1839.13427768672</v>
      </c>
      <c r="X125" s="204">
        <f>OIS!X$33</f>
        <v>1539.3078036249219</v>
      </c>
      <c r="Y125" s="204">
        <f>OIS!Y$33</f>
        <v>1450.3116505962109</v>
      </c>
    </row>
    <row r="126" spans="1:25" ht="12" customHeight="1" x14ac:dyDescent="0.25">
      <c r="A126" s="28" t="s">
        <v>85</v>
      </c>
      <c r="B126" s="214">
        <f>Ind_Summary_emi!B43</f>
        <v>332.01731000000001</v>
      </c>
      <c r="C126" s="214">
        <f>Ind_Summary_emi!C43</f>
        <v>298.14442000000003</v>
      </c>
      <c r="D126" s="214">
        <f>Ind_Summary_emi!D43</f>
        <v>308.16631000000001</v>
      </c>
      <c r="E126" s="214">
        <f>Ind_Summary_emi!E43</f>
        <v>297.65489000000002</v>
      </c>
      <c r="F126" s="214">
        <f>Ind_Summary_emi!F43</f>
        <v>290.79914000000002</v>
      </c>
      <c r="G126" s="214">
        <f>Ind_Summary_emi!G43</f>
        <v>303.35908999999998</v>
      </c>
      <c r="H126" s="214">
        <f>Ind_Summary_emi!H43</f>
        <v>287.33317</v>
      </c>
      <c r="I126" s="214">
        <f>Ind_Summary_emi!I43</f>
        <v>296.11514</v>
      </c>
      <c r="J126" s="214">
        <f>Ind_Summary_emi!J43</f>
        <v>280.16372999999999</v>
      </c>
      <c r="K126" s="214">
        <f>Ind_Summary_emi!K43</f>
        <v>228.07007999999999</v>
      </c>
      <c r="L126" s="214">
        <f>Ind_Summary_emi!L43</f>
        <v>270.32008000000002</v>
      </c>
      <c r="M126" s="214">
        <f>Ind_Summary_emi!M43</f>
        <v>262.56137999999999</v>
      </c>
      <c r="N126" s="214">
        <f>Ind_Summary_emi!N43</f>
        <v>228.36955</v>
      </c>
      <c r="O126" s="214">
        <f>Ind_Summary_emi!O43</f>
        <v>237.62675999999999</v>
      </c>
      <c r="P126" s="214">
        <f>Ind_Summary_emi!P43</f>
        <v>274.33810999999997</v>
      </c>
      <c r="Q126" s="214">
        <f>Ind_Summary_emi!Q43</f>
        <v>277.29824000000002</v>
      </c>
      <c r="R126" s="214">
        <f>Ind_Summary_emi!R43</f>
        <v>299.75274000000002</v>
      </c>
      <c r="S126" s="214">
        <f>Ind_Summary_emi!S43</f>
        <v>301.67442</v>
      </c>
      <c r="T126" s="214">
        <f>Ind_Summary_emi!T43</f>
        <v>312.05192</v>
      </c>
      <c r="U126" s="214">
        <f>Ind_Summary_emi!U43</f>
        <v>304.23673000000002</v>
      </c>
      <c r="V126" s="214">
        <f>Ind_Summary_emi!V43</f>
        <v>269.09769999999997</v>
      </c>
      <c r="W126" s="214">
        <f>Ind_Summary_emi!W43</f>
        <v>303.53827000000001</v>
      </c>
      <c r="X126" s="214">
        <f>Ind_Summary_emi!X43</f>
        <v>290.68806999999998</v>
      </c>
      <c r="Y126" s="214">
        <f>Ind_Summary_emi!Y43</f>
        <v>313.16162000000003</v>
      </c>
    </row>
    <row r="128" spans="1:25" ht="12" customHeight="1" x14ac:dyDescent="0.25">
      <c r="A128" s="30" t="s">
        <v>86</v>
      </c>
      <c r="B128" s="203">
        <f t="shared" ref="B128:Y128" si="8">IF(B29=0,"",B29/B3*1000)</f>
        <v>90.351631068376392</v>
      </c>
      <c r="C128" s="203">
        <f t="shared" si="8"/>
        <v>87.252286644444666</v>
      </c>
      <c r="D128" s="203">
        <f t="shared" si="8"/>
        <v>87.933034595261176</v>
      </c>
      <c r="E128" s="203">
        <f t="shared" si="8"/>
        <v>94.561355735654629</v>
      </c>
      <c r="F128" s="203">
        <f t="shared" si="8"/>
        <v>91.605029422254987</v>
      </c>
      <c r="G128" s="203">
        <f t="shared" si="8"/>
        <v>91.194308324626263</v>
      </c>
      <c r="H128" s="203">
        <f t="shared" si="8"/>
        <v>86.090666019218446</v>
      </c>
      <c r="I128" s="203">
        <f t="shared" si="8"/>
        <v>83.022739878608377</v>
      </c>
      <c r="J128" s="203">
        <f t="shared" si="8"/>
        <v>82.334082834737131</v>
      </c>
      <c r="K128" s="203">
        <f t="shared" si="8"/>
        <v>78.911162008734962</v>
      </c>
      <c r="L128" s="203">
        <f t="shared" si="8"/>
        <v>77.792274004386343</v>
      </c>
      <c r="M128" s="203">
        <f t="shared" si="8"/>
        <v>73.798285606687671</v>
      </c>
      <c r="N128" s="203">
        <f t="shared" si="8"/>
        <v>75.928533345138575</v>
      </c>
      <c r="O128" s="203">
        <f t="shared" si="8"/>
        <v>73.551204392337212</v>
      </c>
      <c r="P128" s="203">
        <f t="shared" si="8"/>
        <v>72.710035086569903</v>
      </c>
      <c r="Q128" s="203">
        <f t="shared" si="8"/>
        <v>72.196498958097322</v>
      </c>
      <c r="R128" s="203">
        <f t="shared" si="8"/>
        <v>70.584294079007478</v>
      </c>
      <c r="S128" s="203">
        <f t="shared" si="8"/>
        <v>68.412795861752585</v>
      </c>
      <c r="T128" s="203">
        <f t="shared" si="8"/>
        <v>66.280339409491575</v>
      </c>
      <c r="U128" s="203">
        <f t="shared" si="8"/>
        <v>66.946080762146451</v>
      </c>
      <c r="V128" s="203">
        <f t="shared" si="8"/>
        <v>70.825513346360509</v>
      </c>
      <c r="W128" s="203">
        <f t="shared" si="8"/>
        <v>66.118169026706894</v>
      </c>
      <c r="X128" s="203">
        <f t="shared" si="8"/>
        <v>59.108404240572128</v>
      </c>
      <c r="Y128" s="203">
        <f t="shared" si="8"/>
        <v>54.53600037225452</v>
      </c>
    </row>
    <row r="129" spans="1:25" ht="12" customHeight="1" x14ac:dyDescent="0.25">
      <c r="A129" s="12" t="s">
        <v>14</v>
      </c>
      <c r="B129" s="204">
        <f t="shared" ref="B129:Y129" si="9">IF(B52=0,"",B52/B4*1000)</f>
        <v>533.12946521004858</v>
      </c>
      <c r="C129" s="204">
        <f t="shared" si="9"/>
        <v>552.97058207915677</v>
      </c>
      <c r="D129" s="204">
        <f t="shared" si="9"/>
        <v>586.76037497691925</v>
      </c>
      <c r="E129" s="204">
        <f t="shared" si="9"/>
        <v>550.23317852768855</v>
      </c>
      <c r="F129" s="204">
        <f t="shared" si="9"/>
        <v>532.94113609585793</v>
      </c>
      <c r="G129" s="204">
        <f t="shared" si="9"/>
        <v>531.61905299109264</v>
      </c>
      <c r="H129" s="204">
        <f t="shared" si="9"/>
        <v>496.75918263154625</v>
      </c>
      <c r="I129" s="204">
        <f t="shared" si="9"/>
        <v>430.68334318432437</v>
      </c>
      <c r="J129" s="204">
        <f t="shared" si="9"/>
        <v>465.13058853772816</v>
      </c>
      <c r="K129" s="204">
        <f t="shared" si="9"/>
        <v>678.74060641264862</v>
      </c>
      <c r="L129" s="204">
        <f t="shared" si="9"/>
        <v>552.20164274366198</v>
      </c>
      <c r="M129" s="204">
        <f t="shared" si="9"/>
        <v>524.71558954264037</v>
      </c>
      <c r="N129" s="204">
        <f t="shared" si="9"/>
        <v>626.71491158958054</v>
      </c>
      <c r="O129" s="204">
        <f t="shared" si="9"/>
        <v>608.56023287946459</v>
      </c>
      <c r="P129" s="204">
        <f t="shared" si="9"/>
        <v>578.56315119334772</v>
      </c>
      <c r="Q129" s="204">
        <f t="shared" si="9"/>
        <v>612.02763954662146</v>
      </c>
      <c r="R129" s="204">
        <f t="shared" si="9"/>
        <v>558.94867092041034</v>
      </c>
      <c r="S129" s="204">
        <f t="shared" si="9"/>
        <v>489.95595461645661</v>
      </c>
      <c r="T129" s="204">
        <f t="shared" si="9"/>
        <v>490.77811520321416</v>
      </c>
      <c r="U129" s="204">
        <f t="shared" si="9"/>
        <v>561.22676087536695</v>
      </c>
      <c r="V129" s="204">
        <f t="shared" si="9"/>
        <v>587.15242889747651</v>
      </c>
      <c r="W129" s="204">
        <f t="shared" si="9"/>
        <v>429.57778673991902</v>
      </c>
      <c r="X129" s="204">
        <f t="shared" si="9"/>
        <v>314.7456461480017</v>
      </c>
      <c r="Y129" s="204">
        <f t="shared" si="9"/>
        <v>355.75774886669268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376.6054528371003</v>
      </c>
      <c r="C130" s="205">
        <f t="shared" si="10"/>
        <v>424.49425516308145</v>
      </c>
      <c r="D130" s="205">
        <f t="shared" si="10"/>
        <v>450.28917612940319</v>
      </c>
      <c r="E130" s="205">
        <f t="shared" si="10"/>
        <v>418.11241532283577</v>
      </c>
      <c r="F130" s="205">
        <f t="shared" si="10"/>
        <v>405.2782254617884</v>
      </c>
      <c r="G130" s="205">
        <f t="shared" si="10"/>
        <v>384.7426422257671</v>
      </c>
      <c r="H130" s="205">
        <f t="shared" si="10"/>
        <v>366.99779406504069</v>
      </c>
      <c r="I130" s="205">
        <f t="shared" si="10"/>
        <v>313.35385692517542</v>
      </c>
      <c r="J130" s="205">
        <f t="shared" si="10"/>
        <v>342.25155427696308</v>
      </c>
      <c r="K130" s="205">
        <f t="shared" si="10"/>
        <v>376.83480948926012</v>
      </c>
      <c r="L130" s="205">
        <f t="shared" si="10"/>
        <v>292.41393463801182</v>
      </c>
      <c r="M130" s="205">
        <f t="shared" si="10"/>
        <v>313.79867246263694</v>
      </c>
      <c r="N130" s="205">
        <f t="shared" si="10"/>
        <v>301.78815282870875</v>
      </c>
      <c r="O130" s="205">
        <f t="shared" si="10"/>
        <v>260.27798122773419</v>
      </c>
      <c r="P130" s="205">
        <f t="shared" si="10"/>
        <v>240.52175745409431</v>
      </c>
      <c r="Q130" s="205">
        <f t="shared" si="10"/>
        <v>207.44048618693387</v>
      </c>
      <c r="R130" s="205">
        <f t="shared" si="10"/>
        <v>217.57316797438017</v>
      </c>
      <c r="S130" s="205">
        <f t="shared" si="10"/>
        <v>208.14215961500349</v>
      </c>
      <c r="T130" s="205">
        <f t="shared" si="10"/>
        <v>214.21104224919384</v>
      </c>
      <c r="U130" s="205">
        <f t="shared" si="10"/>
        <v>207.93335126935955</v>
      </c>
      <c r="V130" s="205">
        <f t="shared" si="10"/>
        <v>225.78874884598778</v>
      </c>
      <c r="W130" s="205">
        <f t="shared" si="10"/>
        <v>227.50361125350884</v>
      </c>
      <c r="X130" s="205">
        <f t="shared" si="10"/>
        <v>202.30273338485574</v>
      </c>
      <c r="Y130" s="205">
        <f t="shared" si="10"/>
        <v>179.85120664298492</v>
      </c>
    </row>
    <row r="131" spans="1:25" ht="12" customHeight="1" x14ac:dyDescent="0.25">
      <c r="A131" s="14" t="s">
        <v>45</v>
      </c>
      <c r="B131" s="204">
        <f t="shared" ref="B131:Y131" si="11">IF(B56=0,"",B56/B6*1000)</f>
        <v>857.98338995953577</v>
      </c>
      <c r="C131" s="204">
        <f t="shared" si="11"/>
        <v>548.75567681415055</v>
      </c>
      <c r="D131" s="204">
        <f t="shared" si="11"/>
        <v>1111.3454100744443</v>
      </c>
      <c r="E131" s="204">
        <f t="shared" si="11"/>
        <v>1108.3522635624565</v>
      </c>
      <c r="F131" s="204">
        <f t="shared" si="11"/>
        <v>1093.713926751672</v>
      </c>
      <c r="G131" s="204">
        <f t="shared" si="11"/>
        <v>974.76564143340534</v>
      </c>
      <c r="H131" s="204">
        <f t="shared" si="11"/>
        <v>915.92589487452381</v>
      </c>
      <c r="I131" s="204">
        <f t="shared" si="11"/>
        <v>778.23962269390188</v>
      </c>
      <c r="J131" s="204">
        <f t="shared" si="11"/>
        <v>855.46954390667224</v>
      </c>
      <c r="K131" s="204">
        <f t="shared" si="11"/>
        <v>1378.251012376958</v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312.40630287976893</v>
      </c>
      <c r="C132" s="204">
        <f t="shared" si="12"/>
        <v>363.52892955371402</v>
      </c>
      <c r="D132" s="204">
        <f t="shared" si="12"/>
        <v>365.29299845494154</v>
      </c>
      <c r="E132" s="204">
        <f t="shared" si="12"/>
        <v>342.76573113345682</v>
      </c>
      <c r="F132" s="204">
        <f t="shared" si="12"/>
        <v>334.36272970890735</v>
      </c>
      <c r="G132" s="204">
        <f t="shared" si="12"/>
        <v>345.59375564885283</v>
      </c>
      <c r="H132" s="204">
        <f t="shared" si="12"/>
        <v>343.12877185619305</v>
      </c>
      <c r="I132" s="204">
        <f t="shared" si="12"/>
        <v>291.41079958401764</v>
      </c>
      <c r="J132" s="204">
        <f t="shared" si="12"/>
        <v>321.32496642964963</v>
      </c>
      <c r="K132" s="204">
        <f t="shared" si="12"/>
        <v>484.40604131862278</v>
      </c>
      <c r="L132" s="204">
        <f t="shared" si="12"/>
        <v>308.41585744214228</v>
      </c>
      <c r="M132" s="204">
        <f t="shared" si="12"/>
        <v>251.60401072312533</v>
      </c>
      <c r="N132" s="204">
        <f t="shared" si="12"/>
        <v>266.22940132466266</v>
      </c>
      <c r="O132" s="204">
        <f t="shared" si="12"/>
        <v>126.88016702275598</v>
      </c>
      <c r="P132" s="204">
        <f t="shared" si="12"/>
        <v>167.33586219743529</v>
      </c>
      <c r="Q132" s="204">
        <f t="shared" si="12"/>
        <v>141.19498754900297</v>
      </c>
      <c r="R132" s="204">
        <f t="shared" si="12"/>
        <v>144.70720027978754</v>
      </c>
      <c r="S132" s="204">
        <f t="shared" si="12"/>
        <v>123.4660227601987</v>
      </c>
      <c r="T132" s="204">
        <f t="shared" si="12"/>
        <v>110.28242791453232</v>
      </c>
      <c r="U132" s="204">
        <f t="shared" si="12"/>
        <v>106.58548655193989</v>
      </c>
      <c r="V132" s="204">
        <f t="shared" si="12"/>
        <v>107.40920433190108</v>
      </c>
      <c r="W132" s="204">
        <f t="shared" si="12"/>
        <v>123.08450914453188</v>
      </c>
      <c r="X132" s="204">
        <f t="shared" si="12"/>
        <v>116.48677991803656</v>
      </c>
      <c r="Y132" s="204">
        <f t="shared" si="12"/>
        <v>100.2355598040766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266.51724213727357</v>
      </c>
      <c r="C133" s="204">
        <f t="shared" si="13"/>
        <v>446.84678086895389</v>
      </c>
      <c r="D133" s="204">
        <f t="shared" si="13"/>
        <v>295.48901271431339</v>
      </c>
      <c r="E133" s="204">
        <f t="shared" si="13"/>
        <v>241.15127297120429</v>
      </c>
      <c r="F133" s="204">
        <f t="shared" si="13"/>
        <v>223.93711436209372</v>
      </c>
      <c r="G133" s="204">
        <f t="shared" si="13"/>
        <v>204.58821376202104</v>
      </c>
      <c r="H133" s="204">
        <f t="shared" si="13"/>
        <v>185.03460436718672</v>
      </c>
      <c r="I133" s="204">
        <f t="shared" si="13"/>
        <v>161.22645111716596</v>
      </c>
      <c r="J133" s="204">
        <f t="shared" si="13"/>
        <v>170.53656476036875</v>
      </c>
      <c r="K133" s="204">
        <f t="shared" si="13"/>
        <v>282.16827899148666</v>
      </c>
      <c r="L133" s="204">
        <f t="shared" si="13"/>
        <v>274.31905312006614</v>
      </c>
      <c r="M133" s="204">
        <f t="shared" si="13"/>
        <v>390.49060971816249</v>
      </c>
      <c r="N133" s="204">
        <f t="shared" si="13"/>
        <v>339.50022643629177</v>
      </c>
      <c r="O133" s="204">
        <f t="shared" si="13"/>
        <v>407.9585423955902</v>
      </c>
      <c r="P133" s="204">
        <f t="shared" si="13"/>
        <v>267.78212509918944</v>
      </c>
      <c r="Q133" s="204">
        <f t="shared" si="13"/>
        <v>231.62196221368305</v>
      </c>
      <c r="R133" s="204">
        <f t="shared" si="13"/>
        <v>245.95830925118099</v>
      </c>
      <c r="S133" s="204">
        <f t="shared" si="13"/>
        <v>249.41292908008</v>
      </c>
      <c r="T133" s="204">
        <f t="shared" si="13"/>
        <v>271.9356245393854</v>
      </c>
      <c r="U133" s="204">
        <f t="shared" si="13"/>
        <v>265.80040499351571</v>
      </c>
      <c r="V133" s="204">
        <f t="shared" si="13"/>
        <v>285.31725469520939</v>
      </c>
      <c r="W133" s="204">
        <f t="shared" si="13"/>
        <v>283.58854267310261</v>
      </c>
      <c r="X133" s="204">
        <f t="shared" si="13"/>
        <v>259.01254394408727</v>
      </c>
      <c r="Y133" s="204">
        <f t="shared" si="13"/>
        <v>214.86339295999858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228.04520201325312</v>
      </c>
      <c r="C134" s="205">
        <f t="shared" si="14"/>
        <v>208.40647673924968</v>
      </c>
      <c r="D134" s="205">
        <f t="shared" si="14"/>
        <v>200.06597398529615</v>
      </c>
      <c r="E134" s="205">
        <f t="shared" si="14"/>
        <v>231.56532818091733</v>
      </c>
      <c r="F134" s="205">
        <f t="shared" si="14"/>
        <v>228.05508661724284</v>
      </c>
      <c r="G134" s="205">
        <f t="shared" si="14"/>
        <v>232.44243501991548</v>
      </c>
      <c r="H134" s="205">
        <f t="shared" si="14"/>
        <v>225.08982735808954</v>
      </c>
      <c r="I134" s="205">
        <f t="shared" si="14"/>
        <v>245.07878848773086</v>
      </c>
      <c r="J134" s="205">
        <f t="shared" si="14"/>
        <v>213.13162552122782</v>
      </c>
      <c r="K134" s="205">
        <f t="shared" si="14"/>
        <v>215.79231673363174</v>
      </c>
      <c r="L134" s="205">
        <f t="shared" si="14"/>
        <v>190.31436535531552</v>
      </c>
      <c r="M134" s="205">
        <f t="shared" si="14"/>
        <v>185.48774020398639</v>
      </c>
      <c r="N134" s="205">
        <f t="shared" si="14"/>
        <v>190.20434344604425</v>
      </c>
      <c r="O134" s="205">
        <f t="shared" si="14"/>
        <v>189.23912384964385</v>
      </c>
      <c r="P134" s="205">
        <f t="shared" si="14"/>
        <v>174.8116626095574</v>
      </c>
      <c r="Q134" s="205">
        <f t="shared" si="14"/>
        <v>142.1289919700518</v>
      </c>
      <c r="R134" s="205">
        <f t="shared" si="14"/>
        <v>142.00945539460068</v>
      </c>
      <c r="S134" s="205">
        <f t="shared" si="14"/>
        <v>148.83695026978575</v>
      </c>
      <c r="T134" s="205">
        <f t="shared" si="14"/>
        <v>148.82557692565905</v>
      </c>
      <c r="U134" s="205">
        <f t="shared" si="14"/>
        <v>140.46190860258139</v>
      </c>
      <c r="V134" s="205">
        <f t="shared" si="14"/>
        <v>134.87582396893771</v>
      </c>
      <c r="W134" s="205">
        <f t="shared" si="14"/>
        <v>151.62654813714434</v>
      </c>
      <c r="X134" s="205">
        <f t="shared" si="14"/>
        <v>148.40757374114762</v>
      </c>
      <c r="Y134" s="205">
        <f t="shared" si="14"/>
        <v>131.37694288029894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925.95942623313613</v>
      </c>
      <c r="C135" s="204">
        <f t="shared" si="15"/>
        <v>874.20390777870841</v>
      </c>
      <c r="D135" s="204">
        <f t="shared" si="15"/>
        <v>851.76485323723466</v>
      </c>
      <c r="E135" s="204">
        <f t="shared" si="15"/>
        <v>1008.1786406136883</v>
      </c>
      <c r="F135" s="204">
        <f t="shared" si="15"/>
        <v>998.16129161058939</v>
      </c>
      <c r="G135" s="204">
        <f t="shared" si="15"/>
        <v>939.03763458845992</v>
      </c>
      <c r="H135" s="204">
        <f t="shared" si="15"/>
        <v>909.05467977023284</v>
      </c>
      <c r="I135" s="204">
        <f t="shared" si="15"/>
        <v>965.32438502032153</v>
      </c>
      <c r="J135" s="204">
        <f t="shared" si="15"/>
        <v>803.73213553841458</v>
      </c>
      <c r="K135" s="204">
        <f t="shared" si="15"/>
        <v>836.20456941945054</v>
      </c>
      <c r="L135" s="204">
        <f t="shared" si="15"/>
        <v>625.03515908822317</v>
      </c>
      <c r="M135" s="204">
        <f t="shared" si="15"/>
        <v>616.00722077949661</v>
      </c>
      <c r="N135" s="204">
        <f t="shared" si="15"/>
        <v>635.46196746924443</v>
      </c>
      <c r="O135" s="204">
        <f t="shared" si="15"/>
        <v>608.5718665105536</v>
      </c>
      <c r="P135" s="204">
        <f t="shared" si="15"/>
        <v>571.15804365968154</v>
      </c>
      <c r="Q135" s="204">
        <f t="shared" si="15"/>
        <v>437.8282863528683</v>
      </c>
      <c r="R135" s="204">
        <f t="shared" si="15"/>
        <v>406.42224713564093</v>
      </c>
      <c r="S135" s="204">
        <f t="shared" si="15"/>
        <v>380.60727284600569</v>
      </c>
      <c r="T135" s="204">
        <f t="shared" si="15"/>
        <v>385.91496395392568</v>
      </c>
      <c r="U135" s="204">
        <f t="shared" si="15"/>
        <v>400.66625168965197</v>
      </c>
      <c r="V135" s="204">
        <f t="shared" si="15"/>
        <v>436.26152052682852</v>
      </c>
      <c r="W135" s="204">
        <f t="shared" si="15"/>
        <v>433.11188637477176</v>
      </c>
      <c r="X135" s="204">
        <f t="shared" si="15"/>
        <v>472.15821574689164</v>
      </c>
      <c r="Y135" s="204">
        <f t="shared" si="15"/>
        <v>441.78036745186591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182.75224088246358</v>
      </c>
      <c r="C136" s="204">
        <f t="shared" si="16"/>
        <v>156.79855399090653</v>
      </c>
      <c r="D136" s="204">
        <f t="shared" si="16"/>
        <v>145.29791925525913</v>
      </c>
      <c r="E136" s="204">
        <f t="shared" si="16"/>
        <v>206.74676429772393</v>
      </c>
      <c r="F136" s="204">
        <f t="shared" si="16"/>
        <v>201.55033286327966</v>
      </c>
      <c r="G136" s="204">
        <f t="shared" si="16"/>
        <v>192.10579459540543</v>
      </c>
      <c r="H136" s="204">
        <f t="shared" si="16"/>
        <v>179.33231586289341</v>
      </c>
      <c r="I136" s="204">
        <f t="shared" si="16"/>
        <v>208.27833507624865</v>
      </c>
      <c r="J136" s="204">
        <f t="shared" si="16"/>
        <v>141.09017398766775</v>
      </c>
      <c r="K136" s="204">
        <f t="shared" si="16"/>
        <v>183.43468815577924</v>
      </c>
      <c r="L136" s="204">
        <f t="shared" si="16"/>
        <v>115.37435376168526</v>
      </c>
      <c r="M136" s="204">
        <f t="shared" si="16"/>
        <v>109.40428155446433</v>
      </c>
      <c r="N136" s="204">
        <f t="shared" si="16"/>
        <v>130.44259286376254</v>
      </c>
      <c r="O136" s="204">
        <f t="shared" si="16"/>
        <v>130.72843333601415</v>
      </c>
      <c r="P136" s="204">
        <f t="shared" si="16"/>
        <v>93.229226160963648</v>
      </c>
      <c r="Q136" s="204">
        <f t="shared" si="16"/>
        <v>94.704998535304938</v>
      </c>
      <c r="R136" s="204">
        <f t="shared" si="16"/>
        <v>91.712414879457626</v>
      </c>
      <c r="S136" s="204">
        <f t="shared" si="16"/>
        <v>85.691340954923049</v>
      </c>
      <c r="T136" s="204">
        <f t="shared" si="16"/>
        <v>95.775898310881615</v>
      </c>
      <c r="U136" s="204">
        <f t="shared" si="16"/>
        <v>82.404523862251935</v>
      </c>
      <c r="V136" s="204">
        <f t="shared" si="16"/>
        <v>81.64230710114434</v>
      </c>
      <c r="W136" s="204">
        <f t="shared" si="16"/>
        <v>101.0800925101387</v>
      </c>
      <c r="X136" s="204">
        <f t="shared" si="16"/>
        <v>118.1226765117401</v>
      </c>
      <c r="Y136" s="204">
        <f t="shared" si="16"/>
        <v>98.30258649436243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121.94604278148178</v>
      </c>
      <c r="C137" s="204">
        <f t="shared" si="17"/>
        <v>121.94604278148172</v>
      </c>
      <c r="D137" s="204">
        <f t="shared" si="17"/>
        <v>121.94604278148172</v>
      </c>
      <c r="E137" s="204">
        <f t="shared" si="17"/>
        <v>121.94604278148164</v>
      </c>
      <c r="F137" s="204">
        <f t="shared" si="17"/>
        <v>121.94604278148168</v>
      </c>
      <c r="G137" s="204">
        <f t="shared" si="17"/>
        <v>121.94604278148169</v>
      </c>
      <c r="H137" s="204">
        <f t="shared" si="17"/>
        <v>121.94604278148161</v>
      </c>
      <c r="I137" s="204">
        <f t="shared" si="17"/>
        <v>121.94604278148169</v>
      </c>
      <c r="J137" s="204">
        <f t="shared" si="17"/>
        <v>121.94604278148176</v>
      </c>
      <c r="K137" s="204">
        <f t="shared" si="17"/>
        <v>117.846379869689</v>
      </c>
      <c r="L137" s="204">
        <f t="shared" si="17"/>
        <v>115.60179192105761</v>
      </c>
      <c r="M137" s="204">
        <f t="shared" si="17"/>
        <v>117.60104296696697</v>
      </c>
      <c r="N137" s="204">
        <f t="shared" si="17"/>
        <v>116.78960762063392</v>
      </c>
      <c r="O137" s="204">
        <f t="shared" si="17"/>
        <v>111.49337213115321</v>
      </c>
      <c r="P137" s="204">
        <f t="shared" si="17"/>
        <v>122.32633856675626</v>
      </c>
      <c r="Q137" s="204">
        <f t="shared" si="17"/>
        <v>74.245219695334114</v>
      </c>
      <c r="R137" s="204">
        <f t="shared" si="17"/>
        <v>74.786549772618528</v>
      </c>
      <c r="S137" s="204">
        <f t="shared" si="17"/>
        <v>83.167705087268317</v>
      </c>
      <c r="T137" s="204">
        <f t="shared" si="17"/>
        <v>77.58040398217301</v>
      </c>
      <c r="U137" s="204">
        <f t="shared" si="17"/>
        <v>80.846745132971876</v>
      </c>
      <c r="V137" s="204">
        <f t="shared" si="17"/>
        <v>80.003035966881882</v>
      </c>
      <c r="W137" s="204">
        <f t="shared" si="17"/>
        <v>75.270258622362817</v>
      </c>
      <c r="X137" s="204">
        <f t="shared" si="17"/>
        <v>68.067037998984176</v>
      </c>
      <c r="Y137" s="204">
        <f t="shared" si="17"/>
        <v>68.388855637979319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441.61640738561863</v>
      </c>
      <c r="C138" s="205">
        <f t="shared" si="18"/>
        <v>406.85352093734474</v>
      </c>
      <c r="D138" s="205">
        <f t="shared" si="18"/>
        <v>384.54977051501368</v>
      </c>
      <c r="E138" s="205">
        <f t="shared" si="18"/>
        <v>451.23590846719492</v>
      </c>
      <c r="F138" s="205">
        <f t="shared" si="18"/>
        <v>472.63957344262434</v>
      </c>
      <c r="G138" s="205">
        <f t="shared" si="18"/>
        <v>481.14453530674018</v>
      </c>
      <c r="H138" s="205">
        <f t="shared" si="18"/>
        <v>452.6673976373462</v>
      </c>
      <c r="I138" s="205">
        <f t="shared" si="18"/>
        <v>440.99428445070805</v>
      </c>
      <c r="J138" s="205">
        <f t="shared" si="18"/>
        <v>492.88428834994119</v>
      </c>
      <c r="K138" s="205">
        <f t="shared" si="18"/>
        <v>415.37252046428597</v>
      </c>
      <c r="L138" s="205">
        <f t="shared" si="18"/>
        <v>428.19146510447467</v>
      </c>
      <c r="M138" s="205">
        <f t="shared" si="18"/>
        <v>447.83345455075562</v>
      </c>
      <c r="N138" s="205">
        <f t="shared" si="18"/>
        <v>467.15975505115421</v>
      </c>
      <c r="O138" s="205">
        <f t="shared" si="18"/>
        <v>454.90137357294725</v>
      </c>
      <c r="P138" s="205">
        <f t="shared" si="18"/>
        <v>425.02882528701565</v>
      </c>
      <c r="Q138" s="205">
        <f t="shared" si="18"/>
        <v>466.82619227923135</v>
      </c>
      <c r="R138" s="205">
        <f t="shared" si="18"/>
        <v>419.67963700890584</v>
      </c>
      <c r="S138" s="205">
        <f t="shared" si="18"/>
        <v>378.43806763837762</v>
      </c>
      <c r="T138" s="205">
        <f t="shared" si="18"/>
        <v>376.59513483492992</v>
      </c>
      <c r="U138" s="205">
        <f t="shared" si="18"/>
        <v>371.64952959924659</v>
      </c>
      <c r="V138" s="205">
        <f t="shared" si="18"/>
        <v>408.96723549454174</v>
      </c>
      <c r="W138" s="205">
        <f t="shared" si="18"/>
        <v>373.89815446304686</v>
      </c>
      <c r="X138" s="205">
        <f t="shared" si="18"/>
        <v>368.41736133364009</v>
      </c>
      <c r="Y138" s="205">
        <f t="shared" si="18"/>
        <v>307.18479169622464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499.84721828559344</v>
      </c>
      <c r="C139" s="204">
        <f t="shared" si="19"/>
        <v>460.89732435618362</v>
      </c>
      <c r="D139" s="204">
        <f t="shared" si="19"/>
        <v>428.15358510076521</v>
      </c>
      <c r="E139" s="204">
        <f t="shared" si="19"/>
        <v>508.72208523321348</v>
      </c>
      <c r="F139" s="204">
        <f t="shared" si="19"/>
        <v>513.88440469592263</v>
      </c>
      <c r="G139" s="204">
        <f t="shared" si="19"/>
        <v>527.52338553697257</v>
      </c>
      <c r="H139" s="204">
        <f t="shared" si="19"/>
        <v>495.26367046926629</v>
      </c>
      <c r="I139" s="204">
        <f t="shared" si="19"/>
        <v>483.07071480063189</v>
      </c>
      <c r="J139" s="204">
        <f t="shared" si="19"/>
        <v>544.77621276894149</v>
      </c>
      <c r="K139" s="204">
        <f t="shared" si="19"/>
        <v>503.67869467889915</v>
      </c>
      <c r="L139" s="204">
        <f t="shared" si="19"/>
        <v>608.89468249882373</v>
      </c>
      <c r="M139" s="204">
        <f t="shared" si="19"/>
        <v>628.66023489529596</v>
      </c>
      <c r="N139" s="204">
        <f t="shared" si="19"/>
        <v>615.94690934176936</v>
      </c>
      <c r="O139" s="204">
        <f t="shared" si="19"/>
        <v>611.06702429563131</v>
      </c>
      <c r="P139" s="204">
        <f t="shared" si="19"/>
        <v>582.35039444228755</v>
      </c>
      <c r="Q139" s="204">
        <f t="shared" si="19"/>
        <v>601.28466967079646</v>
      </c>
      <c r="R139" s="204">
        <f t="shared" si="19"/>
        <v>614.2703869250995</v>
      </c>
      <c r="S139" s="204">
        <f t="shared" si="19"/>
        <v>521.50346772422415</v>
      </c>
      <c r="T139" s="204">
        <f t="shared" si="19"/>
        <v>499.82085452839812</v>
      </c>
      <c r="U139" s="204">
        <f t="shared" si="19"/>
        <v>474.27157497989481</v>
      </c>
      <c r="V139" s="204">
        <f t="shared" si="19"/>
        <v>552.07735006547557</v>
      </c>
      <c r="W139" s="204">
        <f t="shared" si="19"/>
        <v>534.92583283629835</v>
      </c>
      <c r="X139" s="204">
        <f t="shared" si="19"/>
        <v>498.38016739086578</v>
      </c>
      <c r="Y139" s="204">
        <f t="shared" si="19"/>
        <v>328.77206063156802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454.26810632195736</v>
      </c>
      <c r="C140" s="204">
        <f t="shared" si="20"/>
        <v>418.86990081139948</v>
      </c>
      <c r="D140" s="204">
        <f t="shared" si="20"/>
        <v>400.59270637419257</v>
      </c>
      <c r="E140" s="204">
        <f t="shared" si="20"/>
        <v>461.46910439963074</v>
      </c>
      <c r="F140" s="204">
        <f t="shared" si="20"/>
        <v>490.80351452095982</v>
      </c>
      <c r="G140" s="204">
        <f t="shared" si="20"/>
        <v>503.82990658520634</v>
      </c>
      <c r="H140" s="204">
        <f t="shared" si="20"/>
        <v>473.0191223154568</v>
      </c>
      <c r="I140" s="204">
        <f t="shared" si="20"/>
        <v>461.37380784418968</v>
      </c>
      <c r="J140" s="204">
        <f t="shared" si="20"/>
        <v>514.87876151792523</v>
      </c>
      <c r="K140" s="204">
        <f t="shared" si="20"/>
        <v>370.62417975876787</v>
      </c>
      <c r="L140" s="204">
        <f t="shared" si="20"/>
        <v>363.09853922297259</v>
      </c>
      <c r="M140" s="204">
        <f t="shared" si="20"/>
        <v>379.88977550051396</v>
      </c>
      <c r="N140" s="204">
        <f t="shared" si="20"/>
        <v>446.11261141149731</v>
      </c>
      <c r="O140" s="204">
        <f t="shared" si="20"/>
        <v>439.52426019153097</v>
      </c>
      <c r="P140" s="204">
        <f t="shared" si="20"/>
        <v>379.78936477838704</v>
      </c>
      <c r="Q140" s="204">
        <f t="shared" si="20"/>
        <v>437.8171723190236</v>
      </c>
      <c r="R140" s="204">
        <f t="shared" si="20"/>
        <v>358.56492597520577</v>
      </c>
      <c r="S140" s="204">
        <f t="shared" si="20"/>
        <v>321.58635813709753</v>
      </c>
      <c r="T140" s="204">
        <f t="shared" si="20"/>
        <v>323.64311922471751</v>
      </c>
      <c r="U140" s="204">
        <f t="shared" si="20"/>
        <v>318.4473027846883</v>
      </c>
      <c r="V140" s="204">
        <f t="shared" si="20"/>
        <v>332.66374070749754</v>
      </c>
      <c r="W140" s="204">
        <f t="shared" si="20"/>
        <v>297.50044194648035</v>
      </c>
      <c r="X140" s="204">
        <f t="shared" si="20"/>
        <v>309.4406820632409</v>
      </c>
      <c r="Y140" s="204">
        <f t="shared" si="20"/>
        <v>290.32223842252694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301.1215683190257</v>
      </c>
      <c r="C141" s="204">
        <f t="shared" si="21"/>
        <v>277.49216935408919</v>
      </c>
      <c r="D141" s="204">
        <f t="shared" si="21"/>
        <v>258.56070555869468</v>
      </c>
      <c r="E141" s="204">
        <f t="shared" si="21"/>
        <v>308.75246613630219</v>
      </c>
      <c r="F141" s="204">
        <f t="shared" si="21"/>
        <v>335.92993860430306</v>
      </c>
      <c r="G141" s="204">
        <f t="shared" si="21"/>
        <v>340.81992698738998</v>
      </c>
      <c r="H141" s="204">
        <f t="shared" si="21"/>
        <v>311.16426665503099</v>
      </c>
      <c r="I141" s="204">
        <f t="shared" si="21"/>
        <v>302.84249896839822</v>
      </c>
      <c r="J141" s="204">
        <f t="shared" si="21"/>
        <v>335.10639375367651</v>
      </c>
      <c r="K141" s="204">
        <f t="shared" si="21"/>
        <v>365.13858605559062</v>
      </c>
      <c r="L141" s="204">
        <f t="shared" si="21"/>
        <v>312.50187994584593</v>
      </c>
      <c r="M141" s="204">
        <f t="shared" si="21"/>
        <v>354.92842584941837</v>
      </c>
      <c r="N141" s="204">
        <f t="shared" si="21"/>
        <v>333.30604337597856</v>
      </c>
      <c r="O141" s="204">
        <f t="shared" si="21"/>
        <v>325.26619396483608</v>
      </c>
      <c r="P141" s="204">
        <f t="shared" si="21"/>
        <v>360.64009795303491</v>
      </c>
      <c r="Q141" s="204">
        <f t="shared" si="21"/>
        <v>395.72496979859147</v>
      </c>
      <c r="R141" s="204">
        <f t="shared" si="21"/>
        <v>373.07435711038227</v>
      </c>
      <c r="S141" s="204">
        <f t="shared" si="21"/>
        <v>356.17489990701444</v>
      </c>
      <c r="T141" s="204">
        <f t="shared" si="21"/>
        <v>361.64253609198187</v>
      </c>
      <c r="U141" s="204">
        <f t="shared" si="21"/>
        <v>364.68950006579121</v>
      </c>
      <c r="V141" s="204">
        <f t="shared" si="21"/>
        <v>401.69248482922598</v>
      </c>
      <c r="W141" s="204">
        <f t="shared" si="21"/>
        <v>365.0526454664215</v>
      </c>
      <c r="X141" s="204">
        <f t="shared" si="21"/>
        <v>346.46498945884099</v>
      </c>
      <c r="Y141" s="204">
        <f t="shared" si="21"/>
        <v>313.45341822224316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166.06834229476229</v>
      </c>
      <c r="C142" s="205">
        <f t="shared" si="22"/>
        <v>169.7641693871339</v>
      </c>
      <c r="D142" s="205">
        <f t="shared" si="22"/>
        <v>171.08421332245968</v>
      </c>
      <c r="E142" s="205">
        <f t="shared" si="22"/>
        <v>188.79512004284271</v>
      </c>
      <c r="F142" s="205">
        <f t="shared" si="22"/>
        <v>194.01241287332701</v>
      </c>
      <c r="G142" s="205">
        <f t="shared" si="22"/>
        <v>193.88776294015517</v>
      </c>
      <c r="H142" s="205">
        <f t="shared" si="22"/>
        <v>196.49603551751468</v>
      </c>
      <c r="I142" s="205">
        <f t="shared" si="22"/>
        <v>201.72748146773216</v>
      </c>
      <c r="J142" s="205">
        <f t="shared" si="22"/>
        <v>195.12858734526441</v>
      </c>
      <c r="K142" s="205">
        <f t="shared" si="22"/>
        <v>208.24224744481893</v>
      </c>
      <c r="L142" s="205">
        <f t="shared" si="22"/>
        <v>202.534348989195</v>
      </c>
      <c r="M142" s="205">
        <f t="shared" si="22"/>
        <v>190.00889562982664</v>
      </c>
      <c r="N142" s="205">
        <f t="shared" si="22"/>
        <v>209.73432508460198</v>
      </c>
      <c r="O142" s="205">
        <f t="shared" si="22"/>
        <v>189.49724584151303</v>
      </c>
      <c r="P142" s="205">
        <f t="shared" si="22"/>
        <v>205.55228691217806</v>
      </c>
      <c r="Q142" s="205">
        <f t="shared" si="22"/>
        <v>222.93582617091045</v>
      </c>
      <c r="R142" s="205">
        <f t="shared" si="22"/>
        <v>200.84826131138604</v>
      </c>
      <c r="S142" s="205">
        <f t="shared" si="22"/>
        <v>196.05018886648656</v>
      </c>
      <c r="T142" s="205">
        <f t="shared" si="22"/>
        <v>177.29761067707395</v>
      </c>
      <c r="U142" s="205">
        <f t="shared" si="22"/>
        <v>175.6740505552246</v>
      </c>
      <c r="V142" s="205">
        <f t="shared" si="22"/>
        <v>193.7328909473257</v>
      </c>
      <c r="W142" s="205">
        <f t="shared" si="22"/>
        <v>237.42556582376062</v>
      </c>
      <c r="X142" s="205">
        <f t="shared" si="22"/>
        <v>197.87098107471024</v>
      </c>
      <c r="Y142" s="205">
        <f t="shared" si="22"/>
        <v>197.20215794117254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2935.2890962495489</v>
      </c>
      <c r="C143" s="204">
        <f t="shared" si="23"/>
        <v>3108.2489718330771</v>
      </c>
      <c r="D143" s="204">
        <f t="shared" si="23"/>
        <v>3349.1499730876676</v>
      </c>
      <c r="E143" s="204">
        <f t="shared" si="23"/>
        <v>3560.6512943315915</v>
      </c>
      <c r="F143" s="204">
        <f t="shared" si="23"/>
        <v>3556.1563748243893</v>
      </c>
      <c r="G143" s="204">
        <f t="shared" si="23"/>
        <v>3619.6825150620803</v>
      </c>
      <c r="H143" s="204">
        <f t="shared" si="23"/>
        <v>3808.8649747054392</v>
      </c>
      <c r="I143" s="204">
        <f t="shared" si="23"/>
        <v>3861.875850333151</v>
      </c>
      <c r="J143" s="204">
        <f t="shared" si="23"/>
        <v>3723.6646847746183</v>
      </c>
      <c r="K143" s="204">
        <f t="shared" si="23"/>
        <v>3556.1327052036063</v>
      </c>
      <c r="L143" s="204">
        <f t="shared" si="23"/>
        <v>3019.871031369978</v>
      </c>
      <c r="M143" s="204">
        <f t="shared" si="23"/>
        <v>1478.8952765755544</v>
      </c>
      <c r="N143" s="204">
        <f t="shared" si="23"/>
        <v>5232.5911314822952</v>
      </c>
      <c r="O143" s="204">
        <f t="shared" si="23"/>
        <v>3487.6385967044707</v>
      </c>
      <c r="P143" s="204">
        <f t="shared" si="23"/>
        <v>6306.1446332053256</v>
      </c>
      <c r="Q143" s="204">
        <f t="shared" si="23"/>
        <v>6245.1084683940935</v>
      </c>
      <c r="R143" s="204">
        <f t="shared" si="23"/>
        <v>5804.3579862077386</v>
      </c>
      <c r="S143" s="204">
        <f t="shared" si="23"/>
        <v>5551.2473016503673</v>
      </c>
      <c r="T143" s="204">
        <f t="shared" si="23"/>
        <v>4663.4149604328686</v>
      </c>
      <c r="U143" s="204">
        <f t="shared" si="23"/>
        <v>4365.1489224017005</v>
      </c>
      <c r="V143" s="204">
        <f t="shared" si="23"/>
        <v>5567.5636083889822</v>
      </c>
      <c r="W143" s="204">
        <f t="shared" si="23"/>
        <v>6817.2948858135496</v>
      </c>
      <c r="X143" s="204">
        <f t="shared" si="23"/>
        <v>6666.6383052207993</v>
      </c>
      <c r="Y143" s="204">
        <f t="shared" si="23"/>
        <v>5973.242464141631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284.79960363093193</v>
      </c>
      <c r="C144" s="204">
        <f t="shared" si="24"/>
        <v>301.01999971319003</v>
      </c>
      <c r="D144" s="204">
        <f t="shared" si="24"/>
        <v>324.03072133127768</v>
      </c>
      <c r="E144" s="204">
        <f t="shared" si="24"/>
        <v>343.1629398398054</v>
      </c>
      <c r="F144" s="204">
        <f t="shared" si="24"/>
        <v>339.92238754254578</v>
      </c>
      <c r="G144" s="204">
        <f t="shared" si="24"/>
        <v>344.44109555235929</v>
      </c>
      <c r="H144" s="204">
        <f t="shared" si="24"/>
        <v>360.50902889199341</v>
      </c>
      <c r="I144" s="204">
        <f t="shared" si="24"/>
        <v>370.2723517830027</v>
      </c>
      <c r="J144" s="204">
        <f t="shared" si="24"/>
        <v>357.00146515758848</v>
      </c>
      <c r="K144" s="204">
        <f t="shared" si="24"/>
        <v>348.71741373432894</v>
      </c>
      <c r="L144" s="204">
        <f t="shared" si="24"/>
        <v>334.65143170316873</v>
      </c>
      <c r="M144" s="204">
        <f t="shared" si="24"/>
        <v>303.48134381247149</v>
      </c>
      <c r="N144" s="204">
        <f t="shared" si="24"/>
        <v>325.206104930511</v>
      </c>
      <c r="O144" s="204">
        <f t="shared" si="24"/>
        <v>287.85362667086127</v>
      </c>
      <c r="P144" s="204">
        <f t="shared" si="24"/>
        <v>299.64318905843118</v>
      </c>
      <c r="Q144" s="204">
        <f t="shared" si="24"/>
        <v>326.01639595203216</v>
      </c>
      <c r="R144" s="204">
        <f t="shared" si="24"/>
        <v>300.81358140160592</v>
      </c>
      <c r="S144" s="204">
        <f t="shared" si="24"/>
        <v>277.95114554923549</v>
      </c>
      <c r="T144" s="204">
        <f t="shared" si="24"/>
        <v>249.6141299417574</v>
      </c>
      <c r="U144" s="204">
        <f t="shared" si="24"/>
        <v>247.77815339899499</v>
      </c>
      <c r="V144" s="204">
        <f t="shared" si="24"/>
        <v>259.22994256456769</v>
      </c>
      <c r="W144" s="204">
        <f t="shared" si="24"/>
        <v>328.02488550242333</v>
      </c>
      <c r="X144" s="204">
        <f t="shared" si="24"/>
        <v>255.70219250698534</v>
      </c>
      <c r="Y144" s="204">
        <f t="shared" si="24"/>
        <v>247.91719040769118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54.339025066377154</v>
      </c>
      <c r="C145" s="204">
        <f t="shared" si="25"/>
        <v>54.076700086233558</v>
      </c>
      <c r="D145" s="204">
        <f t="shared" si="25"/>
        <v>51.784945585788684</v>
      </c>
      <c r="E145" s="204">
        <f t="shared" si="25"/>
        <v>58.815075810604185</v>
      </c>
      <c r="F145" s="204">
        <f t="shared" si="25"/>
        <v>62.168728226831384</v>
      </c>
      <c r="G145" s="204">
        <f t="shared" si="25"/>
        <v>61.40199702895719</v>
      </c>
      <c r="H145" s="204">
        <f t="shared" si="25"/>
        <v>60.752633012357009</v>
      </c>
      <c r="I145" s="204">
        <f t="shared" si="25"/>
        <v>62.414971487587962</v>
      </c>
      <c r="J145" s="204">
        <f t="shared" si="25"/>
        <v>60.429383525965143</v>
      </c>
      <c r="K145" s="204">
        <f t="shared" si="25"/>
        <v>69.689333023933145</v>
      </c>
      <c r="L145" s="204">
        <f t="shared" si="25"/>
        <v>68.655866742070288</v>
      </c>
      <c r="M145" s="204">
        <f t="shared" si="25"/>
        <v>66.867940727241006</v>
      </c>
      <c r="N145" s="204">
        <f t="shared" si="25"/>
        <v>75.445873955059866</v>
      </c>
      <c r="O145" s="204">
        <f t="shared" si="25"/>
        <v>69.901023673108327</v>
      </c>
      <c r="P145" s="204">
        <f t="shared" si="25"/>
        <v>74.384946683028787</v>
      </c>
      <c r="Q145" s="204">
        <f t="shared" si="25"/>
        <v>78.043462830578036</v>
      </c>
      <c r="R145" s="204">
        <f t="shared" si="25"/>
        <v>68.651267179621627</v>
      </c>
      <c r="S145" s="204">
        <f t="shared" si="25"/>
        <v>76.019835119734182</v>
      </c>
      <c r="T145" s="204">
        <f t="shared" si="25"/>
        <v>70.943304306226636</v>
      </c>
      <c r="U145" s="204">
        <f t="shared" si="25"/>
        <v>61.889382273711909</v>
      </c>
      <c r="V145" s="204">
        <f t="shared" si="25"/>
        <v>76.987191044750531</v>
      </c>
      <c r="W145" s="204">
        <f t="shared" si="25"/>
        <v>91.463447104965169</v>
      </c>
      <c r="X145" s="204">
        <f t="shared" si="25"/>
        <v>84.871953033890108</v>
      </c>
      <c r="Y145" s="204">
        <f t="shared" si="25"/>
        <v>89.079569311752323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106.78547301763136</v>
      </c>
      <c r="C146" s="206">
        <f t="shared" si="26"/>
        <v>112.0281017732091</v>
      </c>
      <c r="D146" s="206">
        <f t="shared" si="26"/>
        <v>112.36507601896898</v>
      </c>
      <c r="E146" s="206">
        <f t="shared" si="26"/>
        <v>117.76497349760335</v>
      </c>
      <c r="F146" s="206">
        <f t="shared" si="26"/>
        <v>113.81130717314103</v>
      </c>
      <c r="G146" s="206">
        <f t="shared" si="26"/>
        <v>111.72655313415744</v>
      </c>
      <c r="H146" s="206">
        <f t="shared" si="26"/>
        <v>108.58594807054421</v>
      </c>
      <c r="I146" s="206">
        <f t="shared" si="26"/>
        <v>103.40915795051936</v>
      </c>
      <c r="J146" s="206">
        <f t="shared" si="26"/>
        <v>108.32947537940898</v>
      </c>
      <c r="K146" s="206">
        <f t="shared" si="26"/>
        <v>101.22135971025703</v>
      </c>
      <c r="L146" s="206">
        <f t="shared" si="26"/>
        <v>91.76854854590897</v>
      </c>
      <c r="M146" s="206">
        <f t="shared" si="26"/>
        <v>93.246261500810689</v>
      </c>
      <c r="N146" s="206">
        <f t="shared" si="26"/>
        <v>95.96082087648216</v>
      </c>
      <c r="O146" s="206">
        <f t="shared" si="26"/>
        <v>95.143882679167589</v>
      </c>
      <c r="P146" s="206">
        <f t="shared" si="26"/>
        <v>96.142584465575524</v>
      </c>
      <c r="Q146" s="206">
        <f t="shared" si="26"/>
        <v>89.576916718957975</v>
      </c>
      <c r="R146" s="206">
        <f t="shared" si="26"/>
        <v>90.685960464316807</v>
      </c>
      <c r="S146" s="206">
        <f t="shared" si="26"/>
        <v>90.966160564654288</v>
      </c>
      <c r="T146" s="206">
        <f t="shared" si="26"/>
        <v>86.124280651177003</v>
      </c>
      <c r="U146" s="206">
        <f t="shared" si="26"/>
        <v>84.122854429413138</v>
      </c>
      <c r="V146" s="206">
        <f t="shared" si="26"/>
        <v>87.369431168449708</v>
      </c>
      <c r="W146" s="206">
        <f t="shared" si="26"/>
        <v>85.127523467759005</v>
      </c>
      <c r="X146" s="206">
        <f t="shared" si="26"/>
        <v>87.339300619581849</v>
      </c>
      <c r="Y146" s="206">
        <f t="shared" si="26"/>
        <v>74.823785266984913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14.431403887949887</v>
      </c>
      <c r="C147" s="204">
        <f t="shared" si="27"/>
        <v>15.152363664095239</v>
      </c>
      <c r="D147" s="204">
        <f t="shared" si="27"/>
        <v>15.738559691451178</v>
      </c>
      <c r="E147" s="204">
        <f t="shared" si="27"/>
        <v>16.719334826693245</v>
      </c>
      <c r="F147" s="204">
        <f t="shared" si="27"/>
        <v>20.038445280056347</v>
      </c>
      <c r="G147" s="204">
        <f t="shared" si="27"/>
        <v>21.137563716010838</v>
      </c>
      <c r="H147" s="204">
        <f t="shared" si="27"/>
        <v>19.978847864615425</v>
      </c>
      <c r="I147" s="204">
        <f t="shared" si="27"/>
        <v>18.150514133669109</v>
      </c>
      <c r="J147" s="204">
        <f t="shared" si="27"/>
        <v>18.427596381088829</v>
      </c>
      <c r="K147" s="204">
        <f t="shared" si="27"/>
        <v>20.750860531730773</v>
      </c>
      <c r="L147" s="204">
        <f t="shared" si="27"/>
        <v>23.533313462120514</v>
      </c>
      <c r="M147" s="204">
        <f t="shared" si="27"/>
        <v>20.27028175842656</v>
      </c>
      <c r="N147" s="204">
        <f t="shared" si="27"/>
        <v>20.341773036159626</v>
      </c>
      <c r="O147" s="204">
        <f t="shared" si="27"/>
        <v>19.882151307844264</v>
      </c>
      <c r="P147" s="204">
        <f t="shared" si="27"/>
        <v>18.61357281423933</v>
      </c>
      <c r="Q147" s="204">
        <f t="shared" si="27"/>
        <v>18.621481104713155</v>
      </c>
      <c r="R147" s="204">
        <f t="shared" si="27"/>
        <v>16.99979688828607</v>
      </c>
      <c r="S147" s="204">
        <f t="shared" si="27"/>
        <v>15.811542998827754</v>
      </c>
      <c r="T147" s="204">
        <f t="shared" si="27"/>
        <v>15.429793344681265</v>
      </c>
      <c r="U147" s="204">
        <f t="shared" si="27"/>
        <v>15.921490463595877</v>
      </c>
      <c r="V147" s="204">
        <f t="shared" si="27"/>
        <v>20.281050909139534</v>
      </c>
      <c r="W147" s="204">
        <f t="shared" si="27"/>
        <v>15.025758093898689</v>
      </c>
      <c r="X147" s="204">
        <f t="shared" si="27"/>
        <v>13.457161433806377</v>
      </c>
      <c r="Y147" s="204">
        <f t="shared" si="27"/>
        <v>12.838703490968676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46.90833220107001</v>
      </c>
      <c r="C148" s="204">
        <f t="shared" si="28"/>
        <v>47.693846435395322</v>
      </c>
      <c r="D148" s="204">
        <f t="shared" si="28"/>
        <v>49.345866964350343</v>
      </c>
      <c r="E148" s="204">
        <f t="shared" si="28"/>
        <v>50.843391119700499</v>
      </c>
      <c r="F148" s="204">
        <f t="shared" si="28"/>
        <v>49.077101550307049</v>
      </c>
      <c r="G148" s="204">
        <f t="shared" si="28"/>
        <v>48.028752466786429</v>
      </c>
      <c r="H148" s="204">
        <f t="shared" si="28"/>
        <v>44.998320177746805</v>
      </c>
      <c r="I148" s="204">
        <f t="shared" si="28"/>
        <v>42.377119755553899</v>
      </c>
      <c r="J148" s="204">
        <f t="shared" si="28"/>
        <v>42.557762672897326</v>
      </c>
      <c r="K148" s="204">
        <f t="shared" si="28"/>
        <v>41.756782020456484</v>
      </c>
      <c r="L148" s="204">
        <f t="shared" si="28"/>
        <v>40.462884016815195</v>
      </c>
      <c r="M148" s="204">
        <f t="shared" si="28"/>
        <v>37.101705504715078</v>
      </c>
      <c r="N148" s="204">
        <f t="shared" si="28"/>
        <v>36.304750715850631</v>
      </c>
      <c r="O148" s="204">
        <f t="shared" si="28"/>
        <v>35.388744623000576</v>
      </c>
      <c r="P148" s="204">
        <f t="shared" si="28"/>
        <v>34.578943298150811</v>
      </c>
      <c r="Q148" s="204">
        <f t="shared" si="28"/>
        <v>34.55678829051741</v>
      </c>
      <c r="R148" s="204">
        <f t="shared" si="28"/>
        <v>34.244222086484982</v>
      </c>
      <c r="S148" s="204">
        <f t="shared" si="28"/>
        <v>34.188454808976374</v>
      </c>
      <c r="T148" s="204">
        <f t="shared" si="28"/>
        <v>32.708898494904545</v>
      </c>
      <c r="U148" s="204">
        <f t="shared" si="28"/>
        <v>32.838127850367314</v>
      </c>
      <c r="V148" s="204">
        <f t="shared" si="28"/>
        <v>34.03894064340691</v>
      </c>
      <c r="W148" s="204">
        <f t="shared" si="28"/>
        <v>31.795026467543181</v>
      </c>
      <c r="X148" s="204">
        <f t="shared" si="28"/>
        <v>29.39117991466064</v>
      </c>
      <c r="Y148" s="204">
        <f t="shared" si="28"/>
        <v>28.232307776602863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62.111798890717267</v>
      </c>
      <c r="C149" s="204">
        <f t="shared" si="29"/>
        <v>60.234377537777071</v>
      </c>
      <c r="D149" s="204">
        <f t="shared" si="29"/>
        <v>65.263206332894796</v>
      </c>
      <c r="E149" s="204">
        <f t="shared" si="29"/>
        <v>71.083294664726338</v>
      </c>
      <c r="F149" s="204">
        <f t="shared" si="29"/>
        <v>71.066842133352949</v>
      </c>
      <c r="G149" s="204">
        <f t="shared" si="29"/>
        <v>69.79557643602152</v>
      </c>
      <c r="H149" s="204">
        <f t="shared" si="29"/>
        <v>67.628772289568957</v>
      </c>
      <c r="I149" s="204">
        <f t="shared" si="29"/>
        <v>55.989391156737078</v>
      </c>
      <c r="J149" s="204">
        <f t="shared" si="29"/>
        <v>51.146024389503914</v>
      </c>
      <c r="K149" s="204">
        <f t="shared" si="29"/>
        <v>51.056722391140674</v>
      </c>
      <c r="L149" s="204">
        <f t="shared" si="29"/>
        <v>46.948919722966011</v>
      </c>
      <c r="M149" s="204">
        <f t="shared" si="29"/>
        <v>40.066393518889264</v>
      </c>
      <c r="N149" s="204">
        <f t="shared" si="29"/>
        <v>43.202982936084751</v>
      </c>
      <c r="O149" s="204">
        <f t="shared" si="29"/>
        <v>41.681412527741692</v>
      </c>
      <c r="P149" s="204">
        <f t="shared" si="29"/>
        <v>40.048129651267587</v>
      </c>
      <c r="Q149" s="204">
        <f t="shared" si="29"/>
        <v>38.707158587093168</v>
      </c>
      <c r="R149" s="204">
        <f t="shared" si="29"/>
        <v>38.348267674180278</v>
      </c>
      <c r="S149" s="204">
        <f t="shared" si="29"/>
        <v>39.556454535025345</v>
      </c>
      <c r="T149" s="204">
        <f t="shared" si="29"/>
        <v>37.492661764372571</v>
      </c>
      <c r="U149" s="204">
        <f t="shared" si="29"/>
        <v>37.134367516239251</v>
      </c>
      <c r="V149" s="204">
        <f t="shared" si="29"/>
        <v>42.867816107625934</v>
      </c>
      <c r="W149" s="204">
        <f t="shared" si="29"/>
        <v>38.913959226091734</v>
      </c>
      <c r="X149" s="204">
        <f t="shared" si="29"/>
        <v>33.7709664352369</v>
      </c>
      <c r="Y149" s="204">
        <f t="shared" si="29"/>
        <v>34.348276544116615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45.265559238593042</v>
      </c>
      <c r="C150" s="204">
        <f t="shared" si="30"/>
        <v>43.088903975305037</v>
      </c>
      <c r="D150" s="204">
        <f t="shared" si="30"/>
        <v>47.686020101536478</v>
      </c>
      <c r="E150" s="204">
        <f t="shared" si="30"/>
        <v>51.141117017474151</v>
      </c>
      <c r="F150" s="204">
        <f t="shared" si="30"/>
        <v>53.756763433192795</v>
      </c>
      <c r="G150" s="204">
        <f t="shared" si="30"/>
        <v>57.10305463794753</v>
      </c>
      <c r="H150" s="204">
        <f t="shared" si="30"/>
        <v>59.912250613395216</v>
      </c>
      <c r="I150" s="204">
        <f t="shared" si="30"/>
        <v>55.250929126516645</v>
      </c>
      <c r="J150" s="204">
        <f t="shared" si="30"/>
        <v>64.301916525056967</v>
      </c>
      <c r="K150" s="204">
        <f t="shared" si="30"/>
        <v>78.920112914847138</v>
      </c>
      <c r="L150" s="204">
        <f t="shared" si="30"/>
        <v>64.605174007020452</v>
      </c>
      <c r="M150" s="204">
        <f t="shared" si="30"/>
        <v>67.151489995149689</v>
      </c>
      <c r="N150" s="204">
        <f t="shared" si="30"/>
        <v>70.266088913025953</v>
      </c>
      <c r="O150" s="204">
        <f t="shared" si="30"/>
        <v>70.637676035755931</v>
      </c>
      <c r="P150" s="204">
        <f t="shared" si="30"/>
        <v>74.668381483903133</v>
      </c>
      <c r="Q150" s="204">
        <f t="shared" si="30"/>
        <v>83.962415481378102</v>
      </c>
      <c r="R150" s="204">
        <f t="shared" si="30"/>
        <v>85.139092583908607</v>
      </c>
      <c r="S150" s="204">
        <f t="shared" si="30"/>
        <v>88.829649218807504</v>
      </c>
      <c r="T150" s="204">
        <f t="shared" si="30"/>
        <v>89.990191624663254</v>
      </c>
      <c r="U150" s="204">
        <f t="shared" si="30"/>
        <v>93.610786787089282</v>
      </c>
      <c r="V150" s="204">
        <f t="shared" si="30"/>
        <v>108.40044307942108</v>
      </c>
      <c r="W150" s="204">
        <f t="shared" si="30"/>
        <v>80.01319535810174</v>
      </c>
      <c r="X150" s="204">
        <f t="shared" si="30"/>
        <v>68.580223438317546</v>
      </c>
      <c r="Y150" s="204">
        <f t="shared" si="30"/>
        <v>70.395042254611781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23.4970054501111</v>
      </c>
      <c r="C151" s="207">
        <f t="shared" si="31"/>
        <v>23.961624608640577</v>
      </c>
      <c r="D151" s="207">
        <f t="shared" si="31"/>
        <v>24.033324658591578</v>
      </c>
      <c r="E151" s="207">
        <f t="shared" si="31"/>
        <v>24.818964324087958</v>
      </c>
      <c r="F151" s="207">
        <f t="shared" si="31"/>
        <v>18.997794840059612</v>
      </c>
      <c r="G151" s="207">
        <f t="shared" si="31"/>
        <v>19.251714835750793</v>
      </c>
      <c r="H151" s="207">
        <f t="shared" si="31"/>
        <v>19.42829581600131</v>
      </c>
      <c r="I151" s="207">
        <f t="shared" si="31"/>
        <v>18.589593584412096</v>
      </c>
      <c r="J151" s="207">
        <f t="shared" si="31"/>
        <v>19.570018319853645</v>
      </c>
      <c r="K151" s="207">
        <f t="shared" si="31"/>
        <v>19.073317502924155</v>
      </c>
      <c r="L151" s="207">
        <f t="shared" si="31"/>
        <v>22.302280926502483</v>
      </c>
      <c r="M151" s="207">
        <f t="shared" si="31"/>
        <v>17.189241085985628</v>
      </c>
      <c r="N151" s="207">
        <f t="shared" si="31"/>
        <v>17.063801915067302</v>
      </c>
      <c r="O151" s="207">
        <f t="shared" si="31"/>
        <v>17.484024757649582</v>
      </c>
      <c r="P151" s="207">
        <f t="shared" si="31"/>
        <v>18.425499983945038</v>
      </c>
      <c r="Q151" s="207">
        <f t="shared" si="31"/>
        <v>18.677568813290229</v>
      </c>
      <c r="R151" s="207">
        <f t="shared" si="31"/>
        <v>19.161497914353582</v>
      </c>
      <c r="S151" s="207">
        <f t="shared" si="31"/>
        <v>18.69115151821908</v>
      </c>
      <c r="T151" s="207">
        <f t="shared" si="31"/>
        <v>17.85259660204806</v>
      </c>
      <c r="U151" s="207">
        <f t="shared" si="31"/>
        <v>22.425988745828203</v>
      </c>
      <c r="V151" s="207">
        <f t="shared" si="31"/>
        <v>22.831975226247877</v>
      </c>
      <c r="W151" s="207">
        <f t="shared" si="31"/>
        <v>16.298807480118878</v>
      </c>
      <c r="X151" s="207">
        <f t="shared" si="31"/>
        <v>13.602047976301119</v>
      </c>
      <c r="Y151" s="207">
        <f t="shared" si="31"/>
        <v>12.096435074280427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2.5809282359442185</v>
      </c>
      <c r="C153" s="215">
        <f t="shared" si="32"/>
        <v>2.5443731058588437</v>
      </c>
      <c r="D153" s="215">
        <f t="shared" si="32"/>
        <v>2.5441948879199905</v>
      </c>
      <c r="E153" s="215">
        <f t="shared" si="32"/>
        <v>2.5927257367094358</v>
      </c>
      <c r="F153" s="215">
        <f t="shared" si="32"/>
        <v>2.4247595877642292</v>
      </c>
      <c r="G153" s="215">
        <f t="shared" si="32"/>
        <v>2.4515431986457918</v>
      </c>
      <c r="H153" s="215">
        <f t="shared" si="32"/>
        <v>2.4063626603869528</v>
      </c>
      <c r="I153" s="215">
        <f t="shared" si="32"/>
        <v>2.4436096888019323</v>
      </c>
      <c r="J153" s="215">
        <f t="shared" si="32"/>
        <v>2.3811608446456223</v>
      </c>
      <c r="K153" s="215">
        <f t="shared" si="32"/>
        <v>2.1951338057256016</v>
      </c>
      <c r="L153" s="215">
        <f t="shared" si="32"/>
        <v>2.1785372429944614</v>
      </c>
      <c r="M153" s="215">
        <f t="shared" si="32"/>
        <v>2.243149503841384</v>
      </c>
      <c r="N153" s="215">
        <f t="shared" si="32"/>
        <v>2.1520401401077329</v>
      </c>
      <c r="O153" s="215">
        <f t="shared" si="32"/>
        <v>2.0461860758128529</v>
      </c>
      <c r="P153" s="215">
        <f t="shared" si="32"/>
        <v>2.0160316277743169</v>
      </c>
      <c r="Q153" s="215">
        <f t="shared" si="32"/>
        <v>1.9799576705516888</v>
      </c>
      <c r="R153" s="215">
        <f t="shared" si="32"/>
        <v>1.9669283211737467</v>
      </c>
      <c r="S153" s="215">
        <f t="shared" si="32"/>
        <v>1.864290397836798</v>
      </c>
      <c r="T153" s="215">
        <f t="shared" si="32"/>
        <v>1.9004514137031601</v>
      </c>
      <c r="U153" s="215">
        <f t="shared" si="32"/>
        <v>1.8202687840837533</v>
      </c>
      <c r="V153" s="215">
        <f t="shared" si="32"/>
        <v>1.7673353776760221</v>
      </c>
      <c r="W153" s="215">
        <f t="shared" si="32"/>
        <v>2.0899697374328352</v>
      </c>
      <c r="X153" s="215">
        <f t="shared" si="32"/>
        <v>2.0754102211102672</v>
      </c>
      <c r="Y153" s="215">
        <f t="shared" si="32"/>
        <v>2.0539044060590776</v>
      </c>
    </row>
    <row r="154" spans="1:25" ht="12" customHeight="1" x14ac:dyDescent="0.25">
      <c r="A154" s="25" t="s">
        <v>14</v>
      </c>
      <c r="B154" s="216">
        <f>ISI!B65</f>
        <v>2.8298415073269574</v>
      </c>
      <c r="C154" s="216">
        <f>ISI!C65</f>
        <v>2.5766592881866615</v>
      </c>
      <c r="D154" s="216">
        <f>ISI!D65</f>
        <v>2.5321511087984696</v>
      </c>
      <c r="E154" s="216">
        <f>ISI!E65</f>
        <v>2.5833286893198775</v>
      </c>
      <c r="F154" s="216">
        <f>ISI!F65</f>
        <v>2.5917856434456956</v>
      </c>
      <c r="G154" s="216">
        <f>ISI!G65</f>
        <v>2.7495124429817066</v>
      </c>
      <c r="H154" s="216">
        <f>ISI!H65</f>
        <v>2.7021560142175081</v>
      </c>
      <c r="I154" s="216">
        <f>ISI!I65</f>
        <v>2.6799424397769389</v>
      </c>
      <c r="J154" s="216">
        <f>ISI!J65</f>
        <v>2.5825376773167266</v>
      </c>
      <c r="K154" s="216">
        <f>ISI!K65</f>
        <v>2.150139271910156</v>
      </c>
      <c r="L154" s="216">
        <f>ISI!L65</f>
        <v>2.4215778416065028</v>
      </c>
      <c r="M154" s="216">
        <f>ISI!M65</f>
        <v>2.4854417885610154</v>
      </c>
      <c r="N154" s="216">
        <f>ISI!N65</f>
        <v>2.45513887255892</v>
      </c>
      <c r="O154" s="216">
        <f>ISI!O65</f>
        <v>2.241797841073137</v>
      </c>
      <c r="P154" s="216">
        <f>ISI!P65</f>
        <v>2.3839387309808191</v>
      </c>
      <c r="Q154" s="216">
        <f>ISI!Q65</f>
        <v>2.1635909550081234</v>
      </c>
      <c r="R154" s="216">
        <f>ISI!R65</f>
        <v>2.2334324019353691</v>
      </c>
      <c r="S154" s="216">
        <f>ISI!S65</f>
        <v>2.0060750324290031</v>
      </c>
      <c r="T154" s="216">
        <f>ISI!T65</f>
        <v>2.0619854053639983</v>
      </c>
      <c r="U154" s="216">
        <f>ISI!U65</f>
        <v>1.9542037913816213</v>
      </c>
      <c r="V154" s="216">
        <f>ISI!V65</f>
        <v>1.8429771049433898</v>
      </c>
      <c r="W154" s="216">
        <f>ISI!W65</f>
        <v>1.887024848502256</v>
      </c>
      <c r="X154" s="216">
        <f>ISI!X65</f>
        <v>1.8988017317960482</v>
      </c>
      <c r="Y154" s="216">
        <f>ISI!Y65</f>
        <v>1.8338899648540348</v>
      </c>
    </row>
    <row r="155" spans="1:25" ht="12" customHeight="1" x14ac:dyDescent="0.25">
      <c r="A155" s="14" t="s">
        <v>43</v>
      </c>
      <c r="B155" s="217">
        <f>ISI!B66</f>
        <v>3.9338655513377021</v>
      </c>
      <c r="C155" s="217">
        <f>ISI!C66</f>
        <v>3.7076457155583009</v>
      </c>
      <c r="D155" s="217">
        <f>ISI!D66</f>
        <v>3.715908469552895</v>
      </c>
      <c r="E155" s="217">
        <f>ISI!E66</f>
        <v>3.7528200273197312</v>
      </c>
      <c r="F155" s="217">
        <f>ISI!F66</f>
        <v>3.7781913829006863</v>
      </c>
      <c r="G155" s="217">
        <f>ISI!G66</f>
        <v>3.9179051543045484</v>
      </c>
      <c r="H155" s="217">
        <f>ISI!H66</f>
        <v>3.9842405582813156</v>
      </c>
      <c r="I155" s="217">
        <f>ISI!I66</f>
        <v>4.0038552987934901</v>
      </c>
      <c r="J155" s="217">
        <f>ISI!J66</f>
        <v>3.883958336721546</v>
      </c>
      <c r="K155" s="217">
        <f>ISI!K66</f>
        <v>3.4994124644765869</v>
      </c>
      <c r="L155" s="217">
        <f>ISI!L66</f>
        <v>3.7722534400143393</v>
      </c>
      <c r="M155" s="217">
        <f>ISI!M66</f>
        <v>3.8919808271732697</v>
      </c>
      <c r="N155" s="217">
        <f>ISI!N66</f>
        <v>3.8073636199567282</v>
      </c>
      <c r="O155" s="217">
        <f>ISI!O66</f>
        <v>3.7217655102473199</v>
      </c>
      <c r="P155" s="217">
        <f>ISI!P66</f>
        <v>3.8973164116377128</v>
      </c>
      <c r="Q155" s="217">
        <f>ISI!Q66</f>
        <v>3.8360237670405617</v>
      </c>
      <c r="R155" s="217">
        <f>ISI!R66</f>
        <v>3.8164141563570655</v>
      </c>
      <c r="S155" s="217">
        <f>ISI!S66</f>
        <v>3.743789364742351</v>
      </c>
      <c r="T155" s="217">
        <f>ISI!T66</f>
        <v>3.979407152366671</v>
      </c>
      <c r="U155" s="217">
        <f>ISI!U66</f>
        <v>3.8030348314119742</v>
      </c>
      <c r="V155" s="217">
        <f>ISI!V66</f>
        <v>3.6786877191322831</v>
      </c>
      <c r="W155" s="217">
        <f>ISI!W66</f>
        <v>3.6484926887754403</v>
      </c>
      <c r="X155" s="217">
        <f>ISI!X66</f>
        <v>3.6584799292826125</v>
      </c>
      <c r="Y155" s="217">
        <f>ISI!Y66</f>
        <v>3.7433965768686308</v>
      </c>
    </row>
    <row r="156" spans="1:25" ht="12" customHeight="1" x14ac:dyDescent="0.25">
      <c r="A156" s="14" t="s">
        <v>44</v>
      </c>
      <c r="B156" s="217">
        <f>ISI!B67</f>
        <v>1.2765175515130804</v>
      </c>
      <c r="C156" s="217">
        <f>ISI!C67</f>
        <v>1.1317984768010627</v>
      </c>
      <c r="D156" s="217">
        <f>ISI!D67</f>
        <v>1.1389982422201248</v>
      </c>
      <c r="E156" s="217">
        <f>ISI!E67</f>
        <v>1.154240360566112</v>
      </c>
      <c r="F156" s="217">
        <f>ISI!F67</f>
        <v>1.1175776144646228</v>
      </c>
      <c r="G156" s="217">
        <f>ISI!G67</f>
        <v>1.1296059014379634</v>
      </c>
      <c r="H156" s="217">
        <f>ISI!H67</f>
        <v>1.1078413037010815</v>
      </c>
      <c r="I156" s="217">
        <f>ISI!I67</f>
        <v>1.0884518708580537</v>
      </c>
      <c r="J156" s="217">
        <f>ISI!J67</f>
        <v>1.0800944895397373</v>
      </c>
      <c r="K156" s="217">
        <f>ISI!K67</f>
        <v>0.96910463505963995</v>
      </c>
      <c r="L156" s="217">
        <f>ISI!L67</f>
        <v>1.0190687057969035</v>
      </c>
      <c r="M156" s="217">
        <f>ISI!M67</f>
        <v>0.96317776385713627</v>
      </c>
      <c r="N156" s="217">
        <f>ISI!N67</f>
        <v>0.99379692844322476</v>
      </c>
      <c r="O156" s="217">
        <f>ISI!O67</f>
        <v>1.0243050459700747</v>
      </c>
      <c r="P156" s="217">
        <f>ISI!P67</f>
        <v>1.1793650127844979</v>
      </c>
      <c r="Q156" s="217">
        <f>ISI!Q67</f>
        <v>1.1725668071453033</v>
      </c>
      <c r="R156" s="217">
        <f>ISI!R67</f>
        <v>1.1583858968045904</v>
      </c>
      <c r="S156" s="217">
        <f>ISI!S67</f>
        <v>1.1054380293106245</v>
      </c>
      <c r="T156" s="217">
        <f>ISI!T67</f>
        <v>1.1461772848726863</v>
      </c>
      <c r="U156" s="217">
        <f>ISI!U67</f>
        <v>1.0959551317888534</v>
      </c>
      <c r="V156" s="217">
        <f>ISI!V67</f>
        <v>1.1374335062149814</v>
      </c>
      <c r="W156" s="217">
        <f>ISI!W67</f>
        <v>1.2085114861389352</v>
      </c>
      <c r="X156" s="217">
        <f>ISI!X67</f>
        <v>1.1827668661338566</v>
      </c>
      <c r="Y156" s="217">
        <f>ISI!Y67</f>
        <v>1.1575398470335054</v>
      </c>
    </row>
    <row r="157" spans="1:25" ht="12" customHeight="1" x14ac:dyDescent="0.25">
      <c r="A157" s="13" t="s">
        <v>18</v>
      </c>
      <c r="B157" s="218">
        <f>NFM!B96</f>
        <v>2.1286896160516222</v>
      </c>
      <c r="C157" s="218">
        <f>NFM!C96</f>
        <v>2.0890368245978181</v>
      </c>
      <c r="D157" s="218">
        <f>NFM!D96</f>
        <v>2.0789576832505614</v>
      </c>
      <c r="E157" s="218">
        <f>NFM!E96</f>
        <v>2.0468726536307784</v>
      </c>
      <c r="F157" s="218">
        <f>NFM!F96</f>
        <v>1.9420529507318842</v>
      </c>
      <c r="G157" s="218">
        <f>NFM!G96</f>
        <v>1.9348897811201149</v>
      </c>
      <c r="H157" s="218">
        <f>NFM!H96</f>
        <v>1.8410135211232561</v>
      </c>
      <c r="I157" s="218">
        <f>NFM!I96</f>
        <v>1.924959510768949</v>
      </c>
      <c r="J157" s="218">
        <f>NFM!J96</f>
        <v>1.9056253424645093</v>
      </c>
      <c r="K157" s="218">
        <f>NFM!K96</f>
        <v>1.8505371060718885</v>
      </c>
      <c r="L157" s="218">
        <f>NFM!L96</f>
        <v>1.7864088051368427</v>
      </c>
      <c r="M157" s="218">
        <f>NFM!M96</f>
        <v>1.8200312653298467</v>
      </c>
      <c r="N157" s="218">
        <f>NFM!N96</f>
        <v>1.7954841739291976</v>
      </c>
      <c r="O157" s="218">
        <f>NFM!O96</f>
        <v>1.9296916428604105</v>
      </c>
      <c r="P157" s="218">
        <f>NFM!P96</f>
        <v>1.9316439725429857</v>
      </c>
      <c r="Q157" s="218">
        <f>NFM!Q96</f>
        <v>1.9653123552502771</v>
      </c>
      <c r="R157" s="218">
        <f>NFM!R96</f>
        <v>2.0038415884694412</v>
      </c>
      <c r="S157" s="218">
        <f>NFM!S96</f>
        <v>2.0345223261605945</v>
      </c>
      <c r="T157" s="218">
        <f>NFM!T96</f>
        <v>2.1145019639252229</v>
      </c>
      <c r="U157" s="218">
        <f>NFM!U96</f>
        <v>2.2344952024905949</v>
      </c>
      <c r="V157" s="218">
        <f>NFM!V96</f>
        <v>2.0019387841340737</v>
      </c>
      <c r="W157" s="218">
        <f>NFM!W96</f>
        <v>1.887147429414908</v>
      </c>
      <c r="X157" s="218">
        <f>NFM!X96</f>
        <v>1.8093426770884735</v>
      </c>
      <c r="Y157" s="218">
        <f>NFM!Y96</f>
        <v>1.8141643561182696</v>
      </c>
    </row>
    <row r="158" spans="1:25" ht="12" customHeight="1" x14ac:dyDescent="0.25">
      <c r="A158" s="14" t="s">
        <v>45</v>
      </c>
      <c r="B158" s="217">
        <f>NFM!B97</f>
        <v>2.0133874367997433</v>
      </c>
      <c r="C158" s="217">
        <f>NFM!C97</f>
        <v>2.0796591854325017</v>
      </c>
      <c r="D158" s="217">
        <f>NFM!D97</f>
        <v>1.9185242770190727</v>
      </c>
      <c r="E158" s="217">
        <f>NFM!E97</f>
        <v>1.9452870970942275</v>
      </c>
      <c r="F158" s="217">
        <f>NFM!F97</f>
        <v>1.9158509182757681</v>
      </c>
      <c r="G158" s="217">
        <f>NFM!G97</f>
        <v>1.8844800033968685</v>
      </c>
      <c r="H158" s="217">
        <f>NFM!H97</f>
        <v>1.9092184009215833</v>
      </c>
      <c r="I158" s="217">
        <f>NFM!I97</f>
        <v>1.8827079362609893</v>
      </c>
      <c r="J158" s="217">
        <f>NFM!J97</f>
        <v>1.8639897063475208</v>
      </c>
      <c r="K158" s="217">
        <f>NFM!K97</f>
        <v>2.1053036792270978</v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1.3569105416555034</v>
      </c>
      <c r="C159" s="217">
        <f>NFM!C98</f>
        <v>1.3304737733930891</v>
      </c>
      <c r="D159" s="217">
        <f>NFM!D98</f>
        <v>1.3343629545769151</v>
      </c>
      <c r="E159" s="217">
        <f>NFM!E98</f>
        <v>1.4565915937000655</v>
      </c>
      <c r="F159" s="217">
        <f>NFM!F98</f>
        <v>1.3374013420761586</v>
      </c>
      <c r="G159" s="217">
        <f>NFM!G98</f>
        <v>1.3612817981935914</v>
      </c>
      <c r="H159" s="217">
        <f>NFM!H98</f>
        <v>1.3491275865497554</v>
      </c>
      <c r="I159" s="217">
        <f>NFM!I98</f>
        <v>1.5311960967510838</v>
      </c>
      <c r="J159" s="217">
        <f>NFM!J98</f>
        <v>1.5534715565813986</v>
      </c>
      <c r="K159" s="217">
        <f>NFM!K98</f>
        <v>1.513327356898259</v>
      </c>
      <c r="L159" s="217">
        <f>NFM!L98</f>
        <v>1.4418126462523777</v>
      </c>
      <c r="M159" s="217">
        <f>NFM!M98</f>
        <v>1.4926458424149702</v>
      </c>
      <c r="N159" s="217">
        <f>NFM!N98</f>
        <v>1.415052075222381</v>
      </c>
      <c r="O159" s="217">
        <f>NFM!O98</f>
        <v>1.6475852588101381</v>
      </c>
      <c r="P159" s="217">
        <f>NFM!P98</f>
        <v>1.6268385185486967</v>
      </c>
      <c r="Q159" s="217">
        <f>NFM!Q98</f>
        <v>1.6245202223485149</v>
      </c>
      <c r="R159" s="217">
        <f>NFM!R98</f>
        <v>1.6828331521708546</v>
      </c>
      <c r="S159" s="217">
        <f>NFM!S98</f>
        <v>1.6901559136356228</v>
      </c>
      <c r="T159" s="217">
        <f>NFM!T98</f>
        <v>1.7399589952546919</v>
      </c>
      <c r="U159" s="217">
        <f>NFM!U98</f>
        <v>1.8297536730616126</v>
      </c>
      <c r="V159" s="217">
        <f>NFM!V98</f>
        <v>1.6875275697952128</v>
      </c>
      <c r="W159" s="217">
        <f>NFM!W98</f>
        <v>1.653445606654198</v>
      </c>
      <c r="X159" s="217">
        <f>NFM!X98</f>
        <v>1.5623882347159774</v>
      </c>
      <c r="Y159" s="217">
        <f>NFM!Y98</f>
        <v>1.5994751980282134</v>
      </c>
    </row>
    <row r="160" spans="1:25" ht="12" customHeight="1" x14ac:dyDescent="0.25">
      <c r="A160" s="26" t="s">
        <v>46</v>
      </c>
      <c r="B160" s="219">
        <f>NFM!B99</f>
        <v>1.3167599546369591</v>
      </c>
      <c r="C160" s="219">
        <f>NFM!C99</f>
        <v>1.2500330365005754</v>
      </c>
      <c r="D160" s="219">
        <f>NFM!D99</f>
        <v>1.3172369018061598</v>
      </c>
      <c r="E160" s="219">
        <f>NFM!E99</f>
        <v>1.4644325356990899</v>
      </c>
      <c r="F160" s="219">
        <f>NFM!F99</f>
        <v>1.3132380814849569</v>
      </c>
      <c r="G160" s="219">
        <f>NFM!G99</f>
        <v>1.3665154542407156</v>
      </c>
      <c r="H160" s="219">
        <f>NFM!H99</f>
        <v>1.3461633865803964</v>
      </c>
      <c r="I160" s="219">
        <f>NFM!I99</f>
        <v>1.6679840404576154</v>
      </c>
      <c r="J160" s="219">
        <f>NFM!J99</f>
        <v>1.7300626724351271</v>
      </c>
      <c r="K160" s="219">
        <f>NFM!K99</f>
        <v>1.4247298094450336</v>
      </c>
      <c r="L160" s="219">
        <f>NFM!L99</f>
        <v>1.2013194006262493</v>
      </c>
      <c r="M160" s="219">
        <f>NFM!M99</f>
        <v>1.272223940788072</v>
      </c>
      <c r="N160" s="219">
        <f>NFM!N99</f>
        <v>1.1309773362044182</v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>
        <f>NFM!B100</f>
        <v>1.4652827772440555</v>
      </c>
      <c r="C161" s="220">
        <f>NFM!C100</f>
        <v>1.5759044222981593</v>
      </c>
      <c r="D161" s="220">
        <f>NFM!D100</f>
        <v>1.3848445144589132</v>
      </c>
      <c r="E161" s="220">
        <f>NFM!E100</f>
        <v>1.4338920775878032</v>
      </c>
      <c r="F161" s="220">
        <f>NFM!F100</f>
        <v>1.4066688510200576</v>
      </c>
      <c r="G161" s="220">
        <f>NFM!G100</f>
        <v>1.3518462375366884</v>
      </c>
      <c r="H161" s="220">
        <f>NFM!H100</f>
        <v>1.3538316045632823</v>
      </c>
      <c r="I161" s="220">
        <f>NFM!I100</f>
        <v>1.3299641880231263</v>
      </c>
      <c r="J161" s="220">
        <f>NFM!J100</f>
        <v>1.2901591124121761</v>
      </c>
      <c r="K161" s="220">
        <f>NFM!K100</f>
        <v>1.7076184851023426</v>
      </c>
      <c r="L161" s="220">
        <f>NFM!L100</f>
        <v>1.7863532902745098</v>
      </c>
      <c r="M161" s="220">
        <f>NFM!M100</f>
        <v>1.8074823926044412</v>
      </c>
      <c r="N161" s="220">
        <f>NFM!N100</f>
        <v>1.7462087412635083</v>
      </c>
      <c r="O161" s="220">
        <f>NFM!O100</f>
        <v>1.6475852588101381</v>
      </c>
      <c r="P161" s="220">
        <f>NFM!P100</f>
        <v>1.6268385185486967</v>
      </c>
      <c r="Q161" s="220">
        <f>NFM!Q100</f>
        <v>1.6245202223485149</v>
      </c>
      <c r="R161" s="220">
        <f>NFM!R100</f>
        <v>1.6828331521708546</v>
      </c>
      <c r="S161" s="220">
        <f>NFM!S100</f>
        <v>1.6901559136356228</v>
      </c>
      <c r="T161" s="220">
        <f>NFM!T100</f>
        <v>1.7399589952546919</v>
      </c>
      <c r="U161" s="220">
        <f>NFM!U100</f>
        <v>1.8297536730616126</v>
      </c>
      <c r="V161" s="220">
        <f>NFM!V100</f>
        <v>1.6875275697952128</v>
      </c>
      <c r="W161" s="220">
        <f>NFM!W100</f>
        <v>1.653445606654198</v>
      </c>
      <c r="X161" s="220">
        <f>NFM!X100</f>
        <v>1.5623882347159774</v>
      </c>
      <c r="Y161" s="220">
        <f>NFM!Y100</f>
        <v>1.5994751980282134</v>
      </c>
    </row>
    <row r="162" spans="1:25" ht="12" customHeight="1" x14ac:dyDescent="0.25">
      <c r="A162" s="14" t="s">
        <v>47</v>
      </c>
      <c r="B162" s="217">
        <f>NFM!B101</f>
        <v>3.3048140725291884</v>
      </c>
      <c r="C162" s="217">
        <f>NFM!C101</f>
        <v>2.7992020199839103</v>
      </c>
      <c r="D162" s="217">
        <f>NFM!D101</f>
        <v>3.3617061187189172</v>
      </c>
      <c r="E162" s="217">
        <f>NFM!E101</f>
        <v>3.1843968567652867</v>
      </c>
      <c r="F162" s="217">
        <f>NFM!F101</f>
        <v>3.0233406297101753</v>
      </c>
      <c r="G162" s="217">
        <f>NFM!G101</f>
        <v>3.1345902504526202</v>
      </c>
      <c r="H162" s="217">
        <f>NFM!H101</f>
        <v>2.7554969478423352</v>
      </c>
      <c r="I162" s="217">
        <f>NFM!I101</f>
        <v>2.8166604291634756</v>
      </c>
      <c r="J162" s="217">
        <f>NFM!J101</f>
        <v>2.7440917180005222</v>
      </c>
      <c r="K162" s="217">
        <f>NFM!K101</f>
        <v>2.2118146987525105</v>
      </c>
      <c r="L162" s="217">
        <f>NFM!L101</f>
        <v>2.2245102964038934</v>
      </c>
      <c r="M162" s="217">
        <f>NFM!M101</f>
        <v>2.0801447704600364</v>
      </c>
      <c r="N162" s="217">
        <f>NFM!N101</f>
        <v>2.11187727786983</v>
      </c>
      <c r="O162" s="217">
        <f>NFM!O101</f>
        <v>2.0268242945604715</v>
      </c>
      <c r="P162" s="217">
        <f>NFM!P101</f>
        <v>2.0025910474543966</v>
      </c>
      <c r="Q162" s="217">
        <f>NFM!Q101</f>
        <v>2.0411448836906843</v>
      </c>
      <c r="R162" s="217">
        <f>NFM!R101</f>
        <v>2.0774133935199823</v>
      </c>
      <c r="S162" s="217">
        <f>NFM!S101</f>
        <v>2.1176088925602268</v>
      </c>
      <c r="T162" s="217">
        <f>NFM!T101</f>
        <v>2.1988679765672474</v>
      </c>
      <c r="U162" s="217">
        <f>NFM!U101</f>
        <v>2.3271647345744118</v>
      </c>
      <c r="V162" s="217">
        <f>NFM!V101</f>
        <v>2.0614583573082119</v>
      </c>
      <c r="W162" s="217">
        <f>NFM!W101</f>
        <v>1.9416281766607459</v>
      </c>
      <c r="X162" s="217">
        <f>NFM!X101</f>
        <v>1.8827370645031183</v>
      </c>
      <c r="Y162" s="217">
        <f>NFM!Y101</f>
        <v>1.858208716411671</v>
      </c>
    </row>
    <row r="163" spans="1:25" ht="12" customHeight="1" x14ac:dyDescent="0.25">
      <c r="A163" s="13" t="s">
        <v>19</v>
      </c>
      <c r="B163" s="218">
        <f>CHI!B100</f>
        <v>2.0144628995488971</v>
      </c>
      <c r="C163" s="218">
        <f>CHI!C100</f>
        <v>1.8845238531206054</v>
      </c>
      <c r="D163" s="218">
        <f>CHI!D100</f>
        <v>1.9377905621608498</v>
      </c>
      <c r="E163" s="218">
        <f>CHI!E100</f>
        <v>2.0403256263327476</v>
      </c>
      <c r="F163" s="218">
        <f>CHI!F100</f>
        <v>1.5414252155764339</v>
      </c>
      <c r="G163" s="218">
        <f>CHI!G100</f>
        <v>1.5309353975292372</v>
      </c>
      <c r="H163" s="218">
        <f>CHI!H100</f>
        <v>1.5094145596593254</v>
      </c>
      <c r="I163" s="218">
        <f>CHI!I100</f>
        <v>1.6449339773580258</v>
      </c>
      <c r="J163" s="218">
        <f>CHI!J100</f>
        <v>1.4365513920633501</v>
      </c>
      <c r="K163" s="218">
        <f>CHI!K100</f>
        <v>1.4050238931701828</v>
      </c>
      <c r="L163" s="218">
        <f>CHI!L100</f>
        <v>1.4491687513241158</v>
      </c>
      <c r="M163" s="218">
        <f>CHI!M100</f>
        <v>1.4842858520526878</v>
      </c>
      <c r="N163" s="218">
        <f>CHI!N100</f>
        <v>1.5868963248649706</v>
      </c>
      <c r="O163" s="218">
        <f>CHI!O100</f>
        <v>1.3704287841804397</v>
      </c>
      <c r="P163" s="218">
        <f>CHI!P100</f>
        <v>1.5369116348767085</v>
      </c>
      <c r="Q163" s="218">
        <f>CHI!Q100</f>
        <v>1.4242501715846985</v>
      </c>
      <c r="R163" s="218">
        <f>CHI!R100</f>
        <v>1.5265686268844811</v>
      </c>
      <c r="S163" s="218">
        <f>CHI!S100</f>
        <v>1.4155675619448163</v>
      </c>
      <c r="T163" s="218">
        <f>CHI!T100</f>
        <v>1.4802642163690014</v>
      </c>
      <c r="U163" s="218">
        <f>CHI!U100</f>
        <v>1.4266786147614612</v>
      </c>
      <c r="V163" s="218">
        <f>CHI!V100</f>
        <v>1.3864209151035705</v>
      </c>
      <c r="W163" s="218">
        <f>CHI!W100</f>
        <v>2.0141070457305537</v>
      </c>
      <c r="X163" s="218">
        <f>CHI!X100</f>
        <v>1.9235096262932909</v>
      </c>
      <c r="Y163" s="218">
        <f>CHI!Y100</f>
        <v>2.0035288448307935</v>
      </c>
    </row>
    <row r="164" spans="1:25" ht="12" customHeight="1" x14ac:dyDescent="0.25">
      <c r="A164" s="14" t="s">
        <v>88</v>
      </c>
      <c r="B164" s="217">
        <f>CHI!B101</f>
        <v>2.2179649083471071</v>
      </c>
      <c r="C164" s="217">
        <f>CHI!C101</f>
        <v>2.0952947012598373</v>
      </c>
      <c r="D164" s="217">
        <f>CHI!D101</f>
        <v>2.1500496173480745</v>
      </c>
      <c r="E164" s="217">
        <f>CHI!E101</f>
        <v>2.3352281208291488</v>
      </c>
      <c r="F164" s="217">
        <f>CHI!F101</f>
        <v>1.9571176651532387</v>
      </c>
      <c r="G164" s="217">
        <f>CHI!G101</f>
        <v>1.8926549806052237</v>
      </c>
      <c r="H164" s="217">
        <f>CHI!H101</f>
        <v>1.8739479710206179</v>
      </c>
      <c r="I164" s="217">
        <f>CHI!I101</f>
        <v>1.9931752893474695</v>
      </c>
      <c r="J164" s="217">
        <f>CHI!J101</f>
        <v>1.6964607733106596</v>
      </c>
      <c r="K164" s="217">
        <f>CHI!K101</f>
        <v>1.7080593832736095</v>
      </c>
      <c r="L164" s="217">
        <f>CHI!L101</f>
        <v>1.7063921199065766</v>
      </c>
      <c r="M164" s="217">
        <f>CHI!M101</f>
        <v>1.759667063082236</v>
      </c>
      <c r="N164" s="217">
        <f>CHI!N101</f>
        <v>1.909370924402128</v>
      </c>
      <c r="O164" s="217">
        <f>CHI!O101</f>
        <v>1.6815070426595662</v>
      </c>
      <c r="P164" s="217">
        <f>CHI!P101</f>
        <v>1.8668082424983434</v>
      </c>
      <c r="Q164" s="217">
        <f>CHI!Q101</f>
        <v>1.7397074381349835</v>
      </c>
      <c r="R164" s="217">
        <f>CHI!R101</f>
        <v>1.8503167867128685</v>
      </c>
      <c r="S164" s="217">
        <f>CHI!S101</f>
        <v>1.6780242571167878</v>
      </c>
      <c r="T164" s="217">
        <f>CHI!T101</f>
        <v>1.8015458913490685</v>
      </c>
      <c r="U164" s="217">
        <f>CHI!U101</f>
        <v>1.7249882633341047</v>
      </c>
      <c r="V164" s="217">
        <f>CHI!V101</f>
        <v>1.7617686779418995</v>
      </c>
      <c r="W164" s="217">
        <f>CHI!W101</f>
        <v>2.2983423450446607</v>
      </c>
      <c r="X164" s="217">
        <f>CHI!X101</f>
        <v>2.2528084345589146</v>
      </c>
      <c r="Y164" s="217">
        <f>CHI!Y101</f>
        <v>2.3896583591058631</v>
      </c>
    </row>
    <row r="165" spans="1:25" ht="12" customHeight="1" x14ac:dyDescent="0.25">
      <c r="A165" s="14" t="s">
        <v>49</v>
      </c>
      <c r="B165" s="217">
        <f>CHI!B102</f>
        <v>1.7055710283552237</v>
      </c>
      <c r="C165" s="217">
        <f>CHI!C102</f>
        <v>1.5171698399961424</v>
      </c>
      <c r="D165" s="217">
        <f>CHI!D102</f>
        <v>1.561620334828054</v>
      </c>
      <c r="E165" s="217">
        <f>CHI!E102</f>
        <v>1.6845016577975269</v>
      </c>
      <c r="F165" s="217">
        <f>CHI!F102</f>
        <v>1.1714630746584793</v>
      </c>
      <c r="G165" s="217">
        <f>CHI!G102</f>
        <v>1.1502653315470475</v>
      </c>
      <c r="H165" s="217">
        <f>CHI!H102</f>
        <v>1.1174448831516515</v>
      </c>
      <c r="I165" s="217">
        <f>CHI!I102</f>
        <v>1.2921657354894229</v>
      </c>
      <c r="J165" s="217">
        <f>CHI!J102</f>
        <v>1.0468550159197905</v>
      </c>
      <c r="K165" s="217">
        <f>CHI!K102</f>
        <v>1.0660199441140235</v>
      </c>
      <c r="L165" s="217">
        <f>CHI!L102</f>
        <v>1.0150030383792819</v>
      </c>
      <c r="M165" s="217">
        <f>CHI!M102</f>
        <v>1.0241849620396279</v>
      </c>
      <c r="N165" s="217">
        <f>CHI!N102</f>
        <v>1.1554411357981076</v>
      </c>
      <c r="O165" s="217">
        <f>CHI!O102</f>
        <v>0.96419996565735377</v>
      </c>
      <c r="P165" s="217">
        <f>CHI!P102</f>
        <v>1.0472986703059666</v>
      </c>
      <c r="Q165" s="217">
        <f>CHI!Q102</f>
        <v>0.97821513281205219</v>
      </c>
      <c r="R165" s="217">
        <f>CHI!R102</f>
        <v>1.0452314757763383</v>
      </c>
      <c r="S165" s="217">
        <f>CHI!S102</f>
        <v>0.94635121994118798</v>
      </c>
      <c r="T165" s="217">
        <f>CHI!T102</f>
        <v>0.98010064608106551</v>
      </c>
      <c r="U165" s="217">
        <f>CHI!U102</f>
        <v>0.98554898234325106</v>
      </c>
      <c r="V165" s="217">
        <f>CHI!V102</f>
        <v>0.92574991012320262</v>
      </c>
      <c r="W165" s="217">
        <f>CHI!W102</f>
        <v>1.6013056508124708</v>
      </c>
      <c r="X165" s="217">
        <f>CHI!X102</f>
        <v>1.5731106779638595</v>
      </c>
      <c r="Y165" s="217">
        <f>CHI!Y102</f>
        <v>1.628999937773919</v>
      </c>
    </row>
    <row r="166" spans="1:25" ht="12" customHeight="1" x14ac:dyDescent="0.25">
      <c r="A166" s="14" t="s">
        <v>50</v>
      </c>
      <c r="B166" s="217">
        <f>CHI!B103</f>
        <v>2.2010865828815751</v>
      </c>
      <c r="C166" s="217">
        <f>CHI!C103</f>
        <v>2.0382980467844671</v>
      </c>
      <c r="D166" s="217">
        <f>CHI!D103</f>
        <v>2.0771662614156017</v>
      </c>
      <c r="E166" s="217">
        <f>CHI!E103</f>
        <v>2.1783533821671361</v>
      </c>
      <c r="F166" s="217">
        <f>CHI!F103</f>
        <v>1.5573712379169429</v>
      </c>
      <c r="G166" s="217">
        <f>CHI!G103</f>
        <v>1.5311189982377031</v>
      </c>
      <c r="H166" s="217">
        <f>CHI!H103</f>
        <v>1.4999658065130925</v>
      </c>
      <c r="I166" s="217">
        <f>CHI!I103</f>
        <v>1.6630312828985836</v>
      </c>
      <c r="J166" s="217">
        <f>CHI!J103</f>
        <v>1.3822151300651362</v>
      </c>
      <c r="K166" s="217">
        <f>CHI!K103</f>
        <v>1.4192420423378673</v>
      </c>
      <c r="L166" s="217">
        <f>CHI!L103</f>
        <v>1.3767245134808095</v>
      </c>
      <c r="M166" s="217">
        <f>CHI!M103</f>
        <v>1.4003208959607312</v>
      </c>
      <c r="N166" s="217">
        <f>CHI!N103</f>
        <v>1.5076687546892773</v>
      </c>
      <c r="O166" s="217">
        <f>CHI!O103</f>
        <v>1.2559698908112384</v>
      </c>
      <c r="P166" s="217">
        <f>CHI!P103</f>
        <v>1.3830029778466466</v>
      </c>
      <c r="Q166" s="217">
        <f>CHI!Q103</f>
        <v>1.2306253479469491</v>
      </c>
      <c r="R166" s="217">
        <f>CHI!R103</f>
        <v>1.3040499965573766</v>
      </c>
      <c r="S166" s="217">
        <f>CHI!S103</f>
        <v>1.203827169493197</v>
      </c>
      <c r="T166" s="217">
        <f>CHI!T103</f>
        <v>1.2215902081786636</v>
      </c>
      <c r="U166" s="217">
        <f>CHI!U103</f>
        <v>1.1812898432672514</v>
      </c>
      <c r="V166" s="217">
        <f>CHI!V103</f>
        <v>1.1041474027276552</v>
      </c>
      <c r="W166" s="217">
        <f>CHI!W103</f>
        <v>1.8005127311870515</v>
      </c>
      <c r="X166" s="217">
        <f>CHI!X103</f>
        <v>1.6713184523680442</v>
      </c>
      <c r="Y166" s="217">
        <f>CHI!Y103</f>
        <v>1.7266197745808809</v>
      </c>
    </row>
    <row r="167" spans="1:25" ht="12" customHeight="1" x14ac:dyDescent="0.25">
      <c r="A167" s="13" t="s">
        <v>20</v>
      </c>
      <c r="B167" s="218">
        <f>NMM!B76</f>
        <v>5.1239192529288315</v>
      </c>
      <c r="C167" s="218">
        <f>NMM!C76</f>
        <v>5.3297072918212756</v>
      </c>
      <c r="D167" s="218">
        <f>NMM!D76</f>
        <v>5.3124832950712815</v>
      </c>
      <c r="E167" s="218">
        <f>NMM!E76</f>
        <v>5.2732594736271672</v>
      </c>
      <c r="F167" s="218">
        <f>NMM!F76</f>
        <v>5.2211797817487158</v>
      </c>
      <c r="G167" s="218">
        <f>NMM!G76</f>
        <v>5.2463979056743133</v>
      </c>
      <c r="H167" s="218">
        <f>NMM!H76</f>
        <v>5.4050992246436405</v>
      </c>
      <c r="I167" s="218">
        <f>NMM!I76</f>
        <v>5.5190967529723727</v>
      </c>
      <c r="J167" s="218">
        <f>NMM!J76</f>
        <v>5.2801224484871536</v>
      </c>
      <c r="K167" s="218">
        <f>NMM!K76</f>
        <v>5.4273537881093068</v>
      </c>
      <c r="L167" s="218">
        <f>NMM!L76</f>
        <v>5.4852686781846751</v>
      </c>
      <c r="M167" s="218">
        <f>NMM!M76</f>
        <v>5.5024062834583729</v>
      </c>
      <c r="N167" s="218">
        <f>NMM!N76</f>
        <v>5.2043152532635046</v>
      </c>
      <c r="O167" s="218">
        <f>NMM!O76</f>
        <v>5.0429844453964643</v>
      </c>
      <c r="P167" s="218">
        <f>NMM!P76</f>
        <v>5.0218514633440732</v>
      </c>
      <c r="Q167" s="218">
        <f>NMM!Q76</f>
        <v>4.7994253157135347</v>
      </c>
      <c r="R167" s="218">
        <f>NMM!R76</f>
        <v>4.7527181054540009</v>
      </c>
      <c r="S167" s="218">
        <f>NMM!S76</f>
        <v>4.84358426929799</v>
      </c>
      <c r="T167" s="218">
        <f>NMM!T76</f>
        <v>4.8304250931404757</v>
      </c>
      <c r="U167" s="218">
        <f>NMM!U76</f>
        <v>4.8582924402204961</v>
      </c>
      <c r="V167" s="218">
        <f>NMM!V76</f>
        <v>4.6421737964689527</v>
      </c>
      <c r="W167" s="218">
        <f>NMM!W76</f>
        <v>4.7490508073497484</v>
      </c>
      <c r="X167" s="218">
        <f>NMM!X76</f>
        <v>4.5993021789506603</v>
      </c>
      <c r="Y167" s="218">
        <f>NMM!Y76</f>
        <v>4.5617553883464064</v>
      </c>
    </row>
    <row r="168" spans="1:25" ht="12" customHeight="1" x14ac:dyDescent="0.25">
      <c r="A168" s="14" t="s">
        <v>51</v>
      </c>
      <c r="B168" s="217">
        <f>NMM!B77</f>
        <v>8.4659685751874356</v>
      </c>
      <c r="C168" s="217">
        <f>NMM!C77</f>
        <v>8.7505699706175104</v>
      </c>
      <c r="D168" s="217">
        <f>NMM!D77</f>
        <v>8.3980289628018667</v>
      </c>
      <c r="E168" s="217">
        <f>NMM!E77</f>
        <v>8.6292032383319555</v>
      </c>
      <c r="F168" s="217">
        <f>NMM!F77</f>
        <v>8.7968937666658995</v>
      </c>
      <c r="G168" s="217">
        <f>NMM!G77</f>
        <v>9.0272523492566403</v>
      </c>
      <c r="H168" s="217">
        <f>NMM!H77</f>
        <v>8.8223761049658584</v>
      </c>
      <c r="I168" s="217">
        <f>NMM!I77</f>
        <v>9.0025868782977234</v>
      </c>
      <c r="J168" s="217">
        <f>NMM!J77</f>
        <v>9.0186340017160944</v>
      </c>
      <c r="K168" s="217">
        <f>NMM!K77</f>
        <v>8.9454894680030872</v>
      </c>
      <c r="L168" s="217">
        <f>NMM!L77</f>
        <v>8.8007757091759444</v>
      </c>
      <c r="M168" s="217">
        <f>NMM!M77</f>
        <v>9.1361051093241592</v>
      </c>
      <c r="N168" s="217">
        <f>NMM!N77</f>
        <v>9.2434696981940085</v>
      </c>
      <c r="O168" s="217">
        <f>NMM!O77</f>
        <v>9.4764262903342917</v>
      </c>
      <c r="P168" s="217">
        <f>NMM!P77</f>
        <v>9.6349322937838835</v>
      </c>
      <c r="Q168" s="217">
        <f>NMM!Q77</f>
        <v>9.5226890164404825</v>
      </c>
      <c r="R168" s="217">
        <f>NMM!R77</f>
        <v>9.0156180459124062</v>
      </c>
      <c r="S168" s="217">
        <f>NMM!S77</f>
        <v>9.4549053436838228</v>
      </c>
      <c r="T168" s="217">
        <f>NMM!T77</f>
        <v>9.590965331075008</v>
      </c>
      <c r="U168" s="217">
        <f>NMM!U77</f>
        <v>9.4203733749787215</v>
      </c>
      <c r="V168" s="217">
        <f>NMM!V77</f>
        <v>8.443161890783454</v>
      </c>
      <c r="W168" s="217">
        <f>NMM!W77</f>
        <v>8.692615136720427</v>
      </c>
      <c r="X168" s="217">
        <f>NMM!X77</f>
        <v>8.2012920692032836</v>
      </c>
      <c r="Y168" s="217">
        <f>NMM!Y77</f>
        <v>8.8049830342429161</v>
      </c>
    </row>
    <row r="169" spans="1:25" ht="12" customHeight="1" x14ac:dyDescent="0.25">
      <c r="A169" s="14" t="s">
        <v>52</v>
      </c>
      <c r="B169" s="217">
        <f>NMM!B78</f>
        <v>3.0930466144088649</v>
      </c>
      <c r="C169" s="217">
        <f>NMM!C78</f>
        <v>3.1240800215828224</v>
      </c>
      <c r="D169" s="217">
        <f>NMM!D78</f>
        <v>3.176209168233473</v>
      </c>
      <c r="E169" s="217">
        <f>NMM!E78</f>
        <v>3.1888804739056478</v>
      </c>
      <c r="F169" s="217">
        <f>NMM!F78</f>
        <v>3.1405057014776019</v>
      </c>
      <c r="G169" s="217">
        <f>NMM!G78</f>
        <v>3.1851840553663293</v>
      </c>
      <c r="H169" s="217">
        <f>NMM!H78</f>
        <v>3.1566817908153753</v>
      </c>
      <c r="I169" s="217">
        <f>NMM!I78</f>
        <v>3.2187888297281591</v>
      </c>
      <c r="J169" s="217">
        <f>NMM!J78</f>
        <v>3.1719638773773431</v>
      </c>
      <c r="K169" s="217">
        <f>NMM!K78</f>
        <v>3.1082774415653369</v>
      </c>
      <c r="L169" s="217">
        <f>NMM!L78</f>
        <v>3.1404097982362482</v>
      </c>
      <c r="M169" s="217">
        <f>NMM!M78</f>
        <v>3.1764178504824643</v>
      </c>
      <c r="N169" s="217">
        <f>NMM!N78</f>
        <v>3.0671662403633526</v>
      </c>
      <c r="O169" s="217">
        <f>NMM!O78</f>
        <v>2.9606342095939095</v>
      </c>
      <c r="P169" s="217">
        <f>NMM!P78</f>
        <v>2.803548435739653</v>
      </c>
      <c r="Q169" s="217">
        <f>NMM!Q78</f>
        <v>2.8690209079352047</v>
      </c>
      <c r="R169" s="217">
        <f>NMM!R78</f>
        <v>2.7884165262382821</v>
      </c>
      <c r="S169" s="217">
        <f>NMM!S78</f>
        <v>2.6225417580133907</v>
      </c>
      <c r="T169" s="217">
        <f>NMM!T78</f>
        <v>2.6327511915933859</v>
      </c>
      <c r="U169" s="217">
        <f>NMM!U78</f>
        <v>2.6056370498176591</v>
      </c>
      <c r="V169" s="217">
        <f>NMM!V78</f>
        <v>2.6248063791505634</v>
      </c>
      <c r="W169" s="217">
        <f>NMM!W78</f>
        <v>2.7333854503503336</v>
      </c>
      <c r="X169" s="217">
        <f>NMM!X78</f>
        <v>2.8494096101664041</v>
      </c>
      <c r="Y169" s="217">
        <f>NMM!Y78</f>
        <v>2.6878279391995732</v>
      </c>
    </row>
    <row r="170" spans="1:25" ht="12" customHeight="1" x14ac:dyDescent="0.25">
      <c r="A170" s="14" t="s">
        <v>60</v>
      </c>
      <c r="B170" s="217">
        <f>NMM!B79</f>
        <v>2.4919060323333082</v>
      </c>
      <c r="C170" s="217">
        <f>NMM!C79</f>
        <v>2.4331183154566518</v>
      </c>
      <c r="D170" s="217">
        <f>NMM!D79</f>
        <v>2.4056277860091329</v>
      </c>
      <c r="E170" s="217">
        <f>NMM!E79</f>
        <v>2.5255314285928878</v>
      </c>
      <c r="F170" s="217">
        <f>NMM!F79</f>
        <v>2.5049070257107724</v>
      </c>
      <c r="G170" s="217">
        <f>NMM!G79</f>
        <v>2.5130713574691175</v>
      </c>
      <c r="H170" s="217">
        <f>NMM!H79</f>
        <v>2.4660575745350015</v>
      </c>
      <c r="I170" s="217">
        <f>NMM!I79</f>
        <v>2.5929162589190073</v>
      </c>
      <c r="J170" s="217">
        <f>NMM!J79</f>
        <v>2.6192225065438319</v>
      </c>
      <c r="K170" s="217">
        <f>NMM!K79</f>
        <v>2.3716175136903299</v>
      </c>
      <c r="L170" s="217">
        <f>NMM!L79</f>
        <v>2.2707488768155133</v>
      </c>
      <c r="M170" s="217">
        <f>NMM!M79</f>
        <v>2.3732127926314326</v>
      </c>
      <c r="N170" s="217">
        <f>NMM!N79</f>
        <v>2.4298200370210461</v>
      </c>
      <c r="O170" s="217">
        <f>NMM!O79</f>
        <v>2.4185029313429962</v>
      </c>
      <c r="P170" s="217">
        <f>NMM!P79</f>
        <v>2.4236611316474996</v>
      </c>
      <c r="Q170" s="217">
        <f>NMM!Q79</f>
        <v>2.3514298529652247</v>
      </c>
      <c r="R170" s="217">
        <f>NMM!R79</f>
        <v>2.3614671351395096</v>
      </c>
      <c r="S170" s="217">
        <f>NMM!S79</f>
        <v>2.3084118731904075</v>
      </c>
      <c r="T170" s="217">
        <f>NMM!T79</f>
        <v>2.3277652832727131</v>
      </c>
      <c r="U170" s="217">
        <f>NMM!U79</f>
        <v>2.303460950803728</v>
      </c>
      <c r="V170" s="217">
        <f>NMM!V79</f>
        <v>2.2643455307598237</v>
      </c>
      <c r="W170" s="217">
        <f>NMM!W79</f>
        <v>2.2063158288785751</v>
      </c>
      <c r="X170" s="217">
        <f>NMM!X79</f>
        <v>2.230693016107177</v>
      </c>
      <c r="Y170" s="217">
        <f>NMM!Y79</f>
        <v>2.2484964875101086</v>
      </c>
    </row>
    <row r="171" spans="1:25" ht="12" customHeight="1" x14ac:dyDescent="0.25">
      <c r="A171" s="13" t="s">
        <v>21</v>
      </c>
      <c r="B171" s="218">
        <f>PPA!B74</f>
        <v>1.627310067646353</v>
      </c>
      <c r="C171" s="218">
        <f>PPA!C74</f>
        <v>1.6358223653541999</v>
      </c>
      <c r="D171" s="218">
        <f>PPA!D74</f>
        <v>1.6289104701951862</v>
      </c>
      <c r="E171" s="218">
        <f>PPA!E74</f>
        <v>1.6296099222898492</v>
      </c>
      <c r="F171" s="218">
        <f>PPA!F74</f>
        <v>1.0726722918345892</v>
      </c>
      <c r="G171" s="218">
        <f>PPA!G74</f>
        <v>0.98679071704227295</v>
      </c>
      <c r="H171" s="218">
        <f>PPA!H74</f>
        <v>0.99045600437404213</v>
      </c>
      <c r="I171" s="218">
        <f>PPA!I74</f>
        <v>1.01458777391282</v>
      </c>
      <c r="J171" s="218">
        <f>PPA!J74</f>
        <v>1.0197956347978174</v>
      </c>
      <c r="K171" s="218">
        <f>PPA!K74</f>
        <v>1.0909901692533341</v>
      </c>
      <c r="L171" s="218">
        <f>PPA!L74</f>
        <v>1.0533130496665184</v>
      </c>
      <c r="M171" s="218">
        <f>PPA!M74</f>
        <v>0.88467592286343322</v>
      </c>
      <c r="N171" s="218">
        <f>PPA!N74</f>
        <v>0.74464479635143888</v>
      </c>
      <c r="O171" s="218">
        <f>PPA!O74</f>
        <v>0.81079066673535138</v>
      </c>
      <c r="P171" s="218">
        <f>PPA!P74</f>
        <v>0.71368006811801499</v>
      </c>
      <c r="Q171" s="218">
        <f>PPA!Q74</f>
        <v>0.69691684094908513</v>
      </c>
      <c r="R171" s="218">
        <f>PPA!R74</f>
        <v>0.73207829608763142</v>
      </c>
      <c r="S171" s="218">
        <f>PPA!S74</f>
        <v>0.75098556754476697</v>
      </c>
      <c r="T171" s="218">
        <f>PPA!T74</f>
        <v>0.77588966540148174</v>
      </c>
      <c r="U171" s="218">
        <f>PPA!U74</f>
        <v>0.75455257528755093</v>
      </c>
      <c r="V171" s="218">
        <f>PPA!V74</f>
        <v>0.78617699868439839</v>
      </c>
      <c r="W171" s="218">
        <f>PPA!W74</f>
        <v>1.6440812019108648</v>
      </c>
      <c r="X171" s="218">
        <f>PPA!X74</f>
        <v>1.620743162326338</v>
      </c>
      <c r="Y171" s="218">
        <f>PPA!Y74</f>
        <v>1.6540809102912761</v>
      </c>
    </row>
    <row r="172" spans="1:25" ht="12" customHeight="1" x14ac:dyDescent="0.25">
      <c r="A172" s="14" t="s">
        <v>54</v>
      </c>
      <c r="B172" s="217">
        <f>PPA!B75</f>
        <v>1.4290732346891675</v>
      </c>
      <c r="C172" s="217">
        <f>PPA!C75</f>
        <v>1.4366319347976477</v>
      </c>
      <c r="D172" s="217">
        <f>PPA!D75</f>
        <v>1.4269017533411601</v>
      </c>
      <c r="E172" s="217">
        <f>PPA!E75</f>
        <v>1.4288941256241314</v>
      </c>
      <c r="F172" s="217">
        <f>PPA!F75</f>
        <v>0.94976502863258749</v>
      </c>
      <c r="G172" s="217">
        <f>PPA!G75</f>
        <v>0.85337308015595637</v>
      </c>
      <c r="H172" s="217">
        <f>PPA!H75</f>
        <v>0.86297921868476624</v>
      </c>
      <c r="I172" s="217">
        <f>PPA!I75</f>
        <v>0.89941560159096479</v>
      </c>
      <c r="J172" s="217">
        <f>PPA!J75</f>
        <v>0.88245383771940344</v>
      </c>
      <c r="K172" s="217">
        <f>PPA!K75</f>
        <v>0.9528761905662122</v>
      </c>
      <c r="L172" s="217">
        <f>PPA!L75</f>
        <v>0.89727141646571507</v>
      </c>
      <c r="M172" s="217">
        <f>PPA!M75</f>
        <v>0.73288135274829869</v>
      </c>
      <c r="N172" s="217">
        <f>PPA!N75</f>
        <v>0.64558917610957989</v>
      </c>
      <c r="O172" s="217">
        <f>PPA!O75</f>
        <v>0.65457097532252317</v>
      </c>
      <c r="P172" s="217">
        <f>PPA!P75</f>
        <v>0.60653162387366499</v>
      </c>
      <c r="Q172" s="217">
        <f>PPA!Q75</f>
        <v>0.59543746399381969</v>
      </c>
      <c r="R172" s="217">
        <f>PPA!R75</f>
        <v>0.62337381742184172</v>
      </c>
      <c r="S172" s="217">
        <f>PPA!S75</f>
        <v>0.65111116987025819</v>
      </c>
      <c r="T172" s="217">
        <f>PPA!T75</f>
        <v>0.65401248949678314</v>
      </c>
      <c r="U172" s="217">
        <f>PPA!U75</f>
        <v>0.59152241935731475</v>
      </c>
      <c r="V172" s="217">
        <f>PPA!V75</f>
        <v>0.61394746637514563</v>
      </c>
      <c r="W172" s="217">
        <f>PPA!W75</f>
        <v>1.4396919361316813</v>
      </c>
      <c r="X172" s="217">
        <f>PPA!X75</f>
        <v>1.4062351056552698</v>
      </c>
      <c r="Y172" s="217">
        <f>PPA!Y75</f>
        <v>1.4671588924362287</v>
      </c>
    </row>
    <row r="173" spans="1:25" ht="12" customHeight="1" x14ac:dyDescent="0.25">
      <c r="A173" s="14" t="s">
        <v>61</v>
      </c>
      <c r="B173" s="217">
        <f>PPA!B76</f>
        <v>1.9307027502855822</v>
      </c>
      <c r="C173" s="217">
        <f>PPA!C76</f>
        <v>1.9412883884474759</v>
      </c>
      <c r="D173" s="217">
        <f>PPA!D76</f>
        <v>1.9353360711248055</v>
      </c>
      <c r="E173" s="217">
        <f>PPA!E76</f>
        <v>1.9370814294964935</v>
      </c>
      <c r="F173" s="217">
        <f>PPA!F76</f>
        <v>1.2547995124377636</v>
      </c>
      <c r="G173" s="217">
        <f>PPA!G76</f>
        <v>1.1658959680463457</v>
      </c>
      <c r="H173" s="217">
        <f>PPA!H76</f>
        <v>1.1659284155782219</v>
      </c>
      <c r="I173" s="217">
        <f>PPA!I76</f>
        <v>1.1836688424185833</v>
      </c>
      <c r="J173" s="217">
        <f>PPA!J76</f>
        <v>1.2070249187062616</v>
      </c>
      <c r="K173" s="217">
        <f>PPA!K76</f>
        <v>1.2804517032275462</v>
      </c>
      <c r="L173" s="217">
        <f>PPA!L76</f>
        <v>1.2447219441683985</v>
      </c>
      <c r="M173" s="217">
        <f>PPA!M76</f>
        <v>1.0512118968058781</v>
      </c>
      <c r="N173" s="217">
        <f>PPA!N76</f>
        <v>0.8617595549904683</v>
      </c>
      <c r="O173" s="217">
        <f>PPA!O76</f>
        <v>0.97135442964388552</v>
      </c>
      <c r="P173" s="217">
        <f>PPA!P76</f>
        <v>0.82141366954497241</v>
      </c>
      <c r="Q173" s="217">
        <f>PPA!Q76</f>
        <v>0.78989118904294409</v>
      </c>
      <c r="R173" s="217">
        <f>PPA!R76</f>
        <v>0.83449925499052546</v>
      </c>
      <c r="S173" s="217">
        <f>PPA!S76</f>
        <v>0.86164029888903904</v>
      </c>
      <c r="T173" s="217">
        <f>PPA!T76</f>
        <v>0.91226263386610362</v>
      </c>
      <c r="U173" s="217">
        <f>PPA!U76</f>
        <v>0.87356632727272976</v>
      </c>
      <c r="V173" s="217">
        <f>PPA!V76</f>
        <v>0.91324854925108168</v>
      </c>
      <c r="W173" s="217">
        <f>PPA!W76</f>
        <v>1.890068146697794</v>
      </c>
      <c r="X173" s="217">
        <f>PPA!X76</f>
        <v>1.8728506662604152</v>
      </c>
      <c r="Y173" s="217">
        <f>PPA!Y76</f>
        <v>1.9002490989683385</v>
      </c>
    </row>
    <row r="174" spans="1:25" ht="12" customHeight="1" x14ac:dyDescent="0.25">
      <c r="A174" s="14" t="s">
        <v>62</v>
      </c>
      <c r="B174" s="217">
        <f>PPA!B77</f>
        <v>0.32523242715004119</v>
      </c>
      <c r="C174" s="217">
        <f>PPA!C77</f>
        <v>0.32261546002986441</v>
      </c>
      <c r="D174" s="217">
        <f>PPA!D77</f>
        <v>0.31626203684299831</v>
      </c>
      <c r="E174" s="217">
        <f>PPA!E77</f>
        <v>0.31707204446259729</v>
      </c>
      <c r="F174" s="217">
        <f>PPA!F77</f>
        <v>0.2974240802671288</v>
      </c>
      <c r="G174" s="217">
        <f>PPA!G77</f>
        <v>0.2286353129056376</v>
      </c>
      <c r="H174" s="217">
        <f>PPA!H77</f>
        <v>0.24531061620745442</v>
      </c>
      <c r="I174" s="217">
        <f>PPA!I77</f>
        <v>0.29289750872496118</v>
      </c>
      <c r="J174" s="217">
        <f>PPA!J77</f>
        <v>0.22608962453082154</v>
      </c>
      <c r="K174" s="217">
        <f>PPA!K77</f>
        <v>0.27785129484812787</v>
      </c>
      <c r="L174" s="217">
        <f>PPA!L77</f>
        <v>0.23488210881430965</v>
      </c>
      <c r="M174" s="217">
        <f>PPA!M77</f>
        <v>0.17418290138549986</v>
      </c>
      <c r="N174" s="217">
        <f>PPA!N77</f>
        <v>0.24494771169758922</v>
      </c>
      <c r="O174" s="217">
        <f>PPA!O77</f>
        <v>0.12658362810309537</v>
      </c>
      <c r="P174" s="217">
        <f>PPA!P77</f>
        <v>0.21814090330650218</v>
      </c>
      <c r="Q174" s="217">
        <f>PPA!Q77</f>
        <v>0.24732426022102399</v>
      </c>
      <c r="R174" s="217">
        <f>PPA!R77</f>
        <v>0.23800298918974377</v>
      </c>
      <c r="S174" s="217">
        <f>PPA!S77</f>
        <v>0.26132383130852188</v>
      </c>
      <c r="T174" s="217">
        <f>PPA!T77</f>
        <v>0.18918648198171331</v>
      </c>
      <c r="U174" s="217">
        <f>PPA!U77</f>
        <v>0.13368442160512242</v>
      </c>
      <c r="V174" s="217">
        <f>PPA!V77</f>
        <v>0.12940744974854992</v>
      </c>
      <c r="W174" s="217">
        <f>PPA!W77</f>
        <v>0.38676985107036393</v>
      </c>
      <c r="X174" s="217">
        <f>PPA!X77</f>
        <v>0.35221528854627204</v>
      </c>
      <c r="Y174" s="217">
        <f>PPA!Y77</f>
        <v>0.40866512775752295</v>
      </c>
    </row>
    <row r="175" spans="1:25" ht="12" customHeight="1" x14ac:dyDescent="0.25">
      <c r="A175" s="15" t="s">
        <v>63</v>
      </c>
      <c r="B175" s="221">
        <f>FBT!B$38</f>
        <v>1.8280131555492052</v>
      </c>
      <c r="C175" s="221">
        <f>FBT!C$38</f>
        <v>1.8260433409277326</v>
      </c>
      <c r="D175" s="221">
        <f>FBT!D$38</f>
        <v>1.8567392113109804</v>
      </c>
      <c r="E175" s="221">
        <f>FBT!E$38</f>
        <v>1.8478486075812253</v>
      </c>
      <c r="F175" s="221">
        <f>FBT!F$38</f>
        <v>1.6910146111601077</v>
      </c>
      <c r="G175" s="221">
        <f>FBT!G$38</f>
        <v>1.6232152039485039</v>
      </c>
      <c r="H175" s="221">
        <f>FBT!H$38</f>
        <v>1.5944124072336054</v>
      </c>
      <c r="I175" s="221">
        <f>FBT!I$38</f>
        <v>1.5095785013016569</v>
      </c>
      <c r="J175" s="221">
        <f>FBT!J$38</f>
        <v>1.5509344780642065</v>
      </c>
      <c r="K175" s="221">
        <f>FBT!K$38</f>
        <v>1.4723578197101588</v>
      </c>
      <c r="L175" s="221">
        <f>FBT!L$38</f>
        <v>1.3436299034168493</v>
      </c>
      <c r="M175" s="221">
        <f>FBT!M$38</f>
        <v>1.2431961821203852</v>
      </c>
      <c r="N175" s="221">
        <f>FBT!N$38</f>
        <v>1.2217088740733437</v>
      </c>
      <c r="O175" s="221">
        <f>FBT!O$38</f>
        <v>1.2252935652945263</v>
      </c>
      <c r="P175" s="221">
        <f>FBT!P$38</f>
        <v>1.1585189688759578</v>
      </c>
      <c r="Q175" s="221">
        <f>FBT!Q$38</f>
        <v>1.1813756451183468</v>
      </c>
      <c r="R175" s="221">
        <f>FBT!R$38</f>
        <v>1.2226924747270522</v>
      </c>
      <c r="S175" s="221">
        <f>FBT!S$38</f>
        <v>1.1725774728847171</v>
      </c>
      <c r="T175" s="221">
        <f>FBT!T$38</f>
        <v>1.127654368708032</v>
      </c>
      <c r="U175" s="221">
        <f>FBT!U$38</f>
        <v>1.0569328844056038</v>
      </c>
      <c r="V175" s="221">
        <f>FBT!V$38</f>
        <v>0.99535941681345885</v>
      </c>
      <c r="W175" s="221">
        <f>FBT!W$38</f>
        <v>1.2609187579030321</v>
      </c>
      <c r="X175" s="221">
        <f>FBT!X$38</f>
        <v>1.2497598968015784</v>
      </c>
      <c r="Y175" s="221">
        <f>FBT!Y$38</f>
        <v>1.2268804539760296</v>
      </c>
    </row>
    <row r="176" spans="1:25" ht="12" customHeight="1" x14ac:dyDescent="0.25">
      <c r="A176" s="12" t="s">
        <v>64</v>
      </c>
      <c r="B176" s="217">
        <f>TRE!B$38</f>
        <v>0</v>
      </c>
      <c r="C176" s="217">
        <f>TRE!C$38</f>
        <v>0</v>
      </c>
      <c r="D176" s="217">
        <f>TRE!D$38</f>
        <v>0</v>
      </c>
      <c r="E176" s="217">
        <f>TRE!E$38</f>
        <v>0</v>
      </c>
      <c r="F176" s="217">
        <f>TRE!F$38</f>
        <v>0</v>
      </c>
      <c r="G176" s="217">
        <f>TRE!G$38</f>
        <v>0</v>
      </c>
      <c r="H176" s="217">
        <f>TRE!H$38</f>
        <v>0</v>
      </c>
      <c r="I176" s="217">
        <f>TRE!I$38</f>
        <v>0</v>
      </c>
      <c r="J176" s="217">
        <f>TRE!J$38</f>
        <v>0</v>
      </c>
      <c r="K176" s="217">
        <f>TRE!K$38</f>
        <v>0</v>
      </c>
      <c r="L176" s="217">
        <f>TRE!L$38</f>
        <v>0</v>
      </c>
      <c r="M176" s="217">
        <f>TRE!M$38</f>
        <v>0</v>
      </c>
      <c r="N176" s="217">
        <f>TRE!N$38</f>
        <v>0</v>
      </c>
      <c r="O176" s="217">
        <f>TRE!O$38</f>
        <v>0</v>
      </c>
      <c r="P176" s="217">
        <f>TRE!P$38</f>
        <v>0</v>
      </c>
      <c r="Q176" s="217">
        <f>TRE!Q$38</f>
        <v>0</v>
      </c>
      <c r="R176" s="217">
        <f>TRE!R$38</f>
        <v>0</v>
      </c>
      <c r="S176" s="217">
        <f>TRE!S$38</f>
        <v>0</v>
      </c>
      <c r="T176" s="217">
        <f>TRE!T$38</f>
        <v>0</v>
      </c>
      <c r="U176" s="217">
        <f>TRE!U$38</f>
        <v>0</v>
      </c>
      <c r="V176" s="217">
        <f>TRE!V$38</f>
        <v>0</v>
      </c>
      <c r="W176" s="217">
        <f>TRE!W$38</f>
        <v>0</v>
      </c>
      <c r="X176" s="217">
        <f>TRE!X$38</f>
        <v>0</v>
      </c>
      <c r="Y176" s="217">
        <f>TRE!Y$38</f>
        <v>0</v>
      </c>
    </row>
    <row r="177" spans="1:25" ht="12" customHeight="1" x14ac:dyDescent="0.25">
      <c r="A177" s="12" t="s">
        <v>65</v>
      </c>
      <c r="B177" s="217">
        <f>MAE!B$38</f>
        <v>1.615702851573668</v>
      </c>
      <c r="C177" s="217">
        <f>MAE!C$38</f>
        <v>1.6220852771864744</v>
      </c>
      <c r="D177" s="217">
        <f>MAE!D$38</f>
        <v>1.5964951627075643</v>
      </c>
      <c r="E177" s="217">
        <f>MAE!E$38</f>
        <v>1.5614725917546701</v>
      </c>
      <c r="F177" s="217">
        <f>MAE!F$38</f>
        <v>1.5001721779200941</v>
      </c>
      <c r="G177" s="217">
        <f>MAE!G$38</f>
        <v>1.4553221235868219</v>
      </c>
      <c r="H177" s="217">
        <f>MAE!H$38</f>
        <v>1.4322686137554281</v>
      </c>
      <c r="I177" s="217">
        <f>MAE!I$38</f>
        <v>1.4274768257631005</v>
      </c>
      <c r="J177" s="217">
        <f>MAE!J$38</f>
        <v>1.4443466532984439</v>
      </c>
      <c r="K177" s="217">
        <f>MAE!K$38</f>
        <v>1.3970168861950687</v>
      </c>
      <c r="L177" s="217">
        <f>MAE!L$38</f>
        <v>1.3015845276698681</v>
      </c>
      <c r="M177" s="217">
        <f>MAE!M$38</f>
        <v>1.2050792721577839</v>
      </c>
      <c r="N177" s="217">
        <f>MAE!N$38</f>
        <v>1.2171267938884833</v>
      </c>
      <c r="O177" s="217">
        <f>MAE!O$38</f>
        <v>1.1999542320819967</v>
      </c>
      <c r="P177" s="217">
        <f>MAE!P$38</f>
        <v>1.206617809754889</v>
      </c>
      <c r="Q177" s="217">
        <f>MAE!Q$38</f>
        <v>1.1939978131982061</v>
      </c>
      <c r="R177" s="217">
        <f>MAE!R$38</f>
        <v>1.2010580874579617</v>
      </c>
      <c r="S177" s="217">
        <f>MAE!S$38</f>
        <v>1.1765633291495479</v>
      </c>
      <c r="T177" s="217">
        <f>MAE!T$38</f>
        <v>1.1555670665604481</v>
      </c>
      <c r="U177" s="217">
        <f>MAE!U$38</f>
        <v>1.0869993640713858</v>
      </c>
      <c r="V177" s="217">
        <f>MAE!V$38</f>
        <v>1.0676897811719384</v>
      </c>
      <c r="W177" s="217">
        <f>MAE!W$38</f>
        <v>1.2465347225174177</v>
      </c>
      <c r="X177" s="217">
        <f>MAE!X$38</f>
        <v>1.2330854299200518</v>
      </c>
      <c r="Y177" s="217">
        <f>MAE!Y$38</f>
        <v>1.231673495325553</v>
      </c>
    </row>
    <row r="178" spans="1:25" ht="12" customHeight="1" x14ac:dyDescent="0.25">
      <c r="A178" s="12" t="s">
        <v>66</v>
      </c>
      <c r="B178" s="217">
        <f>TEL!B$38</f>
        <v>1.6194106787419826</v>
      </c>
      <c r="C178" s="217">
        <f>TEL!C$38</f>
        <v>1.5926731690990215</v>
      </c>
      <c r="D178" s="217">
        <f>TEL!D$38</f>
        <v>1.6603359117773215</v>
      </c>
      <c r="E178" s="217">
        <f>TEL!E$38</f>
        <v>1.707114515073531</v>
      </c>
      <c r="F178" s="217">
        <f>TEL!F$38</f>
        <v>1.6126296553296644</v>
      </c>
      <c r="G178" s="217">
        <f>TEL!G$38</f>
        <v>1.5913829505138855</v>
      </c>
      <c r="H178" s="217">
        <f>TEL!H$38</f>
        <v>1.5674339892280167</v>
      </c>
      <c r="I178" s="217">
        <f>TEL!I$38</f>
        <v>1.4910518807777935</v>
      </c>
      <c r="J178" s="217">
        <f>TEL!J$38</f>
        <v>1.4540375070102325</v>
      </c>
      <c r="K178" s="217">
        <f>TEL!K$38</f>
        <v>1.4779539469401204</v>
      </c>
      <c r="L178" s="217">
        <f>TEL!L$38</f>
        <v>1.3851455471913623</v>
      </c>
      <c r="M178" s="217">
        <f>TEL!M$38</f>
        <v>1.2539208506827413</v>
      </c>
      <c r="N178" s="217">
        <f>TEL!N$38</f>
        <v>1.3917338122174741</v>
      </c>
      <c r="O178" s="217">
        <f>TEL!O$38</f>
        <v>1.3958865853594953</v>
      </c>
      <c r="P178" s="217">
        <f>TEL!P$38</f>
        <v>1.3753133348178683</v>
      </c>
      <c r="Q178" s="217">
        <f>TEL!Q$38</f>
        <v>1.3769776905010351</v>
      </c>
      <c r="R178" s="217">
        <f>TEL!R$38</f>
        <v>1.3886261569508724</v>
      </c>
      <c r="S178" s="217">
        <f>TEL!S$38</f>
        <v>1.4164395104008971</v>
      </c>
      <c r="T178" s="217">
        <f>TEL!T$38</f>
        <v>1.4048515201269021</v>
      </c>
      <c r="U178" s="217">
        <f>TEL!U$38</f>
        <v>1.3619831910242546</v>
      </c>
      <c r="V178" s="217">
        <f>TEL!V$38</f>
        <v>1.4451449111448424</v>
      </c>
      <c r="W178" s="217">
        <f>TEL!W$38</f>
        <v>1.4483983666883766</v>
      </c>
      <c r="X178" s="217">
        <f>TEL!X$38</f>
        <v>1.3596097049392588</v>
      </c>
      <c r="Y178" s="217">
        <f>TEL!Y$38</f>
        <v>1.3761470683731247</v>
      </c>
    </row>
    <row r="179" spans="1:25" ht="12" customHeight="1" x14ac:dyDescent="0.25">
      <c r="A179" s="12" t="s">
        <v>67</v>
      </c>
      <c r="B179" s="217">
        <f>WWP!B$38</f>
        <v>0</v>
      </c>
      <c r="C179" s="217">
        <f>WWP!C$38</f>
        <v>0</v>
      </c>
      <c r="D179" s="217">
        <f>WWP!D$38</f>
        <v>0</v>
      </c>
      <c r="E179" s="217">
        <f>WWP!E$38</f>
        <v>0</v>
      </c>
      <c r="F179" s="217">
        <f>WWP!F$38</f>
        <v>0</v>
      </c>
      <c r="G179" s="217">
        <f>WWP!G$38</f>
        <v>0</v>
      </c>
      <c r="H179" s="217">
        <f>WWP!H$38</f>
        <v>0</v>
      </c>
      <c r="I179" s="217">
        <f>WWP!I$38</f>
        <v>0</v>
      </c>
      <c r="J179" s="217">
        <f>WWP!J$38</f>
        <v>0</v>
      </c>
      <c r="K179" s="217">
        <f>WWP!K$38</f>
        <v>0</v>
      </c>
      <c r="L179" s="217">
        <f>WWP!L$38</f>
        <v>0</v>
      </c>
      <c r="M179" s="217">
        <f>WWP!M$38</f>
        <v>0.16685997181257659</v>
      </c>
      <c r="N179" s="217">
        <f>WWP!N$38</f>
        <v>0.17056327350517914</v>
      </c>
      <c r="O179" s="217">
        <f>WWP!O$38</f>
        <v>0.17946596827341588</v>
      </c>
      <c r="P179" s="217">
        <f>WWP!P$38</f>
        <v>0.17101415749820215</v>
      </c>
      <c r="Q179" s="217">
        <f>WWP!Q$38</f>
        <v>0.20051619750705377</v>
      </c>
      <c r="R179" s="217">
        <f>WWP!R$38</f>
        <v>0.22199212463152682</v>
      </c>
      <c r="S179" s="217">
        <f>WWP!S$38</f>
        <v>0.2292718321738875</v>
      </c>
      <c r="T179" s="217">
        <f>WWP!T$38</f>
        <v>0.22180153391447271</v>
      </c>
      <c r="U179" s="217">
        <f>WWP!U$38</f>
        <v>0.18216727365579843</v>
      </c>
      <c r="V179" s="217">
        <f>WWP!V$38</f>
        <v>0.18060419596339178</v>
      </c>
      <c r="W179" s="217">
        <f>WWP!W$38</f>
        <v>0.45525533742271562</v>
      </c>
      <c r="X179" s="217">
        <f>WWP!X$38</f>
        <v>0.46959508592416122</v>
      </c>
      <c r="Y179" s="217">
        <f>WWP!Y$38</f>
        <v>0.45981083558980862</v>
      </c>
    </row>
    <row r="180" spans="1:25" ht="12" customHeight="1" x14ac:dyDescent="0.25">
      <c r="A180" s="16" t="s">
        <v>68</v>
      </c>
      <c r="B180" s="222">
        <f>OIS!B$38</f>
        <v>1.3645261438741703</v>
      </c>
      <c r="C180" s="222">
        <f>OIS!C$38</f>
        <v>1.446540634634782</v>
      </c>
      <c r="D180" s="222">
        <f>OIS!D$38</f>
        <v>1.4480338124759078</v>
      </c>
      <c r="E180" s="222">
        <f>OIS!E$38</f>
        <v>1.4095166703353299</v>
      </c>
      <c r="F180" s="222">
        <f>OIS!F$38</f>
        <v>0.61207899273690036</v>
      </c>
      <c r="G180" s="222">
        <f>OIS!G$38</f>
        <v>0.65051044524798296</v>
      </c>
      <c r="H180" s="222">
        <f>OIS!H$38</f>
        <v>0.56547025714028809</v>
      </c>
      <c r="I180" s="222">
        <f>OIS!I$38</f>
        <v>0.55019469114501585</v>
      </c>
      <c r="J180" s="222">
        <f>OIS!J$38</f>
        <v>0.46009706720520699</v>
      </c>
      <c r="K180" s="222">
        <f>OIS!K$38</f>
        <v>0.42847578808906922</v>
      </c>
      <c r="L180" s="222">
        <f>OIS!L$38</f>
        <v>0.21048981416741033</v>
      </c>
      <c r="M180" s="222">
        <f>OIS!M$38</f>
        <v>0.47985599477059032</v>
      </c>
      <c r="N180" s="222">
        <f>OIS!N$38</f>
        <v>0.43261926443770837</v>
      </c>
      <c r="O180" s="222">
        <f>OIS!O$38</f>
        <v>0.48441125290713344</v>
      </c>
      <c r="P180" s="222">
        <f>OIS!P$38</f>
        <v>0.50759531315280182</v>
      </c>
      <c r="Q180" s="222">
        <f>OIS!Q$38</f>
        <v>0.50000502846018713</v>
      </c>
      <c r="R180" s="222">
        <f>OIS!R$38</f>
        <v>0.63286254809354792</v>
      </c>
      <c r="S180" s="222">
        <f>OIS!S$38</f>
        <v>0.53652866685098355</v>
      </c>
      <c r="T180" s="222">
        <f>OIS!T$38</f>
        <v>0.47470037429935724</v>
      </c>
      <c r="U180" s="222">
        <f>OIS!U$38</f>
        <v>0.40401216598742518</v>
      </c>
      <c r="V180" s="222">
        <f>OIS!V$38</f>
        <v>0.43188002336761094</v>
      </c>
      <c r="W180" s="222">
        <f>OIS!W$38</f>
        <v>0.84793422632299198</v>
      </c>
      <c r="X180" s="222">
        <f>OIS!X$38</f>
        <v>0.7794235271227089</v>
      </c>
      <c r="Y180" s="222">
        <f>OIS!Y$38</f>
        <v>0.76484163611652722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IT: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37585.367497850384</v>
      </c>
      <c r="C5" s="223">
        <f t="shared" si="0"/>
        <v>36376.508684436798</v>
      </c>
      <c r="D5" s="223">
        <f t="shared" si="0"/>
        <v>36622.733447979364</v>
      </c>
      <c r="E5" s="223">
        <f t="shared" si="0"/>
        <v>38225.618916594976</v>
      </c>
      <c r="F5" s="223">
        <f t="shared" si="0"/>
        <v>37509.213069646561</v>
      </c>
      <c r="G5" s="223">
        <f t="shared" si="0"/>
        <v>37211.521066207366</v>
      </c>
      <c r="H5" s="223">
        <f t="shared" si="0"/>
        <v>36144.576870163008</v>
      </c>
      <c r="I5" s="223">
        <f t="shared" si="0"/>
        <v>35907.652450558373</v>
      </c>
      <c r="J5" s="223">
        <f t="shared" si="0"/>
        <v>34528.295356834613</v>
      </c>
      <c r="K5" s="223">
        <f t="shared" si="0"/>
        <v>28552.887188304863</v>
      </c>
      <c r="L5" s="223">
        <f t="shared" si="0"/>
        <v>29014.718228716865</v>
      </c>
      <c r="M5" s="223">
        <f t="shared" si="0"/>
        <v>27744.85786758404</v>
      </c>
      <c r="N5" s="223">
        <f t="shared" si="0"/>
        <v>26948.704299224984</v>
      </c>
      <c r="O5" s="223">
        <f t="shared" si="0"/>
        <v>25353.587102321497</v>
      </c>
      <c r="P5" s="223">
        <f t="shared" si="0"/>
        <v>24739.085382629855</v>
      </c>
      <c r="Q5" s="223">
        <f t="shared" si="0"/>
        <v>24853.372398967469</v>
      </c>
      <c r="R5" s="223">
        <f t="shared" si="0"/>
        <v>25088.948925192391</v>
      </c>
      <c r="S5" s="223">
        <f t="shared" si="0"/>
        <v>24925.748667238928</v>
      </c>
      <c r="T5" s="223">
        <f t="shared" si="0"/>
        <v>24663.854428202016</v>
      </c>
      <c r="U5" s="223">
        <f t="shared" si="0"/>
        <v>24928.486070506086</v>
      </c>
      <c r="V5" s="223">
        <f t="shared" si="0"/>
        <v>23861.102837488987</v>
      </c>
      <c r="W5" s="223">
        <f t="shared" si="0"/>
        <v>26438.993465176711</v>
      </c>
      <c r="X5" s="223">
        <f t="shared" si="0"/>
        <v>24626.605503009858</v>
      </c>
      <c r="Y5" s="223">
        <f t="shared" si="0"/>
        <v>23502.312725709824</v>
      </c>
    </row>
    <row r="6" spans="1:25" ht="12" customHeight="1" x14ac:dyDescent="0.25">
      <c r="A6" s="173" t="s">
        <v>91</v>
      </c>
      <c r="B6" s="224">
        <v>434.8186834635066</v>
      </c>
      <c r="C6" s="224">
        <v>433.10835878867084</v>
      </c>
      <c r="D6" s="224">
        <v>434.28631461257697</v>
      </c>
      <c r="E6" s="224">
        <v>445.24665498355597</v>
      </c>
      <c r="F6" s="224">
        <v>443.18325534763846</v>
      </c>
      <c r="G6" s="224">
        <v>440.45875481046306</v>
      </c>
      <c r="H6" s="224">
        <v>436.70168883822259</v>
      </c>
      <c r="I6" s="224">
        <v>433.88088832796075</v>
      </c>
      <c r="J6" s="224">
        <v>418.49566805772747</v>
      </c>
      <c r="K6" s="224">
        <v>357.23449222742858</v>
      </c>
      <c r="L6" s="224">
        <v>368.30094579864726</v>
      </c>
      <c r="M6" s="224">
        <v>358.11330571662177</v>
      </c>
      <c r="N6" s="224">
        <v>340.82344976562081</v>
      </c>
      <c r="O6" s="224">
        <v>325.00302469281678</v>
      </c>
      <c r="P6" s="224">
        <v>317.94189079682695</v>
      </c>
      <c r="Q6" s="224">
        <v>325.81521426082401</v>
      </c>
      <c r="R6" s="224">
        <v>324.0966923582352</v>
      </c>
      <c r="S6" s="224">
        <v>326.95718742562167</v>
      </c>
      <c r="T6" s="224">
        <v>326.0808641896935</v>
      </c>
      <c r="U6" s="224">
        <v>336.20123040580506</v>
      </c>
      <c r="V6" s="224">
        <v>330.06857916313072</v>
      </c>
      <c r="W6" s="224">
        <v>338.29174832253585</v>
      </c>
      <c r="X6" s="224">
        <v>324.36238873260089</v>
      </c>
      <c r="Y6" s="224">
        <v>308.6508103430096</v>
      </c>
    </row>
    <row r="7" spans="1:25" ht="12" customHeight="1" x14ac:dyDescent="0.25">
      <c r="A7" s="173" t="s">
        <v>92</v>
      </c>
      <c r="B7" s="224">
        <v>723.79945119022602</v>
      </c>
      <c r="C7" s="224">
        <v>702.67323490377362</v>
      </c>
      <c r="D7" s="224">
        <v>687.25029276396936</v>
      </c>
      <c r="E7" s="224">
        <v>704.71037029600507</v>
      </c>
      <c r="F7" s="224">
        <v>688.42317146156449</v>
      </c>
      <c r="G7" s="224">
        <v>684.76073769768288</v>
      </c>
      <c r="H7" s="224">
        <v>676.9448669458734</v>
      </c>
      <c r="I7" s="224">
        <v>669.93746702751946</v>
      </c>
      <c r="J7" s="224">
        <v>631.06814439846517</v>
      </c>
      <c r="K7" s="224">
        <v>544.2299305295054</v>
      </c>
      <c r="L7" s="224">
        <v>566.88173170930077</v>
      </c>
      <c r="M7" s="224">
        <v>543.19237720133992</v>
      </c>
      <c r="N7" s="224">
        <v>527.43025155673672</v>
      </c>
      <c r="O7" s="224">
        <v>512.9553787484889</v>
      </c>
      <c r="P7" s="224">
        <v>493.45656721148447</v>
      </c>
      <c r="Q7" s="224">
        <v>507.97845896780603</v>
      </c>
      <c r="R7" s="224">
        <v>506.82808664408702</v>
      </c>
      <c r="S7" s="224">
        <v>512.18057278374386</v>
      </c>
      <c r="T7" s="224">
        <v>515.50632436049113</v>
      </c>
      <c r="U7" s="224">
        <v>509.6338349494369</v>
      </c>
      <c r="V7" s="224">
        <v>503.77708424444495</v>
      </c>
      <c r="W7" s="224">
        <v>533.30160988076591</v>
      </c>
      <c r="X7" s="224">
        <v>506.61160599884681</v>
      </c>
      <c r="Y7" s="224">
        <v>480.80695718795158</v>
      </c>
    </row>
    <row r="8" spans="1:25" ht="12" customHeight="1" x14ac:dyDescent="0.25">
      <c r="A8" s="173" t="s">
        <v>93</v>
      </c>
      <c r="B8" s="224">
        <v>1242.6599796729615</v>
      </c>
      <c r="C8" s="224">
        <v>1229.1995683069351</v>
      </c>
      <c r="D8" s="224">
        <v>1214.5150005334867</v>
      </c>
      <c r="E8" s="224">
        <v>1235.4541456642335</v>
      </c>
      <c r="F8" s="224">
        <v>1217.1400543110424</v>
      </c>
      <c r="G8" s="224">
        <v>1213.6119606455966</v>
      </c>
      <c r="H8" s="224">
        <v>1223.4055472863502</v>
      </c>
      <c r="I8" s="224">
        <v>1215.0148151408575</v>
      </c>
      <c r="J8" s="224">
        <v>1151.0488345427063</v>
      </c>
      <c r="K8" s="224">
        <v>986.53255942937449</v>
      </c>
      <c r="L8" s="224">
        <v>1040.7586706027587</v>
      </c>
      <c r="M8" s="224">
        <v>1012.8351718541161</v>
      </c>
      <c r="N8" s="224">
        <v>978.67560710630482</v>
      </c>
      <c r="O8" s="224">
        <v>929.9887425515351</v>
      </c>
      <c r="P8" s="224">
        <v>915.53139027873738</v>
      </c>
      <c r="Q8" s="224">
        <v>921.23267727399298</v>
      </c>
      <c r="R8" s="224">
        <v>928.66125625583152</v>
      </c>
      <c r="S8" s="224">
        <v>944.00080551762392</v>
      </c>
      <c r="T8" s="224">
        <v>940.63366087824943</v>
      </c>
      <c r="U8" s="224">
        <v>937.1585759820714</v>
      </c>
      <c r="V8" s="224">
        <v>919.03350529673776</v>
      </c>
      <c r="W8" s="224">
        <v>997.21016547319095</v>
      </c>
      <c r="X8" s="224">
        <v>932.59468824938654</v>
      </c>
      <c r="Y8" s="224">
        <v>891.20030054784365</v>
      </c>
    </row>
    <row r="9" spans="1:25" ht="12" customHeight="1" x14ac:dyDescent="0.25">
      <c r="A9" s="173" t="s">
        <v>94</v>
      </c>
      <c r="B9" s="224">
        <v>1149.3815161642981</v>
      </c>
      <c r="C9" s="224">
        <v>1118.3493650323412</v>
      </c>
      <c r="D9" s="224">
        <v>1088.870815800653</v>
      </c>
      <c r="E9" s="224">
        <v>1109.2854932445837</v>
      </c>
      <c r="F9" s="224">
        <v>1079.9208163070605</v>
      </c>
      <c r="G9" s="224">
        <v>1071.0698733061445</v>
      </c>
      <c r="H9" s="224">
        <v>1063.7309033256722</v>
      </c>
      <c r="I9" s="224">
        <v>1050.6657828308746</v>
      </c>
      <c r="J9" s="224">
        <v>980.96288041674495</v>
      </c>
      <c r="K9" s="224">
        <v>864.72612079035594</v>
      </c>
      <c r="L9" s="224">
        <v>897.25164982121464</v>
      </c>
      <c r="M9" s="224">
        <v>848.16418234544562</v>
      </c>
      <c r="N9" s="224">
        <v>826.13044632978165</v>
      </c>
      <c r="O9" s="224">
        <v>800.27305116949071</v>
      </c>
      <c r="P9" s="224">
        <v>771.54071557472184</v>
      </c>
      <c r="Q9" s="224">
        <v>795.37110198387779</v>
      </c>
      <c r="R9" s="224">
        <v>792.66270648849354</v>
      </c>
      <c r="S9" s="224">
        <v>801.2439836162763</v>
      </c>
      <c r="T9" s="224">
        <v>804.47765923007478</v>
      </c>
      <c r="U9" s="224">
        <v>790.88441112657529</v>
      </c>
      <c r="V9" s="224">
        <v>792.55016204297817</v>
      </c>
      <c r="W9" s="224">
        <v>824.9197346972951</v>
      </c>
      <c r="X9" s="224">
        <v>780.09709884765709</v>
      </c>
      <c r="Y9" s="224">
        <v>739.60662873198748</v>
      </c>
    </row>
    <row r="10" spans="1:25" ht="12" customHeight="1" x14ac:dyDescent="0.25">
      <c r="A10" s="36" t="s">
        <v>95</v>
      </c>
      <c r="B10" s="225">
        <f t="shared" ref="B10:Y10" si="1">SUM(B11:B15)</f>
        <v>956.89401160089892</v>
      </c>
      <c r="C10" s="225">
        <f t="shared" si="1"/>
        <v>946.28694480798436</v>
      </c>
      <c r="D10" s="225">
        <f t="shared" si="1"/>
        <v>960.8763590879588</v>
      </c>
      <c r="E10" s="225">
        <f t="shared" si="1"/>
        <v>991.65600838234707</v>
      </c>
      <c r="F10" s="225">
        <f t="shared" si="1"/>
        <v>948.76694384987184</v>
      </c>
      <c r="G10" s="225">
        <f t="shared" si="1"/>
        <v>910.72687159275142</v>
      </c>
      <c r="H10" s="225">
        <f t="shared" si="1"/>
        <v>888.6852395877645</v>
      </c>
      <c r="I10" s="225">
        <f t="shared" si="1"/>
        <v>855.7513196960399</v>
      </c>
      <c r="J10" s="225">
        <f t="shared" si="1"/>
        <v>783.77692071725562</v>
      </c>
      <c r="K10" s="225">
        <f t="shared" si="1"/>
        <v>694.95193108410308</v>
      </c>
      <c r="L10" s="225">
        <f t="shared" si="1"/>
        <v>690.82250814407962</v>
      </c>
      <c r="M10" s="225">
        <f t="shared" si="1"/>
        <v>650.1292608013282</v>
      </c>
      <c r="N10" s="225">
        <f t="shared" si="1"/>
        <v>641.694276615852</v>
      </c>
      <c r="O10" s="225">
        <f t="shared" si="1"/>
        <v>601.7512287116499</v>
      </c>
      <c r="P10" s="225">
        <f t="shared" si="1"/>
        <v>601.07294697860152</v>
      </c>
      <c r="Q10" s="225">
        <f t="shared" si="1"/>
        <v>581.89327112676074</v>
      </c>
      <c r="R10" s="225">
        <f t="shared" si="1"/>
        <v>583.28721509008335</v>
      </c>
      <c r="S10" s="225">
        <f t="shared" si="1"/>
        <v>605.8408617349977</v>
      </c>
      <c r="T10" s="225">
        <f t="shared" si="1"/>
        <v>585.30529688321167</v>
      </c>
      <c r="U10" s="225">
        <f t="shared" si="1"/>
        <v>579.35515950056265</v>
      </c>
      <c r="V10" s="225">
        <f t="shared" si="1"/>
        <v>569.24109588557383</v>
      </c>
      <c r="W10" s="225">
        <f t="shared" si="1"/>
        <v>620.71414518748713</v>
      </c>
      <c r="X10" s="225">
        <f t="shared" si="1"/>
        <v>562.22855542765171</v>
      </c>
      <c r="Y10" s="225">
        <f t="shared" si="1"/>
        <v>546.25628974397796</v>
      </c>
    </row>
    <row r="11" spans="1:25" ht="12" customHeight="1" x14ac:dyDescent="0.25">
      <c r="A11" s="37" t="s">
        <v>82</v>
      </c>
      <c r="B11" s="226">
        <v>16.971950687239737</v>
      </c>
      <c r="C11" s="226">
        <v>19.116236087155382</v>
      </c>
      <c r="D11" s="226">
        <v>19.538603129223894</v>
      </c>
      <c r="E11" s="226">
        <v>23.703843186022038</v>
      </c>
      <c r="F11" s="226">
        <v>23.953813155078521</v>
      </c>
      <c r="G11" s="226">
        <v>21.229126528664558</v>
      </c>
      <c r="H11" s="226">
        <v>16.527358672420792</v>
      </c>
      <c r="I11" s="226">
        <v>19.684248426475971</v>
      </c>
      <c r="J11" s="226">
        <v>16.738559574409287</v>
      </c>
      <c r="K11" s="226">
        <v>12.873070560075339</v>
      </c>
      <c r="L11" s="226">
        <v>15.344939462119081</v>
      </c>
      <c r="M11" s="226">
        <v>34.017523535952492</v>
      </c>
      <c r="N11" s="226">
        <v>18.783886581413611</v>
      </c>
      <c r="O11" s="226">
        <v>13.66117549119447</v>
      </c>
      <c r="P11" s="226">
        <v>16.235433898398451</v>
      </c>
      <c r="Q11" s="226">
        <v>16.278652220543641</v>
      </c>
      <c r="R11" s="226">
        <v>14.953075724955074</v>
      </c>
      <c r="S11" s="226">
        <v>13.046077281359697</v>
      </c>
      <c r="T11" s="226">
        <v>16.071419320758025</v>
      </c>
      <c r="U11" s="226">
        <v>15.121615924285422</v>
      </c>
      <c r="V11" s="226">
        <v>14.944286001997074</v>
      </c>
      <c r="W11" s="226">
        <v>19.239958259291239</v>
      </c>
      <c r="X11" s="226">
        <v>14.902937185380134</v>
      </c>
      <c r="Y11" s="226">
        <v>13.564424868841707</v>
      </c>
    </row>
    <row r="12" spans="1:25" ht="12" customHeight="1" x14ac:dyDescent="0.25">
      <c r="A12" s="37" t="s">
        <v>73</v>
      </c>
      <c r="B12" s="226">
        <v>655.82638803434747</v>
      </c>
      <c r="C12" s="226">
        <v>629.5892889004158</v>
      </c>
      <c r="D12" s="226">
        <v>645.02876176450093</v>
      </c>
      <c r="E12" s="226">
        <v>681.21493514824431</v>
      </c>
      <c r="F12" s="226">
        <v>599.64287478616041</v>
      </c>
      <c r="G12" s="226">
        <v>551.39204110653623</v>
      </c>
      <c r="H12" s="226">
        <v>519.6826067491877</v>
      </c>
      <c r="I12" s="226">
        <v>491.80296990074606</v>
      </c>
      <c r="J12" s="226">
        <v>399.33496737634403</v>
      </c>
      <c r="K12" s="226">
        <v>379.20316924148239</v>
      </c>
      <c r="L12" s="226">
        <v>338.21164141453045</v>
      </c>
      <c r="M12" s="226">
        <v>269.29566209694207</v>
      </c>
      <c r="N12" s="226">
        <v>307.8150032404036</v>
      </c>
      <c r="O12" s="226">
        <v>270.07348061214395</v>
      </c>
      <c r="P12" s="226">
        <v>277.10331910400112</v>
      </c>
      <c r="Q12" s="226">
        <v>267.24361449377955</v>
      </c>
      <c r="R12" s="226">
        <v>272.39796935170961</v>
      </c>
      <c r="S12" s="226">
        <v>293.75394779370436</v>
      </c>
      <c r="T12" s="226">
        <v>263.65705879572869</v>
      </c>
      <c r="U12" s="226">
        <v>241.60176777946521</v>
      </c>
      <c r="V12" s="226">
        <v>227.12509565508304</v>
      </c>
      <c r="W12" s="226">
        <v>349.56123988299834</v>
      </c>
      <c r="X12" s="226">
        <v>283.7170703083417</v>
      </c>
      <c r="Y12" s="226">
        <v>281.83949451640063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9.2672398968217102</v>
      </c>
      <c r="M13" s="226">
        <v>9.5777300085927344</v>
      </c>
      <c r="N13" s="226">
        <v>9.6732588134078998</v>
      </c>
      <c r="O13" s="226">
        <v>10.74806534823033</v>
      </c>
      <c r="P13" s="226">
        <v>10.939122957860709</v>
      </c>
      <c r="Q13" s="226">
        <v>11.4646603611277</v>
      </c>
      <c r="R13" s="226">
        <v>12.348323301797169</v>
      </c>
      <c r="S13" s="226">
        <v>12.68916595012106</v>
      </c>
      <c r="T13" s="226">
        <v>12.01504729148013</v>
      </c>
      <c r="U13" s="226">
        <v>12.8693035253603</v>
      </c>
      <c r="V13" s="226">
        <v>11.58486672398336</v>
      </c>
      <c r="W13" s="226">
        <v>11.8409286328387</v>
      </c>
      <c r="X13" s="226">
        <v>11.78830610489341</v>
      </c>
      <c r="Y13" s="226">
        <v>11.76629406706027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4.2040412725697269</v>
      </c>
      <c r="X14" s="226">
        <v>6.0220120378321029</v>
      </c>
      <c r="Y14" s="226">
        <v>8.2011177987940247</v>
      </c>
    </row>
    <row r="15" spans="1:25" ht="12" customHeight="1" x14ac:dyDescent="0.25">
      <c r="A15" s="38" t="s">
        <v>40</v>
      </c>
      <c r="B15" s="227">
        <v>284.09567287931168</v>
      </c>
      <c r="C15" s="227">
        <v>297.58141982041315</v>
      </c>
      <c r="D15" s="227">
        <v>296.30899419423395</v>
      </c>
      <c r="E15" s="227">
        <v>286.73723004808073</v>
      </c>
      <c r="F15" s="227">
        <v>325.17025590863295</v>
      </c>
      <c r="G15" s="227">
        <v>338.10570395755059</v>
      </c>
      <c r="H15" s="227">
        <v>352.47527416615605</v>
      </c>
      <c r="I15" s="227">
        <v>344.26410136881782</v>
      </c>
      <c r="J15" s="227">
        <v>367.7033937665023</v>
      </c>
      <c r="K15" s="227">
        <v>302.87569128254535</v>
      </c>
      <c r="L15" s="227">
        <v>327.99868737060831</v>
      </c>
      <c r="M15" s="227">
        <v>337.23834515984095</v>
      </c>
      <c r="N15" s="227">
        <v>305.4221279806269</v>
      </c>
      <c r="O15" s="227">
        <v>307.26850726008115</v>
      </c>
      <c r="P15" s="227">
        <v>296.79507101834122</v>
      </c>
      <c r="Q15" s="227">
        <v>286.90634405130993</v>
      </c>
      <c r="R15" s="227">
        <v>283.58784671162152</v>
      </c>
      <c r="S15" s="227">
        <v>286.35167070981259</v>
      </c>
      <c r="T15" s="227">
        <v>293.56177147524488</v>
      </c>
      <c r="U15" s="227">
        <v>309.76247227145171</v>
      </c>
      <c r="V15" s="227">
        <v>315.58684750451033</v>
      </c>
      <c r="W15" s="227">
        <v>235.8679771397891</v>
      </c>
      <c r="X15" s="227">
        <v>245.79822979120434</v>
      </c>
      <c r="Y15" s="227">
        <v>230.88495849288137</v>
      </c>
    </row>
    <row r="16" spans="1:25" ht="12" customHeight="1" x14ac:dyDescent="0.25">
      <c r="A16" s="39" t="s">
        <v>97</v>
      </c>
      <c r="B16" s="228">
        <f t="shared" ref="B16:Y16" si="2">SUM(B17:B26)</f>
        <v>9701.9570370035453</v>
      </c>
      <c r="C16" s="228">
        <f t="shared" si="2"/>
        <v>9265.987463217878</v>
      </c>
      <c r="D16" s="228">
        <f t="shared" si="2"/>
        <v>9553.4061921180619</v>
      </c>
      <c r="E16" s="228">
        <f t="shared" si="2"/>
        <v>10009.593908355659</v>
      </c>
      <c r="F16" s="228">
        <f t="shared" si="2"/>
        <v>9947.7602253807963</v>
      </c>
      <c r="G16" s="228">
        <f t="shared" si="2"/>
        <v>9555.6100419968006</v>
      </c>
      <c r="H16" s="228">
        <f t="shared" si="2"/>
        <v>9336.1704630593485</v>
      </c>
      <c r="I16" s="228">
        <f t="shared" si="2"/>
        <v>9327.9095792354492</v>
      </c>
      <c r="J16" s="228">
        <f t="shared" si="2"/>
        <v>8818.228199298359</v>
      </c>
      <c r="K16" s="228">
        <f t="shared" si="2"/>
        <v>8012.9753945507255</v>
      </c>
      <c r="L16" s="228">
        <f t="shared" si="2"/>
        <v>7788.2622443047812</v>
      </c>
      <c r="M16" s="228">
        <f t="shared" si="2"/>
        <v>6599.267437051969</v>
      </c>
      <c r="N16" s="228">
        <f t="shared" si="2"/>
        <v>6818.9737624721784</v>
      </c>
      <c r="O16" s="228">
        <f t="shared" si="2"/>
        <v>6467.3042812355307</v>
      </c>
      <c r="P16" s="228">
        <f t="shared" si="2"/>
        <v>6515.7617435116772</v>
      </c>
      <c r="Q16" s="228">
        <f t="shared" si="2"/>
        <v>6374.0296135650206</v>
      </c>
      <c r="R16" s="228">
        <f t="shared" si="2"/>
        <v>6630.0671297885565</v>
      </c>
      <c r="S16" s="228">
        <f t="shared" si="2"/>
        <v>6735.5190972462551</v>
      </c>
      <c r="T16" s="228">
        <f t="shared" si="2"/>
        <v>6388.3401243758044</v>
      </c>
      <c r="U16" s="228">
        <f t="shared" si="2"/>
        <v>6598.2292221322805</v>
      </c>
      <c r="V16" s="228">
        <f t="shared" si="2"/>
        <v>6151.800811678535</v>
      </c>
      <c r="W16" s="228">
        <f t="shared" si="2"/>
        <v>6744.8857777795547</v>
      </c>
      <c r="X16" s="228">
        <f t="shared" si="2"/>
        <v>6146.1318387590645</v>
      </c>
      <c r="Y16" s="228">
        <f t="shared" si="2"/>
        <v>5965.7455606164722</v>
      </c>
    </row>
    <row r="17" spans="1:25" ht="12" customHeight="1" x14ac:dyDescent="0.25">
      <c r="A17" s="46" t="s">
        <v>28</v>
      </c>
      <c r="B17" s="229">
        <v>109.74304520025868</v>
      </c>
      <c r="C17" s="229">
        <v>98.620715504139625</v>
      </c>
      <c r="D17" s="229">
        <v>80.847584480879604</v>
      </c>
      <c r="E17" s="229">
        <v>25.113821722847963</v>
      </c>
      <c r="F17" s="229">
        <v>12.372201584240628</v>
      </c>
      <c r="G17" s="229">
        <v>14.997084246983501</v>
      </c>
      <c r="H17" s="229">
        <v>15.985694681457836</v>
      </c>
      <c r="I17" s="229">
        <v>20.654973857501556</v>
      </c>
      <c r="J17" s="229">
        <v>19.306290891004711</v>
      </c>
      <c r="K17" s="229">
        <v>6.9563844124543115</v>
      </c>
      <c r="L17" s="229">
        <v>6.2077986614959562</v>
      </c>
      <c r="M17" s="229">
        <v>7.7294357735829715</v>
      </c>
      <c r="N17" s="229">
        <v>6.2315340219003819</v>
      </c>
      <c r="O17" s="229">
        <v>3.2587560006166396</v>
      </c>
      <c r="P17" s="229">
        <v>3.2740034404404148</v>
      </c>
      <c r="Q17" s="229">
        <v>1.867017580218131</v>
      </c>
      <c r="R17" s="229">
        <v>11.348447252625713</v>
      </c>
      <c r="S17" s="229">
        <v>0.9861422942929895</v>
      </c>
      <c r="T17" s="229">
        <v>18.560148540852591</v>
      </c>
      <c r="U17" s="229">
        <v>18.06547398780846</v>
      </c>
      <c r="V17" s="229">
        <v>10.437441107616944</v>
      </c>
      <c r="W17" s="229">
        <v>3.0757874549947788</v>
      </c>
      <c r="X17" s="229">
        <v>3.2023002768823896</v>
      </c>
      <c r="Y17" s="229">
        <v>2.7149992882172693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133.59845227855715</v>
      </c>
      <c r="F18" s="229">
        <v>0</v>
      </c>
      <c r="G18" s="229">
        <v>0</v>
      </c>
      <c r="H18" s="229">
        <v>0</v>
      </c>
      <c r="I18" s="229">
        <v>316.85296646596805</v>
      </c>
      <c r="J18" s="229">
        <v>228.1814273430075</v>
      </c>
      <c r="K18" s="229">
        <v>0</v>
      </c>
      <c r="L18" s="229">
        <v>0</v>
      </c>
      <c r="M18" s="229">
        <v>21.281169389502811</v>
      </c>
      <c r="N18" s="229">
        <v>0</v>
      </c>
      <c r="O18" s="229">
        <v>1.1822871883057589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36.785726569198921</v>
      </c>
      <c r="Y18" s="229">
        <v>63.549097162476279</v>
      </c>
    </row>
    <row r="19" spans="1:25" ht="12" customHeight="1" x14ac:dyDescent="0.25">
      <c r="A19" s="46" t="s">
        <v>31</v>
      </c>
      <c r="B19" s="229">
        <v>151.35720042103756</v>
      </c>
      <c r="C19" s="229">
        <v>189.68834088789114</v>
      </c>
      <c r="D19" s="229">
        <v>168.78725252462075</v>
      </c>
      <c r="E19" s="229">
        <v>162.08366537205129</v>
      </c>
      <c r="F19" s="229">
        <v>132.11798347538274</v>
      </c>
      <c r="G19" s="229">
        <v>133.8532440911892</v>
      </c>
      <c r="H19" s="229">
        <v>131.58796653134686</v>
      </c>
      <c r="I19" s="229">
        <v>116.7551112434779</v>
      </c>
      <c r="J19" s="229">
        <v>91.922881931841559</v>
      </c>
      <c r="K19" s="229">
        <v>73.606437696621185</v>
      </c>
      <c r="L19" s="229">
        <v>71.613945868041981</v>
      </c>
      <c r="M19" s="229">
        <v>89.392849628056339</v>
      </c>
      <c r="N19" s="229">
        <v>74.429439861876858</v>
      </c>
      <c r="O19" s="229">
        <v>59.260548463167595</v>
      </c>
      <c r="P19" s="229">
        <v>44.070394187203277</v>
      </c>
      <c r="Q19" s="229">
        <v>45.763162083885362</v>
      </c>
      <c r="R19" s="229">
        <v>56.204339455651208</v>
      </c>
      <c r="S19" s="229">
        <v>64.298960912709987</v>
      </c>
      <c r="T19" s="229">
        <v>63.263157754743034</v>
      </c>
      <c r="U19" s="229">
        <v>65.411513383329805</v>
      </c>
      <c r="V19" s="229">
        <v>69.42646841097995</v>
      </c>
      <c r="W19" s="229">
        <v>83.999097954579184</v>
      </c>
      <c r="X19" s="229">
        <v>106.13552222642085</v>
      </c>
      <c r="Y19" s="229">
        <v>122.9083344850398</v>
      </c>
    </row>
    <row r="20" spans="1:25" ht="12" customHeight="1" x14ac:dyDescent="0.25">
      <c r="A20" s="46" t="s">
        <v>82</v>
      </c>
      <c r="B20" s="229">
        <v>159.15954354524578</v>
      </c>
      <c r="C20" s="229">
        <v>161.30273292352192</v>
      </c>
      <c r="D20" s="229">
        <v>166.94525192709557</v>
      </c>
      <c r="E20" s="229">
        <v>202.26371100738996</v>
      </c>
      <c r="F20" s="229">
        <v>198.50962285735821</v>
      </c>
      <c r="G20" s="229">
        <v>185.17436565042348</v>
      </c>
      <c r="H20" s="229">
        <v>144.25335160665927</v>
      </c>
      <c r="I20" s="229">
        <v>160.91111349928497</v>
      </c>
      <c r="J20" s="229">
        <v>138.4821311216931</v>
      </c>
      <c r="K20" s="229">
        <v>114.58389393956303</v>
      </c>
      <c r="L20" s="229">
        <v>157.22960428273763</v>
      </c>
      <c r="M20" s="229">
        <v>270.3341634056743</v>
      </c>
      <c r="N20" s="229">
        <v>144.64572867019734</v>
      </c>
      <c r="O20" s="229">
        <v>114.29467007307306</v>
      </c>
      <c r="P20" s="229">
        <v>136.8600959061871</v>
      </c>
      <c r="Q20" s="229">
        <v>150.2675581286332</v>
      </c>
      <c r="R20" s="229">
        <v>127.17321884145885</v>
      </c>
      <c r="S20" s="229">
        <v>111.1152094664464</v>
      </c>
      <c r="T20" s="229">
        <v>136.7982239265053</v>
      </c>
      <c r="U20" s="229">
        <v>128.6072042304979</v>
      </c>
      <c r="V20" s="229">
        <v>146.9285376493288</v>
      </c>
      <c r="W20" s="229">
        <v>214.53528996315526</v>
      </c>
      <c r="X20" s="229">
        <v>152.02253786487486</v>
      </c>
      <c r="Y20" s="229">
        <v>131.10289716246541</v>
      </c>
    </row>
    <row r="21" spans="1:25" ht="12" customHeight="1" x14ac:dyDescent="0.25">
      <c r="A21" s="46" t="s">
        <v>32</v>
      </c>
      <c r="B21" s="229">
        <v>1531.7624283417435</v>
      </c>
      <c r="C21" s="229">
        <v>1556.9315778332004</v>
      </c>
      <c r="D21" s="229">
        <v>1718.9174764015972</v>
      </c>
      <c r="E21" s="229">
        <v>1852.2527469751592</v>
      </c>
      <c r="F21" s="229">
        <v>1235.6164678591228</v>
      </c>
      <c r="G21" s="229">
        <v>1115.8854148410937</v>
      </c>
      <c r="H21" s="229">
        <v>1044.5376393065715</v>
      </c>
      <c r="I21" s="229">
        <v>1018.8872080244084</v>
      </c>
      <c r="J21" s="229">
        <v>1102.7285048589392</v>
      </c>
      <c r="K21" s="229">
        <v>684.21629252299772</v>
      </c>
      <c r="L21" s="229">
        <v>291.56693535106598</v>
      </c>
      <c r="M21" s="229">
        <v>247.51082649837983</v>
      </c>
      <c r="N21" s="229">
        <v>239.47234507862595</v>
      </c>
      <c r="O21" s="229">
        <v>245.67483347969767</v>
      </c>
      <c r="P21" s="229">
        <v>226.83962275328403</v>
      </c>
      <c r="Q21" s="229">
        <v>322.35957446113997</v>
      </c>
      <c r="R21" s="229">
        <v>405.62836375019901</v>
      </c>
      <c r="S21" s="229">
        <v>259.05440205011161</v>
      </c>
      <c r="T21" s="229">
        <v>233.63434909134111</v>
      </c>
      <c r="U21" s="229">
        <v>128.70624013505093</v>
      </c>
      <c r="V21" s="229">
        <v>109.88125535929188</v>
      </c>
      <c r="W21" s="229">
        <v>218.79938668575346</v>
      </c>
      <c r="X21" s="229">
        <v>218.71161623234806</v>
      </c>
      <c r="Y21" s="229">
        <v>221.63060617942145</v>
      </c>
    </row>
    <row r="22" spans="1:25" ht="12" customHeight="1" x14ac:dyDescent="0.25">
      <c r="A22" s="46" t="s">
        <v>33</v>
      </c>
      <c r="B22" s="229">
        <v>713.53308693599183</v>
      </c>
      <c r="C22" s="229">
        <v>122.85387568457813</v>
      </c>
      <c r="D22" s="229">
        <v>321.69665834642399</v>
      </c>
      <c r="E22" s="229">
        <v>458.86452080148985</v>
      </c>
      <c r="F22" s="229">
        <v>401.63337235866106</v>
      </c>
      <c r="G22" s="229">
        <v>413.58553649749359</v>
      </c>
      <c r="H22" s="229">
        <v>375.4044879091457</v>
      </c>
      <c r="I22" s="229">
        <v>471.19395398602296</v>
      </c>
      <c r="J22" s="229">
        <v>320.48460037990623</v>
      </c>
      <c r="K22" s="229">
        <v>292.10991020986279</v>
      </c>
      <c r="L22" s="229">
        <v>234.44021203892245</v>
      </c>
      <c r="M22" s="229">
        <v>80.033752531341889</v>
      </c>
      <c r="N22" s="229">
        <v>526.05085427306528</v>
      </c>
      <c r="O22" s="229">
        <v>352.07221031003741</v>
      </c>
      <c r="P22" s="229">
        <v>344.63153995886574</v>
      </c>
      <c r="Q22" s="229">
        <v>42.946486585593547</v>
      </c>
      <c r="R22" s="229">
        <v>166.43573925389572</v>
      </c>
      <c r="S22" s="229">
        <v>149.71576527514463</v>
      </c>
      <c r="T22" s="229">
        <v>152.39287808023727</v>
      </c>
      <c r="U22" s="229">
        <v>143.19298378673952</v>
      </c>
      <c r="V22" s="229">
        <v>70.534395686528541</v>
      </c>
      <c r="W22" s="229">
        <v>715.76054590391493</v>
      </c>
      <c r="X22" s="229">
        <v>813.45516104673413</v>
      </c>
      <c r="Y22" s="229">
        <v>808.24448962268434</v>
      </c>
    </row>
    <row r="23" spans="1:25" ht="12" customHeight="1" x14ac:dyDescent="0.25">
      <c r="A23" s="46" t="s">
        <v>73</v>
      </c>
      <c r="B23" s="229">
        <v>6765.5742996577646</v>
      </c>
      <c r="C23" s="229">
        <v>6894.0780284413504</v>
      </c>
      <c r="D23" s="229">
        <v>6863.3014050822021</v>
      </c>
      <c r="E23" s="229">
        <v>6948.8219863815302</v>
      </c>
      <c r="F23" s="229">
        <v>4946.0521460247965</v>
      </c>
      <c r="G23" s="229">
        <v>4622.4366118011021</v>
      </c>
      <c r="H23" s="229">
        <v>4522.5001551154364</v>
      </c>
      <c r="I23" s="229">
        <v>4195.5104030742104</v>
      </c>
      <c r="J23" s="229">
        <v>3619.5047331276342</v>
      </c>
      <c r="K23" s="229">
        <v>3562.12457335823</v>
      </c>
      <c r="L23" s="229">
        <v>3675.3989383260191</v>
      </c>
      <c r="M23" s="229">
        <v>3196.059615964868</v>
      </c>
      <c r="N23" s="229">
        <v>3001.2614149960359</v>
      </c>
      <c r="O23" s="229">
        <v>2880.4300517443216</v>
      </c>
      <c r="P23" s="229">
        <v>2808.7106635785294</v>
      </c>
      <c r="Q23" s="229">
        <v>2765.9897124972531</v>
      </c>
      <c r="R23" s="229">
        <v>2751.5402081053062</v>
      </c>
      <c r="S23" s="229">
        <v>2918.8065094810313</v>
      </c>
      <c r="T23" s="229">
        <v>2817.9498201083402</v>
      </c>
      <c r="U23" s="229">
        <v>2778.1170074752285</v>
      </c>
      <c r="V23" s="229">
        <v>2687.0084077554393</v>
      </c>
      <c r="W23" s="229">
        <v>4552.2344207223859</v>
      </c>
      <c r="X23" s="229">
        <v>3896.6979569928849</v>
      </c>
      <c r="Y23" s="229">
        <v>3683.7651247548761</v>
      </c>
    </row>
    <row r="24" spans="1:25" ht="12" customHeight="1" x14ac:dyDescent="0.25">
      <c r="A24" s="46" t="s">
        <v>36</v>
      </c>
      <c r="B24" s="229">
        <v>43.56312488508938</v>
      </c>
      <c r="C24" s="229">
        <v>6.7815365815571482</v>
      </c>
      <c r="D24" s="229">
        <v>3.6115523745923079</v>
      </c>
      <c r="E24" s="229">
        <v>3.3407850235906431</v>
      </c>
      <c r="F24" s="229">
        <v>0.31831473108562408</v>
      </c>
      <c r="G24" s="229">
        <v>2.5687429447057424</v>
      </c>
      <c r="H24" s="229">
        <v>0.66984269715118128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21.546159702399379</v>
      </c>
      <c r="O24" s="229">
        <v>19.012763947002206</v>
      </c>
      <c r="P24" s="229">
        <v>31.285780631905631</v>
      </c>
      <c r="Q24" s="229">
        <v>19.741700174757998</v>
      </c>
      <c r="R24" s="229">
        <v>19.68522811562767</v>
      </c>
      <c r="S24" s="229">
        <v>14.950824875873382</v>
      </c>
      <c r="T24" s="229">
        <v>16.976936526083641</v>
      </c>
      <c r="U24" s="229">
        <v>10.638117198534802</v>
      </c>
      <c r="V24" s="229">
        <v>9.4427307781177507</v>
      </c>
      <c r="W24" s="229">
        <v>13.000197088986159</v>
      </c>
      <c r="X24" s="229">
        <v>11.453786163514248</v>
      </c>
      <c r="Y24" s="229">
        <v>7.6483377470144713</v>
      </c>
    </row>
    <row r="25" spans="1:25" ht="12" customHeight="1" x14ac:dyDescent="0.25">
      <c r="A25" s="46" t="s">
        <v>38</v>
      </c>
      <c r="B25" s="229">
        <v>227.26430801641229</v>
      </c>
      <c r="C25" s="229">
        <v>235.73065536163975</v>
      </c>
      <c r="D25" s="229">
        <v>229.29901098065116</v>
      </c>
      <c r="E25" s="229">
        <v>223.25421879304221</v>
      </c>
      <c r="F25" s="229">
        <v>220.38543033455974</v>
      </c>
      <c r="G25" s="229">
        <v>214.85908491678097</v>
      </c>
      <c r="H25" s="229">
        <v>215.44731833318062</v>
      </c>
      <c r="I25" s="229">
        <v>193.1416994719591</v>
      </c>
      <c r="J25" s="229">
        <v>268.83663222495164</v>
      </c>
      <c r="K25" s="229">
        <v>341.71668143201316</v>
      </c>
      <c r="L25" s="229">
        <v>222.39818897020655</v>
      </c>
      <c r="M25" s="229">
        <v>241.955718443319</v>
      </c>
      <c r="N25" s="229">
        <v>222.28968225787509</v>
      </c>
      <c r="O25" s="229">
        <v>231.9289940792593</v>
      </c>
      <c r="P25" s="229">
        <v>290.9217152835206</v>
      </c>
      <c r="Q25" s="229">
        <v>329.40807359337282</v>
      </c>
      <c r="R25" s="229">
        <v>356.40618518682743</v>
      </c>
      <c r="S25" s="229">
        <v>342.657233020577</v>
      </c>
      <c r="T25" s="229">
        <v>347.01912453604598</v>
      </c>
      <c r="U25" s="229">
        <v>383.13066473940546</v>
      </c>
      <c r="V25" s="229">
        <v>360.8307408816201</v>
      </c>
      <c r="W25" s="229">
        <v>356.4570623234718</v>
      </c>
      <c r="X25" s="229">
        <v>352.23077394811889</v>
      </c>
      <c r="Y25" s="229">
        <v>362.19328212435835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2800.7546861555893</v>
      </c>
      <c r="G26" s="229">
        <v>2852.2499570070272</v>
      </c>
      <c r="H26" s="229">
        <v>2885.784006878398</v>
      </c>
      <c r="I26" s="229">
        <v>2834.0021496126164</v>
      </c>
      <c r="J26" s="229">
        <v>3028.7809974193815</v>
      </c>
      <c r="K26" s="229">
        <v>2937.6612209789823</v>
      </c>
      <c r="L26" s="229">
        <v>3129.4066208062914</v>
      </c>
      <c r="M26" s="229">
        <v>2444.9699054172443</v>
      </c>
      <c r="N26" s="229">
        <v>2583.0466036102021</v>
      </c>
      <c r="O26" s="229">
        <v>2560.1891659500498</v>
      </c>
      <c r="P26" s="229">
        <v>2629.1679277717408</v>
      </c>
      <c r="Q26" s="229">
        <v>2695.6863284601659</v>
      </c>
      <c r="R26" s="229">
        <v>2735.6453998269644</v>
      </c>
      <c r="S26" s="229">
        <v>2873.9340498700676</v>
      </c>
      <c r="T26" s="229">
        <v>2601.7454858116553</v>
      </c>
      <c r="U26" s="229">
        <v>2942.3600171956846</v>
      </c>
      <c r="V26" s="229">
        <v>2687.3108340496124</v>
      </c>
      <c r="W26" s="229">
        <v>587.02398968231307</v>
      </c>
      <c r="X26" s="229">
        <v>555.4364574380877</v>
      </c>
      <c r="Y26" s="229">
        <v>561.98839208991865</v>
      </c>
    </row>
    <row r="27" spans="1:25" ht="12" customHeight="1" x14ac:dyDescent="0.25">
      <c r="A27" s="39" t="s">
        <v>98</v>
      </c>
      <c r="B27" s="228">
        <f t="shared" ref="B27:Y27" si="3">SUM(B28:B37)</f>
        <v>23375.85681875495</v>
      </c>
      <c r="C27" s="228">
        <f t="shared" si="3"/>
        <v>22680.903749379217</v>
      </c>
      <c r="D27" s="228">
        <f t="shared" si="3"/>
        <v>22683.528473062655</v>
      </c>
      <c r="E27" s="228">
        <f t="shared" si="3"/>
        <v>23729.672335668594</v>
      </c>
      <c r="F27" s="228">
        <f t="shared" si="3"/>
        <v>23184.018602988584</v>
      </c>
      <c r="G27" s="228">
        <f t="shared" si="3"/>
        <v>23335.282826157931</v>
      </c>
      <c r="H27" s="228">
        <f t="shared" si="3"/>
        <v>22518.938161119775</v>
      </c>
      <c r="I27" s="228">
        <f t="shared" si="3"/>
        <v>22354.492598299672</v>
      </c>
      <c r="J27" s="228">
        <f t="shared" si="3"/>
        <v>21744.714709403353</v>
      </c>
      <c r="K27" s="228">
        <f t="shared" si="3"/>
        <v>17092.236759693369</v>
      </c>
      <c r="L27" s="228">
        <f t="shared" si="3"/>
        <v>17662.440478336084</v>
      </c>
      <c r="M27" s="228">
        <f t="shared" si="3"/>
        <v>17733.156132613218</v>
      </c>
      <c r="N27" s="228">
        <f t="shared" si="3"/>
        <v>16814.976505378512</v>
      </c>
      <c r="O27" s="228">
        <f t="shared" si="3"/>
        <v>15716.311395211986</v>
      </c>
      <c r="P27" s="228">
        <f t="shared" si="3"/>
        <v>15123.780128277807</v>
      </c>
      <c r="Q27" s="228">
        <f t="shared" si="3"/>
        <v>15347.052061789185</v>
      </c>
      <c r="R27" s="228">
        <f t="shared" si="3"/>
        <v>15323.345838567104</v>
      </c>
      <c r="S27" s="228">
        <f t="shared" si="3"/>
        <v>15000.00615891441</v>
      </c>
      <c r="T27" s="228">
        <f t="shared" si="3"/>
        <v>15103.51049828449</v>
      </c>
      <c r="U27" s="228">
        <f t="shared" si="3"/>
        <v>15177.023636409354</v>
      </c>
      <c r="V27" s="228">
        <f t="shared" si="3"/>
        <v>14594.631599177586</v>
      </c>
      <c r="W27" s="228">
        <f t="shared" si="3"/>
        <v>16379.670283835883</v>
      </c>
      <c r="X27" s="228">
        <f t="shared" si="3"/>
        <v>15374.57932699465</v>
      </c>
      <c r="Y27" s="228">
        <f t="shared" si="3"/>
        <v>14570.04617853858</v>
      </c>
    </row>
    <row r="28" spans="1:25" ht="12" customHeight="1" x14ac:dyDescent="0.25">
      <c r="A28" s="18" t="s">
        <v>28</v>
      </c>
      <c r="B28" s="230">
        <v>453.49083270171894</v>
      </c>
      <c r="C28" s="230">
        <v>456.29519163257578</v>
      </c>
      <c r="D28" s="230">
        <v>398.97236392840682</v>
      </c>
      <c r="E28" s="230">
        <v>503.52444138979178</v>
      </c>
      <c r="F28" s="230">
        <v>273.32410108127954</v>
      </c>
      <c r="G28" s="230">
        <v>362.18021583900088</v>
      </c>
      <c r="H28" s="230">
        <v>123.05927522395922</v>
      </c>
      <c r="I28" s="230">
        <v>569.59033998600671</v>
      </c>
      <c r="J28" s="230">
        <v>586.51365751828155</v>
      </c>
      <c r="K28" s="230">
        <v>117.73028798651386</v>
      </c>
      <c r="L28" s="230">
        <v>73.206818707377622</v>
      </c>
      <c r="M28" s="230">
        <v>341.43703026253047</v>
      </c>
      <c r="N28" s="230">
        <v>307.98351326958721</v>
      </c>
      <c r="O28" s="230">
        <v>243.28483815243578</v>
      </c>
      <c r="P28" s="230">
        <v>312.4253086833773</v>
      </c>
      <c r="Q28" s="230">
        <v>139.82851122459712</v>
      </c>
      <c r="R28" s="230">
        <v>270.79979006465715</v>
      </c>
      <c r="S28" s="230">
        <v>146.7731870264293</v>
      </c>
      <c r="T28" s="230">
        <v>194.33374655802956</v>
      </c>
      <c r="U28" s="230">
        <v>195.19849849714427</v>
      </c>
      <c r="V28" s="230">
        <v>158.33555975222825</v>
      </c>
      <c r="W28" s="230">
        <v>42.062647626690506</v>
      </c>
      <c r="X28" s="230">
        <v>34.305266361122783</v>
      </c>
      <c r="Y28" s="230">
        <v>27.396608622358833</v>
      </c>
    </row>
    <row r="29" spans="1:25" ht="12" customHeight="1" x14ac:dyDescent="0.25">
      <c r="A29" s="18" t="s">
        <v>42</v>
      </c>
      <c r="B29" s="230">
        <v>917.74385210662081</v>
      </c>
      <c r="C29" s="230">
        <v>773.53697334479796</v>
      </c>
      <c r="D29" s="230">
        <v>757.76251074806532</v>
      </c>
      <c r="E29" s="230">
        <v>777.84944110060178</v>
      </c>
      <c r="F29" s="230">
        <v>812.48211521926044</v>
      </c>
      <c r="G29" s="230">
        <v>948.93473774720553</v>
      </c>
      <c r="H29" s="230">
        <v>918.45803955288034</v>
      </c>
      <c r="I29" s="230">
        <v>897.67841788478063</v>
      </c>
      <c r="J29" s="230">
        <v>765.38168529664654</v>
      </c>
      <c r="K29" s="230">
        <v>441.91263972484961</v>
      </c>
      <c r="L29" s="230">
        <v>540.26938950988813</v>
      </c>
      <c r="M29" s="230">
        <v>637.24084264832322</v>
      </c>
      <c r="N29" s="230">
        <v>636.54823731728277</v>
      </c>
      <c r="O29" s="230">
        <v>457.84368013757518</v>
      </c>
      <c r="P29" s="230">
        <v>424.18125537403267</v>
      </c>
      <c r="Q29" s="230">
        <v>397.75460017196912</v>
      </c>
      <c r="R29" s="230">
        <v>405.88589853826312</v>
      </c>
      <c r="S29" s="230">
        <v>341.51332760103179</v>
      </c>
      <c r="T29" s="230">
        <v>410.38503869303531</v>
      </c>
      <c r="U29" s="230">
        <v>381.79776440240761</v>
      </c>
      <c r="V29" s="230">
        <v>240.58873602751501</v>
      </c>
      <c r="W29" s="230">
        <v>257.13439380911427</v>
      </c>
      <c r="X29" s="230">
        <v>268.69294926913147</v>
      </c>
      <c r="Y29" s="230">
        <v>266.86147893379189</v>
      </c>
    </row>
    <row r="30" spans="1:25" ht="12" customHeight="1" x14ac:dyDescent="0.25">
      <c r="A30" s="18" t="s">
        <v>31</v>
      </c>
      <c r="B30" s="230">
        <v>294.7111572745772</v>
      </c>
      <c r="C30" s="230">
        <v>311.31484053945189</v>
      </c>
      <c r="D30" s="230">
        <v>283.87353853298885</v>
      </c>
      <c r="E30" s="230">
        <v>299.36654958925578</v>
      </c>
      <c r="F30" s="230">
        <v>298.56894687715379</v>
      </c>
      <c r="G30" s="230">
        <v>297.93231050898271</v>
      </c>
      <c r="H30" s="230">
        <v>291.4081641651278</v>
      </c>
      <c r="I30" s="230">
        <v>279.87231781929074</v>
      </c>
      <c r="J30" s="230">
        <v>219.00669674399671</v>
      </c>
      <c r="K30" s="230">
        <v>198.86905671438484</v>
      </c>
      <c r="L30" s="230">
        <v>242.61167751974818</v>
      </c>
      <c r="M30" s="230">
        <v>213.8460153762428</v>
      </c>
      <c r="N30" s="230">
        <v>189.25645867638622</v>
      </c>
      <c r="O30" s="230">
        <v>153.88562522556839</v>
      </c>
      <c r="P30" s="230">
        <v>96.562107962409783</v>
      </c>
      <c r="Q30" s="230">
        <v>154.19866078799765</v>
      </c>
      <c r="R30" s="230">
        <v>164.63254790462395</v>
      </c>
      <c r="S30" s="230">
        <v>113.68900125409996</v>
      </c>
      <c r="T30" s="230">
        <v>111.42884568463786</v>
      </c>
      <c r="U30" s="230">
        <v>116.9041357998172</v>
      </c>
      <c r="V30" s="230">
        <v>121.23716013588158</v>
      </c>
      <c r="W30" s="230">
        <v>124.06109121137098</v>
      </c>
      <c r="X30" s="230">
        <v>111.45579333677776</v>
      </c>
      <c r="Y30" s="230">
        <v>129.61479535158955</v>
      </c>
    </row>
    <row r="31" spans="1:25" ht="12" customHeight="1" x14ac:dyDescent="0.25">
      <c r="A31" s="18" t="s">
        <v>82</v>
      </c>
      <c r="B31" s="230">
        <v>218.65216870818514</v>
      </c>
      <c r="C31" s="230">
        <v>234.71439298416371</v>
      </c>
      <c r="D31" s="230">
        <v>228.64942095399869</v>
      </c>
      <c r="E31" s="230">
        <v>277.686702040466</v>
      </c>
      <c r="F31" s="230">
        <v>330.0300291638315</v>
      </c>
      <c r="G31" s="230">
        <v>300.30338658273479</v>
      </c>
      <c r="H31" s="230">
        <v>250.28266031421302</v>
      </c>
      <c r="I31" s="230">
        <v>271.16749276039559</v>
      </c>
      <c r="J31" s="230">
        <v>244.65033251971875</v>
      </c>
      <c r="K31" s="230">
        <v>198.13770445994885</v>
      </c>
      <c r="L31" s="230">
        <v>301.57274774267552</v>
      </c>
      <c r="M31" s="230">
        <v>409.92182982535508</v>
      </c>
      <c r="N31" s="230">
        <v>250.68620590058157</v>
      </c>
      <c r="O31" s="230">
        <v>208.83099880374618</v>
      </c>
      <c r="P31" s="230">
        <v>239.65322341983409</v>
      </c>
      <c r="Q31" s="230">
        <v>241.46462370069423</v>
      </c>
      <c r="R31" s="230">
        <v>218.06295736823785</v>
      </c>
      <c r="S31" s="230">
        <v>218.730630707052</v>
      </c>
      <c r="T31" s="230">
        <v>244.96638426778392</v>
      </c>
      <c r="U31" s="230">
        <v>234.84125723128713</v>
      </c>
      <c r="V31" s="230">
        <v>201.55503533405675</v>
      </c>
      <c r="W31" s="230">
        <v>272.62604154539525</v>
      </c>
      <c r="X31" s="230">
        <v>254.19301162214387</v>
      </c>
      <c r="Y31" s="230">
        <v>222.25529189818559</v>
      </c>
    </row>
    <row r="32" spans="1:25" ht="12" customHeight="1" x14ac:dyDescent="0.25">
      <c r="A32" s="18" t="s">
        <v>32</v>
      </c>
      <c r="B32" s="230">
        <v>1810.1693859316874</v>
      </c>
      <c r="C32" s="230">
        <v>1381.8283533791816</v>
      </c>
      <c r="D32" s="230">
        <v>1418.5623172355474</v>
      </c>
      <c r="E32" s="230">
        <v>1496.3666855269901</v>
      </c>
      <c r="F32" s="230">
        <v>1128.002534720413</v>
      </c>
      <c r="G32" s="230">
        <v>1019.3969583317344</v>
      </c>
      <c r="H32" s="230">
        <v>985.6523864887854</v>
      </c>
      <c r="I32" s="230">
        <v>1048.5628349678525</v>
      </c>
      <c r="J32" s="230">
        <v>1141.4675398530126</v>
      </c>
      <c r="K32" s="230">
        <v>832.93289062403574</v>
      </c>
      <c r="L32" s="230">
        <v>369.55851606767857</v>
      </c>
      <c r="M32" s="230">
        <v>333.36234633051095</v>
      </c>
      <c r="N32" s="230">
        <v>277.39016566943928</v>
      </c>
      <c r="O32" s="230">
        <v>292.20599197172101</v>
      </c>
      <c r="P32" s="230">
        <v>295.75513219082598</v>
      </c>
      <c r="Q32" s="230">
        <v>438.12580816998644</v>
      </c>
      <c r="R32" s="230">
        <v>596.56897072959464</v>
      </c>
      <c r="S32" s="230">
        <v>408.27130732220127</v>
      </c>
      <c r="T32" s="230">
        <v>418.89265004881366</v>
      </c>
      <c r="U32" s="230">
        <v>295.63976158463936</v>
      </c>
      <c r="V32" s="230">
        <v>231.37506450313279</v>
      </c>
      <c r="W32" s="230">
        <v>270.92546284133175</v>
      </c>
      <c r="X32" s="230">
        <v>289.10824619241555</v>
      </c>
      <c r="Y32" s="230">
        <v>300.73878333046673</v>
      </c>
    </row>
    <row r="33" spans="1:25" ht="12" customHeight="1" x14ac:dyDescent="0.25">
      <c r="A33" s="18" t="s">
        <v>33</v>
      </c>
      <c r="B33" s="230">
        <v>1800.2482544225636</v>
      </c>
      <c r="C33" s="230">
        <v>1758.0575602569529</v>
      </c>
      <c r="D33" s="230">
        <v>1848.2899280680213</v>
      </c>
      <c r="E33" s="230">
        <v>2328.5863820359996</v>
      </c>
      <c r="F33" s="230">
        <v>2840.078751459052</v>
      </c>
      <c r="G33" s="230">
        <v>2942.3903878361261</v>
      </c>
      <c r="H33" s="230">
        <v>2716.670662563768</v>
      </c>
      <c r="I33" s="230">
        <v>2496.5618499692646</v>
      </c>
      <c r="J33" s="230">
        <v>2801.326749577102</v>
      </c>
      <c r="K33" s="230">
        <v>1918.1699694118051</v>
      </c>
      <c r="L33" s="230">
        <v>1796.6812840917735</v>
      </c>
      <c r="M33" s="230">
        <v>1791.6342612261817</v>
      </c>
      <c r="N33" s="230">
        <v>1547.7046917286534</v>
      </c>
      <c r="O33" s="230">
        <v>1309.6742213322668</v>
      </c>
      <c r="P33" s="230">
        <v>834.40732504543325</v>
      </c>
      <c r="Q33" s="230">
        <v>1365.7187756672013</v>
      </c>
      <c r="R33" s="230">
        <v>911.49968636949188</v>
      </c>
      <c r="S33" s="230">
        <v>616.39240325451988</v>
      </c>
      <c r="T33" s="230">
        <v>641.92191125768181</v>
      </c>
      <c r="U33" s="230">
        <v>627.40263100259824</v>
      </c>
      <c r="V33" s="230">
        <v>788.0092844510466</v>
      </c>
      <c r="W33" s="230">
        <v>944.19181867046166</v>
      </c>
      <c r="X33" s="230">
        <v>1127.3543832352952</v>
      </c>
      <c r="Y33" s="230">
        <v>862.04020513225987</v>
      </c>
    </row>
    <row r="34" spans="1:25" ht="12" customHeight="1" x14ac:dyDescent="0.25">
      <c r="A34" s="18" t="s">
        <v>73</v>
      </c>
      <c r="B34" s="230">
        <v>9203.7497852227643</v>
      </c>
      <c r="C34" s="230">
        <v>9129.1056835180789</v>
      </c>
      <c r="D34" s="230">
        <v>9080.6208219753098</v>
      </c>
      <c r="E34" s="230">
        <v>9333.3551678941276</v>
      </c>
      <c r="F34" s="230">
        <v>8792.9120299199112</v>
      </c>
      <c r="G34" s="230">
        <v>8688.0157151061176</v>
      </c>
      <c r="H34" s="230">
        <v>8251.8413138017549</v>
      </c>
      <c r="I34" s="230">
        <v>7885.6015023474856</v>
      </c>
      <c r="J34" s="230">
        <v>7282.4285712071105</v>
      </c>
      <c r="K34" s="230">
        <v>5955.7272874948676</v>
      </c>
      <c r="L34" s="230">
        <v>6336.7978467426783</v>
      </c>
      <c r="M34" s="230">
        <v>5842.469313511705</v>
      </c>
      <c r="N34" s="230">
        <v>5753.7352756586606</v>
      </c>
      <c r="O34" s="230">
        <v>5600.2918244793045</v>
      </c>
      <c r="P34" s="230">
        <v>5480.4370921240043</v>
      </c>
      <c r="Q34" s="230">
        <v>5259.8234227940065</v>
      </c>
      <c r="R34" s="230">
        <v>5357.7686153202867</v>
      </c>
      <c r="S34" s="230">
        <v>5676.6134894148563</v>
      </c>
      <c r="T34" s="230">
        <v>5586.299311981571</v>
      </c>
      <c r="U34" s="230">
        <v>5537.1683270668891</v>
      </c>
      <c r="V34" s="230">
        <v>5183.5530830039233</v>
      </c>
      <c r="W34" s="230">
        <v>6781.4975466173155</v>
      </c>
      <c r="X34" s="230">
        <v>5999.4762882619725</v>
      </c>
      <c r="Y34" s="230">
        <v>5730.3067306857301</v>
      </c>
    </row>
    <row r="35" spans="1:25" ht="12" customHeight="1" x14ac:dyDescent="0.25">
      <c r="A35" s="18" t="s">
        <v>36</v>
      </c>
      <c r="B35" s="230">
        <v>252.7586291991754</v>
      </c>
      <c r="C35" s="230">
        <v>38.677964708210695</v>
      </c>
      <c r="D35" s="230">
        <v>20.256289413885764</v>
      </c>
      <c r="E35" s="230">
        <v>18.953110075291555</v>
      </c>
      <c r="F35" s="230">
        <v>2.094067040195545</v>
      </c>
      <c r="G35" s="230">
        <v>16.562813375156676</v>
      </c>
      <c r="H35" s="230">
        <v>3.6293834421437454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184.24343617034344</v>
      </c>
      <c r="O35" s="230">
        <v>146.1898155886814</v>
      </c>
      <c r="P35" s="230">
        <v>249.01181180145628</v>
      </c>
      <c r="Q35" s="230">
        <v>189.6067091115705</v>
      </c>
      <c r="R35" s="230">
        <v>215.01907111051165</v>
      </c>
      <c r="S35" s="230">
        <v>144.20153969850321</v>
      </c>
      <c r="T35" s="230">
        <v>114.64464558913565</v>
      </c>
      <c r="U35" s="230">
        <v>98.750876782548602</v>
      </c>
      <c r="V35" s="230">
        <v>85.768963116981126</v>
      </c>
      <c r="W35" s="230">
        <v>84.507111595450638</v>
      </c>
      <c r="X35" s="230">
        <v>76.593935246631915</v>
      </c>
      <c r="Y35" s="230">
        <v>53.12036388669145</v>
      </c>
    </row>
    <row r="36" spans="1:25" ht="12" customHeight="1" x14ac:dyDescent="0.25">
      <c r="A36" s="18" t="s">
        <v>38</v>
      </c>
      <c r="B36" s="230">
        <v>62.441452946614305</v>
      </c>
      <c r="C36" s="230">
        <v>64.871150313338802</v>
      </c>
      <c r="D36" s="230">
        <v>62.785597789770208</v>
      </c>
      <c r="E36" s="230">
        <v>62.004164697929497</v>
      </c>
      <c r="F36" s="230">
        <v>61.653348685216741</v>
      </c>
      <c r="G36" s="230">
        <v>60.195859193279233</v>
      </c>
      <c r="H36" s="230">
        <v>60.343309353835735</v>
      </c>
      <c r="I36" s="230">
        <v>50.863201645839695</v>
      </c>
      <c r="J36" s="230">
        <v>73.854683338246957</v>
      </c>
      <c r="K36" s="230">
        <v>114.02037789730753</v>
      </c>
      <c r="L36" s="230">
        <v>208.26492366951817</v>
      </c>
      <c r="M36" s="230">
        <v>250.23413538299226</v>
      </c>
      <c r="N36" s="230">
        <v>299.99466855897793</v>
      </c>
      <c r="O36" s="230">
        <v>293.00668949769693</v>
      </c>
      <c r="P36" s="230">
        <v>277.41216261845693</v>
      </c>
      <c r="Q36" s="230">
        <v>310.38848702571568</v>
      </c>
      <c r="R36" s="230">
        <v>280.59579245719658</v>
      </c>
      <c r="S36" s="230">
        <v>263.93399655809878</v>
      </c>
      <c r="T36" s="230">
        <v>280.66256076060074</v>
      </c>
      <c r="U36" s="230">
        <v>294.81645477908125</v>
      </c>
      <c r="V36" s="230">
        <v>358.84965464718465</v>
      </c>
      <c r="W36" s="230">
        <v>424.70192305915936</v>
      </c>
      <c r="X36" s="230">
        <v>403.74489243193261</v>
      </c>
      <c r="Y36" s="230">
        <v>451.48848915681094</v>
      </c>
    </row>
    <row r="37" spans="1:25" ht="12" customHeight="1" x14ac:dyDescent="0.25">
      <c r="A37" s="47" t="s">
        <v>40</v>
      </c>
      <c r="B37" s="231">
        <v>8361.8913002410427</v>
      </c>
      <c r="C37" s="231">
        <v>8532.5016387024643</v>
      </c>
      <c r="D37" s="231">
        <v>8583.7556844166611</v>
      </c>
      <c r="E37" s="231">
        <v>8631.9796913181399</v>
      </c>
      <c r="F37" s="231">
        <v>8644.8726788222702</v>
      </c>
      <c r="G37" s="231">
        <v>8699.3704416375931</v>
      </c>
      <c r="H37" s="231">
        <v>8917.5929662133076</v>
      </c>
      <c r="I37" s="231">
        <v>8854.5946409187582</v>
      </c>
      <c r="J37" s="231">
        <v>8630.0847933492387</v>
      </c>
      <c r="K37" s="231">
        <v>7314.7365453796547</v>
      </c>
      <c r="L37" s="231">
        <v>7793.4772742847445</v>
      </c>
      <c r="M37" s="231">
        <v>7913.0103580493751</v>
      </c>
      <c r="N37" s="231">
        <v>7367.4338524286004</v>
      </c>
      <c r="O37" s="231">
        <v>7011.0977100229884</v>
      </c>
      <c r="P37" s="231">
        <v>6913.9347090579777</v>
      </c>
      <c r="Q37" s="231">
        <v>6850.1424631354466</v>
      </c>
      <c r="R37" s="231">
        <v>6902.5125087042416</v>
      </c>
      <c r="S37" s="231">
        <v>7069.8872760776167</v>
      </c>
      <c r="T37" s="231">
        <v>7099.975403443199</v>
      </c>
      <c r="U37" s="231">
        <v>7394.5039292629417</v>
      </c>
      <c r="V37" s="231">
        <v>7225.3590582056358</v>
      </c>
      <c r="W37" s="231">
        <v>7177.9622468595935</v>
      </c>
      <c r="X37" s="231">
        <v>6809.654561037225</v>
      </c>
      <c r="Y37" s="231">
        <v>6526.223431540694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0.99999999999999989</v>
      </c>
      <c r="E41" s="232">
        <f t="shared" si="4"/>
        <v>1</v>
      </c>
      <c r="F41" s="232">
        <f t="shared" si="4"/>
        <v>0.99999999999999989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0.99999999999999989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1.1568828839797167E-2</v>
      </c>
      <c r="C42" s="233">
        <f t="shared" si="5"/>
        <v>1.1906265181902145E-2</v>
      </c>
      <c r="D42" s="233">
        <f t="shared" si="5"/>
        <v>1.1858380675747687E-2</v>
      </c>
      <c r="E42" s="233">
        <f t="shared" si="5"/>
        <v>1.1647859932759911E-2</v>
      </c>
      <c r="F42" s="233">
        <f t="shared" si="5"/>
        <v>1.18153173334973E-2</v>
      </c>
      <c r="G42" s="233">
        <f t="shared" si="5"/>
        <v>1.1836623233616046E-2</v>
      </c>
      <c r="H42" s="233">
        <f t="shared" si="5"/>
        <v>1.2082080540240479E-2</v>
      </c>
      <c r="I42" s="233">
        <f t="shared" si="5"/>
        <v>1.2083242950103072E-2</v>
      </c>
      <c r="J42" s="233">
        <f t="shared" si="5"/>
        <v>1.212036863484746E-2</v>
      </c>
      <c r="K42" s="233">
        <f t="shared" si="5"/>
        <v>1.2511326433347526E-2</v>
      </c>
      <c r="L42" s="233">
        <f t="shared" si="5"/>
        <v>1.2693590297703707E-2</v>
      </c>
      <c r="M42" s="233">
        <f t="shared" si="5"/>
        <v>1.2907375753221166E-2</v>
      </c>
      <c r="N42" s="233">
        <f t="shared" si="5"/>
        <v>1.264711824291391E-2</v>
      </c>
      <c r="O42" s="233">
        <f t="shared" si="5"/>
        <v>1.2818818235903902E-2</v>
      </c>
      <c r="P42" s="233">
        <f t="shared" si="5"/>
        <v>1.2851804578841247E-2</v>
      </c>
      <c r="Q42" s="233">
        <f t="shared" si="5"/>
        <v>1.3109497135059224E-2</v>
      </c>
      <c r="R42" s="233">
        <f t="shared" si="5"/>
        <v>1.2917906338946E-2</v>
      </c>
      <c r="S42" s="233">
        <f t="shared" si="5"/>
        <v>1.3117246418173056E-2</v>
      </c>
      <c r="T42" s="233">
        <f t="shared" si="5"/>
        <v>1.3221001816197658E-2</v>
      </c>
      <c r="U42" s="233">
        <f t="shared" si="5"/>
        <v>1.348662848818479E-2</v>
      </c>
      <c r="V42" s="233">
        <f t="shared" si="5"/>
        <v>1.3832913818406952E-2</v>
      </c>
      <c r="W42" s="233">
        <f t="shared" si="5"/>
        <v>1.2795182568810957E-2</v>
      </c>
      <c r="X42" s="233">
        <f t="shared" si="5"/>
        <v>1.3171217961523662E-2</v>
      </c>
      <c r="Y42" s="233">
        <f t="shared" si="5"/>
        <v>1.3132784587849009E-2</v>
      </c>
    </row>
    <row r="43" spans="1:25" ht="12" customHeight="1" x14ac:dyDescent="0.25">
      <c r="A43" s="173" t="s">
        <v>92</v>
      </c>
      <c r="B43" s="233">
        <f t="shared" ref="B43:Y43" si="6">IF(B7=0,0,B7/B$5)</f>
        <v>1.9257479688914104E-2</v>
      </c>
      <c r="C43" s="233">
        <f t="shared" si="6"/>
        <v>1.9316676072445704E-2</v>
      </c>
      <c r="D43" s="233">
        <f t="shared" si="6"/>
        <v>1.8765674433891499E-2</v>
      </c>
      <c r="E43" s="233">
        <f t="shared" si="6"/>
        <v>1.8435551608297636E-2</v>
      </c>
      <c r="F43" s="233">
        <f t="shared" si="6"/>
        <v>1.8353442131225476E-2</v>
      </c>
      <c r="G43" s="233">
        <f t="shared" si="6"/>
        <v>1.8401847548218872E-2</v>
      </c>
      <c r="H43" s="233">
        <f t="shared" si="6"/>
        <v>1.8728808733259366E-2</v>
      </c>
      <c r="I43" s="233">
        <f t="shared" si="6"/>
        <v>1.8657233801345367E-2</v>
      </c>
      <c r="J43" s="233">
        <f t="shared" si="6"/>
        <v>1.8276840425415036E-2</v>
      </c>
      <c r="K43" s="233">
        <f t="shared" si="6"/>
        <v>1.9060416795693418E-2</v>
      </c>
      <c r="L43" s="233">
        <f t="shared" si="6"/>
        <v>1.9537730032071737E-2</v>
      </c>
      <c r="M43" s="233">
        <f t="shared" si="6"/>
        <v>1.9578127946944135E-2</v>
      </c>
      <c r="N43" s="233">
        <f t="shared" si="6"/>
        <v>1.9571636754792142E-2</v>
      </c>
      <c r="O43" s="233">
        <f t="shared" si="6"/>
        <v>2.0232063284706576E-2</v>
      </c>
      <c r="P43" s="233">
        <f t="shared" si="6"/>
        <v>1.9946435350352804E-2</v>
      </c>
      <c r="Q43" s="233">
        <f t="shared" si="6"/>
        <v>2.0439015310007181E-2</v>
      </c>
      <c r="R43" s="233">
        <f t="shared" si="6"/>
        <v>2.0201248292835785E-2</v>
      </c>
      <c r="S43" s="233">
        <f t="shared" si="6"/>
        <v>2.0548252316165198E-2</v>
      </c>
      <c r="T43" s="233">
        <f t="shared" si="6"/>
        <v>2.090128799053536E-2</v>
      </c>
      <c r="U43" s="233">
        <f t="shared" si="6"/>
        <v>2.0443834154550027E-2</v>
      </c>
      <c r="V43" s="233">
        <f t="shared" si="6"/>
        <v>2.1112900257608536E-2</v>
      </c>
      <c r="W43" s="233">
        <f t="shared" si="6"/>
        <v>2.0171025443278971E-2</v>
      </c>
      <c r="X43" s="233">
        <f t="shared" si="6"/>
        <v>2.0571718905268079E-2</v>
      </c>
      <c r="Y43" s="233">
        <f t="shared" si="6"/>
        <v>2.0457857181943786E-2</v>
      </c>
    </row>
    <row r="44" spans="1:25" ht="12" customHeight="1" x14ac:dyDescent="0.25">
      <c r="A44" s="173" t="s">
        <v>93</v>
      </c>
      <c r="B44" s="233">
        <f t="shared" ref="B44:Y44" si="7">IF(B8=0,0,B8/B$5)</f>
        <v>3.3062334158207522E-2</v>
      </c>
      <c r="C44" s="233">
        <f t="shared" si="7"/>
        <v>3.3791026482781504E-2</v>
      </c>
      <c r="D44" s="233">
        <f t="shared" si="7"/>
        <v>3.3162871424074349E-2</v>
      </c>
      <c r="E44" s="233">
        <f t="shared" si="7"/>
        <v>3.2320056043039842E-2</v>
      </c>
      <c r="F44" s="233">
        <f t="shared" si="7"/>
        <v>3.2449095960799666E-2</v>
      </c>
      <c r="G44" s="233">
        <f t="shared" si="7"/>
        <v>3.2613876720769291E-2</v>
      </c>
      <c r="H44" s="233">
        <f t="shared" si="7"/>
        <v>3.384755482630257E-2</v>
      </c>
      <c r="I44" s="233">
        <f t="shared" si="7"/>
        <v>3.3837211073985532E-2</v>
      </c>
      <c r="J44" s="233">
        <f t="shared" si="7"/>
        <v>3.3336393315891423E-2</v>
      </c>
      <c r="K44" s="233">
        <f t="shared" si="7"/>
        <v>3.4551061436387906E-2</v>
      </c>
      <c r="L44" s="233">
        <f t="shared" si="7"/>
        <v>3.5870025081707807E-2</v>
      </c>
      <c r="M44" s="233">
        <f t="shared" si="7"/>
        <v>3.6505329264543515E-2</v>
      </c>
      <c r="N44" s="233">
        <f t="shared" si="7"/>
        <v>3.6316239780568985E-2</v>
      </c>
      <c r="O44" s="233">
        <f t="shared" si="7"/>
        <v>3.6680756012879172E-2</v>
      </c>
      <c r="P44" s="233">
        <f t="shared" si="7"/>
        <v>3.7007487387612267E-2</v>
      </c>
      <c r="Q44" s="233">
        <f t="shared" si="7"/>
        <v>3.7066707185068597E-2</v>
      </c>
      <c r="R44" s="233">
        <f t="shared" si="7"/>
        <v>3.7014753349166471E-2</v>
      </c>
      <c r="S44" s="233">
        <f t="shared" si="7"/>
        <v>3.7872515611070419E-2</v>
      </c>
      <c r="T44" s="233">
        <f t="shared" si="7"/>
        <v>3.8138145179882219E-2</v>
      </c>
      <c r="U44" s="233">
        <f t="shared" si="7"/>
        <v>3.7593882489753844E-2</v>
      </c>
      <c r="V44" s="233">
        <f t="shared" si="7"/>
        <v>3.851596933955681E-2</v>
      </c>
      <c r="W44" s="233">
        <f t="shared" si="7"/>
        <v>3.7717402774301335E-2</v>
      </c>
      <c r="X44" s="233">
        <f t="shared" si="7"/>
        <v>3.7869396500277111E-2</v>
      </c>
      <c r="Y44" s="233">
        <f t="shared" si="7"/>
        <v>3.7919685221996693E-2</v>
      </c>
    </row>
    <row r="45" spans="1:25" ht="12" customHeight="1" x14ac:dyDescent="0.25">
      <c r="A45" s="173" t="s">
        <v>94</v>
      </c>
      <c r="B45" s="233">
        <f t="shared" ref="B45:Y45" si="8">IF(B9=0,0,B9/B$5)</f>
        <v>3.0580558144869398E-2</v>
      </c>
      <c r="C45" s="233">
        <f t="shared" si="8"/>
        <v>3.074372460353272E-2</v>
      </c>
      <c r="D45" s="233">
        <f t="shared" si="8"/>
        <v>2.973210116463141E-2</v>
      </c>
      <c r="E45" s="233">
        <f t="shared" si="8"/>
        <v>2.9019425314340874E-2</v>
      </c>
      <c r="F45" s="233">
        <f t="shared" si="8"/>
        <v>2.8790815053940995E-2</v>
      </c>
      <c r="G45" s="233">
        <f t="shared" si="8"/>
        <v>2.8783286536459472E-2</v>
      </c>
      <c r="H45" s="233">
        <f t="shared" si="8"/>
        <v>2.9429889500346359E-2</v>
      </c>
      <c r="I45" s="233">
        <f t="shared" si="8"/>
        <v>2.9260219232586912E-2</v>
      </c>
      <c r="J45" s="233">
        <f t="shared" si="8"/>
        <v>2.841040573474389E-2</v>
      </c>
      <c r="K45" s="233">
        <f t="shared" si="8"/>
        <v>3.0285067674156046E-2</v>
      </c>
      <c r="L45" s="233">
        <f t="shared" si="8"/>
        <v>3.0924017346933039E-2</v>
      </c>
      <c r="M45" s="233">
        <f t="shared" si="8"/>
        <v>3.0570139749622076E-2</v>
      </c>
      <c r="N45" s="233">
        <f t="shared" si="8"/>
        <v>3.06556648199795E-2</v>
      </c>
      <c r="O45" s="233">
        <f t="shared" si="8"/>
        <v>3.1564490181991402E-2</v>
      </c>
      <c r="P45" s="233">
        <f t="shared" si="8"/>
        <v>3.1187115596296319E-2</v>
      </c>
      <c r="Q45" s="233">
        <f t="shared" si="8"/>
        <v>3.2002542319645978E-2</v>
      </c>
      <c r="R45" s="233">
        <f t="shared" si="8"/>
        <v>3.1594097817807053E-2</v>
      </c>
      <c r="S45" s="233">
        <f t="shared" si="8"/>
        <v>3.2145232398551327E-2</v>
      </c>
      <c r="T45" s="233">
        <f t="shared" si="8"/>
        <v>3.2617677888586244E-2</v>
      </c>
      <c r="U45" s="233">
        <f t="shared" si="8"/>
        <v>3.1726130856470386E-2</v>
      </c>
      <c r="V45" s="233">
        <f t="shared" si="8"/>
        <v>3.3215152184742094E-2</v>
      </c>
      <c r="W45" s="233">
        <f t="shared" si="8"/>
        <v>3.1200875168860425E-2</v>
      </c>
      <c r="X45" s="233">
        <f t="shared" si="8"/>
        <v>3.1677004723704764E-2</v>
      </c>
      <c r="Y45" s="233">
        <f t="shared" si="8"/>
        <v>3.1469525461760683E-2</v>
      </c>
    </row>
    <row r="46" spans="1:25" ht="12" customHeight="1" x14ac:dyDescent="0.25">
      <c r="A46" s="173" t="s">
        <v>95</v>
      </c>
      <c r="B46" s="233">
        <f t="shared" ref="B46:Y46" si="9">IF(B10=0,0,B10/B$5)</f>
        <v>2.5459216586232035E-2</v>
      </c>
      <c r="C46" s="233">
        <f t="shared" si="9"/>
        <v>2.6013682429420187E-2</v>
      </c>
      <c r="D46" s="233">
        <f t="shared" si="9"/>
        <v>2.6237155685083755E-2</v>
      </c>
      <c r="E46" s="233">
        <f t="shared" si="9"/>
        <v>2.5942183187303139E-2</v>
      </c>
      <c r="F46" s="233">
        <f t="shared" si="9"/>
        <v>2.5294237500749887E-2</v>
      </c>
      <c r="G46" s="233">
        <f t="shared" si="9"/>
        <v>2.4474325302971917E-2</v>
      </c>
      <c r="H46" s="233">
        <f t="shared" si="9"/>
        <v>2.4586959276907884E-2</v>
      </c>
      <c r="I46" s="233">
        <f t="shared" si="9"/>
        <v>2.3832004079752441E-2</v>
      </c>
      <c r="J46" s="233">
        <f t="shared" si="9"/>
        <v>2.2699554455766463E-2</v>
      </c>
      <c r="K46" s="233">
        <f t="shared" si="9"/>
        <v>2.4339112416230619E-2</v>
      </c>
      <c r="L46" s="233">
        <f t="shared" si="9"/>
        <v>2.3809381938451803E-2</v>
      </c>
      <c r="M46" s="233">
        <f t="shared" si="9"/>
        <v>2.3432423546884077E-2</v>
      </c>
      <c r="N46" s="233">
        <f t="shared" si="9"/>
        <v>2.3811693114845097E-2</v>
      </c>
      <c r="O46" s="233">
        <f t="shared" si="9"/>
        <v>2.3734362569016936E-2</v>
      </c>
      <c r="P46" s="233">
        <f t="shared" si="9"/>
        <v>2.4296490257503016E-2</v>
      </c>
      <c r="Q46" s="233">
        <f t="shared" si="9"/>
        <v>2.3413050824077922E-2</v>
      </c>
      <c r="R46" s="233">
        <f t="shared" si="9"/>
        <v>2.3248770477761672E-2</v>
      </c>
      <c r="S46" s="233">
        <f t="shared" si="9"/>
        <v>2.4305824062620135E-2</v>
      </c>
      <c r="T46" s="233">
        <f t="shared" si="9"/>
        <v>2.373129871436239E-2</v>
      </c>
      <c r="U46" s="233">
        <f t="shared" si="9"/>
        <v>2.324068769607399E-2</v>
      </c>
      <c r="V46" s="233">
        <f t="shared" si="9"/>
        <v>2.3856445352191342E-2</v>
      </c>
      <c r="W46" s="233">
        <f t="shared" si="9"/>
        <v>2.3477222989031002E-2</v>
      </c>
      <c r="X46" s="233">
        <f t="shared" si="9"/>
        <v>2.2830127983287679E-2</v>
      </c>
      <c r="Y46" s="233">
        <f t="shared" si="9"/>
        <v>2.3242661099748419E-2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0.2581312272005436</v>
      </c>
      <c r="C47" s="234">
        <f t="shared" si="10"/>
        <v>0.25472448561789018</v>
      </c>
      <c r="D47" s="234">
        <f t="shared" si="10"/>
        <v>0.26085999849487379</v>
      </c>
      <c r="E47" s="234">
        <f t="shared" si="10"/>
        <v>0.26185564006682888</v>
      </c>
      <c r="F47" s="234">
        <f t="shared" si="10"/>
        <v>0.26520844910582209</v>
      </c>
      <c r="G47" s="234">
        <f t="shared" si="10"/>
        <v>0.25679170773469051</v>
      </c>
      <c r="H47" s="234">
        <f t="shared" si="10"/>
        <v>0.25830072645742508</v>
      </c>
      <c r="I47" s="234">
        <f t="shared" si="10"/>
        <v>0.25977497671503719</v>
      </c>
      <c r="J47" s="234">
        <f t="shared" si="10"/>
        <v>0.25539135680362679</v>
      </c>
      <c r="K47" s="234">
        <f t="shared" si="10"/>
        <v>0.28063625726202585</v>
      </c>
      <c r="L47" s="234">
        <f t="shared" si="10"/>
        <v>0.26842453484854006</v>
      </c>
      <c r="M47" s="234">
        <f t="shared" si="10"/>
        <v>0.23785551429197566</v>
      </c>
      <c r="N47" s="234">
        <f t="shared" si="10"/>
        <v>0.2530353105944424</v>
      </c>
      <c r="O47" s="234">
        <f t="shared" si="10"/>
        <v>0.25508438924775867</v>
      </c>
      <c r="P47" s="234">
        <f t="shared" si="10"/>
        <v>0.26337924958562181</v>
      </c>
      <c r="Q47" s="234">
        <f t="shared" si="10"/>
        <v>0.25646538068330033</v>
      </c>
      <c r="R47" s="234">
        <f t="shared" si="10"/>
        <v>0.26426245075301474</v>
      </c>
      <c r="S47" s="234">
        <f t="shared" si="10"/>
        <v>0.27022334162018818</v>
      </c>
      <c r="T47" s="234">
        <f t="shared" si="10"/>
        <v>0.25901629216036171</v>
      </c>
      <c r="U47" s="234">
        <f t="shared" si="10"/>
        <v>0.26468631923616559</v>
      </c>
      <c r="V47" s="234">
        <f t="shared" si="10"/>
        <v>0.25781711992009154</v>
      </c>
      <c r="W47" s="234">
        <f t="shared" si="10"/>
        <v>0.25511129183731479</v>
      </c>
      <c r="X47" s="234">
        <f t="shared" si="10"/>
        <v>0.24957283853058376</v>
      </c>
      <c r="Y47" s="234">
        <f t="shared" si="10"/>
        <v>0.2538365321847828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0.62194035538143622</v>
      </c>
      <c r="C48" s="235">
        <f t="shared" si="11"/>
        <v>0.62350413961202766</v>
      </c>
      <c r="D48" s="235">
        <f t="shared" si="11"/>
        <v>0.6193838181216974</v>
      </c>
      <c r="E48" s="235">
        <f t="shared" si="11"/>
        <v>0.62077928384742975</v>
      </c>
      <c r="F48" s="235">
        <f t="shared" si="11"/>
        <v>0.61808864291396448</v>
      </c>
      <c r="G48" s="235">
        <f t="shared" si="11"/>
        <v>0.62709833292327399</v>
      </c>
      <c r="H48" s="235">
        <f t="shared" si="11"/>
        <v>0.62302398066551823</v>
      </c>
      <c r="I48" s="235">
        <f t="shared" si="11"/>
        <v>0.6225551121471895</v>
      </c>
      <c r="J48" s="235">
        <f t="shared" si="11"/>
        <v>0.62976508062970893</v>
      </c>
      <c r="K48" s="235">
        <f t="shared" si="11"/>
        <v>0.59861675798215863</v>
      </c>
      <c r="L48" s="235">
        <f t="shared" si="11"/>
        <v>0.60874072045459182</v>
      </c>
      <c r="M48" s="235">
        <f t="shared" si="11"/>
        <v>0.63915108944680932</v>
      </c>
      <c r="N48" s="235">
        <f t="shared" si="11"/>
        <v>0.62396233669245804</v>
      </c>
      <c r="O48" s="235">
        <f t="shared" si="11"/>
        <v>0.61988512046774336</v>
      </c>
      <c r="P48" s="235">
        <f t="shared" si="11"/>
        <v>0.6113314172437726</v>
      </c>
      <c r="Q48" s="235">
        <f t="shared" si="11"/>
        <v>0.61750380654284076</v>
      </c>
      <c r="R48" s="235">
        <f t="shared" si="11"/>
        <v>0.61076077297046827</v>
      </c>
      <c r="S48" s="235">
        <f t="shared" si="11"/>
        <v>0.6017875875732317</v>
      </c>
      <c r="T48" s="235">
        <f t="shared" si="11"/>
        <v>0.61237429625007433</v>
      </c>
      <c r="U48" s="235">
        <f t="shared" si="11"/>
        <v>0.60882251707880142</v>
      </c>
      <c r="V48" s="235">
        <f t="shared" si="11"/>
        <v>0.61164949912740274</v>
      </c>
      <c r="W48" s="235">
        <f t="shared" si="11"/>
        <v>0.6195269992184026</v>
      </c>
      <c r="X48" s="235">
        <f t="shared" si="11"/>
        <v>0.62430769539535491</v>
      </c>
      <c r="Y48" s="235">
        <f t="shared" si="11"/>
        <v>0.61994095426191853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IT: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19685.661575053335</v>
      </c>
      <c r="C5" s="223">
        <f t="shared" si="0"/>
        <v>18999.97275012896</v>
      </c>
      <c r="D5" s="223">
        <f t="shared" si="0"/>
        <v>19090.039324981957</v>
      </c>
      <c r="E5" s="223">
        <f t="shared" si="0"/>
        <v>20023.500387547396</v>
      </c>
      <c r="F5" s="223">
        <f t="shared" si="0"/>
        <v>20113.940384575093</v>
      </c>
      <c r="G5" s="223">
        <f t="shared" si="0"/>
        <v>19968.778659965792</v>
      </c>
      <c r="H5" s="223">
        <f t="shared" si="0"/>
        <v>19461.884447567707</v>
      </c>
      <c r="I5" s="223">
        <f t="shared" si="0"/>
        <v>19485.182721748923</v>
      </c>
      <c r="J5" s="223">
        <f t="shared" si="0"/>
        <v>18613.656648390446</v>
      </c>
      <c r="K5" s="223">
        <f t="shared" si="0"/>
        <v>15400.698398809662</v>
      </c>
      <c r="L5" s="223">
        <f t="shared" si="0"/>
        <v>15725.595059616749</v>
      </c>
      <c r="M5" s="223">
        <f t="shared" si="0"/>
        <v>15105.819339427768</v>
      </c>
      <c r="N5" s="223">
        <f t="shared" si="0"/>
        <v>14694.995835106343</v>
      </c>
      <c r="O5" s="223">
        <f t="shared" si="0"/>
        <v>13893.689325886084</v>
      </c>
      <c r="P5" s="223">
        <f t="shared" si="0"/>
        <v>13486.126599507203</v>
      </c>
      <c r="Q5" s="223">
        <f t="shared" si="0"/>
        <v>13588.723258824695</v>
      </c>
      <c r="R5" s="223">
        <f t="shared" si="0"/>
        <v>13730.908512921935</v>
      </c>
      <c r="S5" s="223">
        <f t="shared" si="0"/>
        <v>13802.599437286761</v>
      </c>
      <c r="T5" s="223">
        <f t="shared" si="0"/>
        <v>13690.404584546191</v>
      </c>
      <c r="U5" s="223">
        <f t="shared" si="0"/>
        <v>13817.53411650994</v>
      </c>
      <c r="V5" s="223">
        <f t="shared" si="0"/>
        <v>13250.071593346143</v>
      </c>
      <c r="W5" s="223">
        <f t="shared" si="0"/>
        <v>14725.453885808867</v>
      </c>
      <c r="X5" s="223">
        <f t="shared" si="0"/>
        <v>13697.620053275932</v>
      </c>
      <c r="Y5" s="223">
        <f t="shared" si="0"/>
        <v>13100.661562449755</v>
      </c>
    </row>
    <row r="6" spans="1:25" ht="12" customHeight="1" x14ac:dyDescent="0.25">
      <c r="A6" s="173" t="s">
        <v>91</v>
      </c>
      <c r="B6" s="224">
        <v>204.19940017523172</v>
      </c>
      <c r="C6" s="224">
        <v>203.11142315522807</v>
      </c>
      <c r="D6" s="224">
        <v>203.43935217846013</v>
      </c>
      <c r="E6" s="224">
        <v>208.99685247244227</v>
      </c>
      <c r="F6" s="224">
        <v>208.25143774680078</v>
      </c>
      <c r="G6" s="224">
        <v>207.07581335817866</v>
      </c>
      <c r="H6" s="224">
        <v>205.189448977046</v>
      </c>
      <c r="I6" s="224">
        <v>203.79348000521156</v>
      </c>
      <c r="J6" s="224">
        <v>196.8961354666188</v>
      </c>
      <c r="K6" s="224">
        <v>167.21556879325624</v>
      </c>
      <c r="L6" s="224">
        <v>172.56641982377261</v>
      </c>
      <c r="M6" s="224">
        <v>167.84268341528144</v>
      </c>
      <c r="N6" s="224">
        <v>159.65287328409914</v>
      </c>
      <c r="O6" s="224">
        <v>152.58510750804322</v>
      </c>
      <c r="P6" s="224">
        <v>149.08874269354644</v>
      </c>
      <c r="Q6" s="224">
        <v>152.99185161474026</v>
      </c>
      <c r="R6" s="224">
        <v>152.36440131695088</v>
      </c>
      <c r="S6" s="224">
        <v>153.92389719582621</v>
      </c>
      <c r="T6" s="224">
        <v>153.83361608449252</v>
      </c>
      <c r="U6" s="224">
        <v>158.11377823037736</v>
      </c>
      <c r="V6" s="224">
        <v>154.97676228732252</v>
      </c>
      <c r="W6" s="224">
        <v>160.24523980769493</v>
      </c>
      <c r="X6" s="224">
        <v>153.75371405052255</v>
      </c>
      <c r="Y6" s="224">
        <v>146.37404937112541</v>
      </c>
    </row>
    <row r="7" spans="1:25" ht="12" customHeight="1" x14ac:dyDescent="0.25">
      <c r="A7" s="173" t="s">
        <v>92</v>
      </c>
      <c r="B7" s="224">
        <v>91.424654534254302</v>
      </c>
      <c r="C7" s="224">
        <v>88.394748849539781</v>
      </c>
      <c r="D7" s="224">
        <v>86.272344272148345</v>
      </c>
      <c r="E7" s="224">
        <v>89.065060326046492</v>
      </c>
      <c r="F7" s="224">
        <v>86.995472283259573</v>
      </c>
      <c r="G7" s="224">
        <v>86.712795419556073</v>
      </c>
      <c r="H7" s="224">
        <v>85.658187316682117</v>
      </c>
      <c r="I7" s="224">
        <v>85.301506741998736</v>
      </c>
      <c r="J7" s="224">
        <v>80.105281842571131</v>
      </c>
      <c r="K7" s="224">
        <v>68.952178763347888</v>
      </c>
      <c r="L7" s="224">
        <v>71.833233584291733</v>
      </c>
      <c r="M7" s="224">
        <v>68.895142338028435</v>
      </c>
      <c r="N7" s="224">
        <v>66.835953138283529</v>
      </c>
      <c r="O7" s="224">
        <v>65.374836053856768</v>
      </c>
      <c r="P7" s="224">
        <v>62.641750185267632</v>
      </c>
      <c r="Q7" s="224">
        <v>64.514577831492929</v>
      </c>
      <c r="R7" s="224">
        <v>64.767851536981425</v>
      </c>
      <c r="S7" s="224">
        <v>65.959594245060529</v>
      </c>
      <c r="T7" s="224">
        <v>66.781867985364215</v>
      </c>
      <c r="U7" s="224">
        <v>65.783398432242052</v>
      </c>
      <c r="V7" s="224">
        <v>64.959182240034323</v>
      </c>
      <c r="W7" s="224">
        <v>69.450907825254859</v>
      </c>
      <c r="X7" s="224">
        <v>65.698715872992366</v>
      </c>
      <c r="Y7" s="224">
        <v>62.330718670895543</v>
      </c>
    </row>
    <row r="8" spans="1:25" ht="12" customHeight="1" x14ac:dyDescent="0.25">
      <c r="A8" s="173" t="s">
        <v>93</v>
      </c>
      <c r="B8" s="224">
        <v>826.78760040144653</v>
      </c>
      <c r="C8" s="224">
        <v>815.94806777581846</v>
      </c>
      <c r="D8" s="224">
        <v>804.63392346348007</v>
      </c>
      <c r="E8" s="224">
        <v>821.36764984171919</v>
      </c>
      <c r="F8" s="224">
        <v>810.02763360989343</v>
      </c>
      <c r="G8" s="224">
        <v>809.15484884159264</v>
      </c>
      <c r="H8" s="224">
        <v>817.81933142910168</v>
      </c>
      <c r="I8" s="224">
        <v>813.66535769211464</v>
      </c>
      <c r="J8" s="224">
        <v>770.98551080047366</v>
      </c>
      <c r="K8" s="224">
        <v>659.68161873868235</v>
      </c>
      <c r="L8" s="224">
        <v>697.6926770093022</v>
      </c>
      <c r="M8" s="224">
        <v>679.71790481426399</v>
      </c>
      <c r="N8" s="224">
        <v>655.92903899566886</v>
      </c>
      <c r="O8" s="224">
        <v>625.77116741008967</v>
      </c>
      <c r="P8" s="224">
        <v>614.99219680225053</v>
      </c>
      <c r="Q8" s="224">
        <v>619.20925984571886</v>
      </c>
      <c r="R8" s="224">
        <v>626.52377424586177</v>
      </c>
      <c r="S8" s="224">
        <v>639.77128329319157</v>
      </c>
      <c r="T8" s="224">
        <v>639.83014959183606</v>
      </c>
      <c r="U8" s="224">
        <v>635.86038742530047</v>
      </c>
      <c r="V8" s="224">
        <v>623.1691350333906</v>
      </c>
      <c r="W8" s="224">
        <v>682.89985509270332</v>
      </c>
      <c r="X8" s="224">
        <v>638.44714996113851</v>
      </c>
      <c r="Y8" s="224">
        <v>611.34940485745881</v>
      </c>
    </row>
    <row r="9" spans="1:25" ht="12" customHeight="1" x14ac:dyDescent="0.25">
      <c r="A9" s="173" t="s">
        <v>94</v>
      </c>
      <c r="B9" s="224">
        <v>560.44942985809496</v>
      </c>
      <c r="C9" s="224">
        <v>542.39975208971873</v>
      </c>
      <c r="D9" s="224">
        <v>526.74006651380341</v>
      </c>
      <c r="E9" s="224">
        <v>540.98608629266766</v>
      </c>
      <c r="F9" s="224">
        <v>526.23298814334669</v>
      </c>
      <c r="G9" s="224">
        <v>523.09698240991975</v>
      </c>
      <c r="H9" s="224">
        <v>519.1792096232632</v>
      </c>
      <c r="I9" s="224">
        <v>516.76142553951115</v>
      </c>
      <c r="J9" s="224">
        <v>479.84476468843098</v>
      </c>
      <c r="K9" s="224">
        <v>422.91315543441033</v>
      </c>
      <c r="L9" s="224">
        <v>438.51093211968418</v>
      </c>
      <c r="M9" s="224">
        <v>415.22483818516196</v>
      </c>
      <c r="N9" s="224">
        <v>403.93447408142839</v>
      </c>
      <c r="O9" s="224">
        <v>394.03629317451703</v>
      </c>
      <c r="P9" s="224">
        <v>377.9759935780541</v>
      </c>
      <c r="Q9" s="224">
        <v>389.71993529758453</v>
      </c>
      <c r="R9" s="224">
        <v>391.38985502541635</v>
      </c>
      <c r="S9" s="224">
        <v>399.57479077409641</v>
      </c>
      <c r="T9" s="224">
        <v>404.12561924734911</v>
      </c>
      <c r="U9" s="224">
        <v>396.21898596245495</v>
      </c>
      <c r="V9" s="224">
        <v>396.27517514687617</v>
      </c>
      <c r="W9" s="224">
        <v>416.8474357385598</v>
      </c>
      <c r="X9" s="224">
        <v>392.51452650497919</v>
      </c>
      <c r="Y9" s="224">
        <v>372.26391563214804</v>
      </c>
    </row>
    <row r="10" spans="1:25" ht="12" customHeight="1" x14ac:dyDescent="0.25">
      <c r="A10" s="36" t="s">
        <v>95</v>
      </c>
      <c r="B10" s="225">
        <f t="shared" ref="B10:Y10" si="1">SUM(B11:B15)</f>
        <v>665.6445800186375</v>
      </c>
      <c r="C10" s="225">
        <f t="shared" si="1"/>
        <v>657.46532389474271</v>
      </c>
      <c r="D10" s="225">
        <f t="shared" si="1"/>
        <v>666.24602535680367</v>
      </c>
      <c r="E10" s="225">
        <f t="shared" si="1"/>
        <v>688.30754765226652</v>
      </c>
      <c r="F10" s="225">
        <f t="shared" si="1"/>
        <v>667.55760174366628</v>
      </c>
      <c r="G10" s="225">
        <f t="shared" si="1"/>
        <v>645.84549594877444</v>
      </c>
      <c r="H10" s="225">
        <f t="shared" si="1"/>
        <v>633.78111648342849</v>
      </c>
      <c r="I10" s="225">
        <f t="shared" si="1"/>
        <v>612.37613366899529</v>
      </c>
      <c r="J10" s="225">
        <f t="shared" si="1"/>
        <v>567.06484241516318</v>
      </c>
      <c r="K10" s="225">
        <f t="shared" si="1"/>
        <v>497.8356001280107</v>
      </c>
      <c r="L10" s="225">
        <f t="shared" si="1"/>
        <v>498.73555167776112</v>
      </c>
      <c r="M10" s="225">
        <f t="shared" si="1"/>
        <v>471.1898303804258</v>
      </c>
      <c r="N10" s="225">
        <f t="shared" si="1"/>
        <v>462.76511540992846</v>
      </c>
      <c r="O10" s="225">
        <f t="shared" si="1"/>
        <v>438.98511457407358</v>
      </c>
      <c r="P10" s="225">
        <f t="shared" si="1"/>
        <v>435.87065377001835</v>
      </c>
      <c r="Q10" s="225">
        <f t="shared" si="1"/>
        <v>426.19971645869413</v>
      </c>
      <c r="R10" s="225">
        <f t="shared" si="1"/>
        <v>430.02275908870456</v>
      </c>
      <c r="S10" s="225">
        <f t="shared" si="1"/>
        <v>450.86071564093811</v>
      </c>
      <c r="T10" s="225">
        <f t="shared" si="1"/>
        <v>438.51127973878238</v>
      </c>
      <c r="U10" s="225">
        <f t="shared" si="1"/>
        <v>435.70027383057857</v>
      </c>
      <c r="V10" s="225">
        <f t="shared" si="1"/>
        <v>428.77574598781734</v>
      </c>
      <c r="W10" s="225">
        <f t="shared" si="1"/>
        <v>460.51061069429238</v>
      </c>
      <c r="X10" s="225">
        <f t="shared" si="1"/>
        <v>422.56358418111699</v>
      </c>
      <c r="Y10" s="225">
        <f t="shared" si="1"/>
        <v>410.69757864902596</v>
      </c>
    </row>
    <row r="11" spans="1:25" ht="12" customHeight="1" x14ac:dyDescent="0.25">
      <c r="A11" s="37" t="s">
        <v>82</v>
      </c>
      <c r="B11" s="226">
        <v>10.205922730996662</v>
      </c>
      <c r="C11" s="226">
        <v>11.528862197915595</v>
      </c>
      <c r="D11" s="226">
        <v>11.760391198180246</v>
      </c>
      <c r="E11" s="226">
        <v>14.279711462091685</v>
      </c>
      <c r="F11" s="226">
        <v>14.382708762284</v>
      </c>
      <c r="G11" s="226">
        <v>12.747722554990181</v>
      </c>
      <c r="H11" s="226">
        <v>9.9435786968500572</v>
      </c>
      <c r="I11" s="226">
        <v>11.896542834608729</v>
      </c>
      <c r="J11" s="226">
        <v>10.122595248029919</v>
      </c>
      <c r="K11" s="226">
        <v>7.8266129430059639</v>
      </c>
      <c r="L11" s="226">
        <v>9.3281105615721049</v>
      </c>
      <c r="M11" s="226">
        <v>19.598579802151203</v>
      </c>
      <c r="N11" s="226">
        <v>10.963860697587034</v>
      </c>
      <c r="O11" s="226">
        <v>8.1262233661484444</v>
      </c>
      <c r="P11" s="226">
        <v>9.5744782481391475</v>
      </c>
      <c r="Q11" s="226">
        <v>9.7759392526539965</v>
      </c>
      <c r="R11" s="226">
        <v>9.0500793070972758</v>
      </c>
      <c r="S11" s="226">
        <v>7.9957526754854955</v>
      </c>
      <c r="T11" s="226">
        <v>9.8905761131236343</v>
      </c>
      <c r="U11" s="226">
        <v>9.311640385252927</v>
      </c>
      <c r="V11" s="226">
        <v>9.1687162252521013</v>
      </c>
      <c r="W11" s="226">
        <v>11.976102303195015</v>
      </c>
      <c r="X11" s="226">
        <v>9.304116881471467</v>
      </c>
      <c r="Y11" s="226">
        <v>8.4872610462361813</v>
      </c>
    </row>
    <row r="12" spans="1:25" ht="12" customHeight="1" x14ac:dyDescent="0.25">
      <c r="A12" s="37" t="s">
        <v>73</v>
      </c>
      <c r="B12" s="226">
        <v>429.34280300334865</v>
      </c>
      <c r="C12" s="226">
        <v>410.13973041289842</v>
      </c>
      <c r="D12" s="226">
        <v>419.92944369144209</v>
      </c>
      <c r="E12" s="226">
        <v>445.94195522857564</v>
      </c>
      <c r="F12" s="226">
        <v>395.3059379897378</v>
      </c>
      <c r="G12" s="226">
        <v>364.81638625618115</v>
      </c>
      <c r="H12" s="226">
        <v>343.43772658700499</v>
      </c>
      <c r="I12" s="226">
        <v>325.44383405091617</v>
      </c>
      <c r="J12" s="226">
        <v>264.64635770379743</v>
      </c>
      <c r="K12" s="226">
        <v>249.1477539130637</v>
      </c>
      <c r="L12" s="226">
        <v>222.20979490033926</v>
      </c>
      <c r="M12" s="226">
        <v>177.36355369690605</v>
      </c>
      <c r="N12" s="226">
        <v>202.45748930398179</v>
      </c>
      <c r="O12" s="226">
        <v>179.10250817909773</v>
      </c>
      <c r="P12" s="226">
        <v>182.71649911903057</v>
      </c>
      <c r="Q12" s="226">
        <v>177.88863166056225</v>
      </c>
      <c r="R12" s="226">
        <v>182.65289902914623</v>
      </c>
      <c r="S12" s="226">
        <v>199.10788882024548</v>
      </c>
      <c r="T12" s="226">
        <v>179.08082036490993</v>
      </c>
      <c r="U12" s="226">
        <v>164.17396088733693</v>
      </c>
      <c r="V12" s="226">
        <v>154.20559829907995</v>
      </c>
      <c r="W12" s="226">
        <v>240.956893121024</v>
      </c>
      <c r="X12" s="226">
        <v>195.2126537610736</v>
      </c>
      <c r="Y12" s="226">
        <v>194.32059932970807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6.2489672704724448</v>
      </c>
      <c r="M13" s="226">
        <v>6.4583330112824866</v>
      </c>
      <c r="N13" s="226">
        <v>6.5227487792267329</v>
      </c>
      <c r="O13" s="226">
        <v>7.2474986435848097</v>
      </c>
      <c r="P13" s="226">
        <v>7.3763301794733351</v>
      </c>
      <c r="Q13" s="226">
        <v>7.7307038731500022</v>
      </c>
      <c r="R13" s="226">
        <v>8.3265642216305391</v>
      </c>
      <c r="S13" s="226">
        <v>8.5563968986164483</v>
      </c>
      <c r="T13" s="226">
        <v>8.1018337836908572</v>
      </c>
      <c r="U13" s="226">
        <v>8.6778649758848854</v>
      </c>
      <c r="V13" s="226">
        <v>7.8117598979805596</v>
      </c>
      <c r="W13" s="226">
        <v>7.9844243056647164</v>
      </c>
      <c r="X13" s="226">
        <v>7.9489405523054923</v>
      </c>
      <c r="Y13" s="226">
        <v>7.93409767508345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4.108206340424986</v>
      </c>
      <c r="X14" s="226">
        <v>5.8851819951207114</v>
      </c>
      <c r="Y14" s="226">
        <v>8.0285406818954552</v>
      </c>
    </row>
    <row r="15" spans="1:25" ht="12" customHeight="1" x14ac:dyDescent="0.25">
      <c r="A15" s="38" t="s">
        <v>40</v>
      </c>
      <c r="B15" s="227">
        <v>226.09585428429216</v>
      </c>
      <c r="C15" s="227">
        <v>235.79673128392869</v>
      </c>
      <c r="D15" s="227">
        <v>234.55619046718138</v>
      </c>
      <c r="E15" s="227">
        <v>228.08588096159917</v>
      </c>
      <c r="F15" s="227">
        <v>257.86895499164456</v>
      </c>
      <c r="G15" s="227">
        <v>268.28138713760308</v>
      </c>
      <c r="H15" s="227">
        <v>280.39981119957343</v>
      </c>
      <c r="I15" s="227">
        <v>275.03575678347039</v>
      </c>
      <c r="J15" s="227">
        <v>292.29588946333581</v>
      </c>
      <c r="K15" s="227">
        <v>240.86123327194105</v>
      </c>
      <c r="L15" s="227">
        <v>260.94867894537731</v>
      </c>
      <c r="M15" s="227">
        <v>267.76936387008607</v>
      </c>
      <c r="N15" s="227">
        <v>242.82101662913291</v>
      </c>
      <c r="O15" s="227">
        <v>244.50888438524257</v>
      </c>
      <c r="P15" s="227">
        <v>236.20334622337529</v>
      </c>
      <c r="Q15" s="227">
        <v>230.8044416723279</v>
      </c>
      <c r="R15" s="227">
        <v>229.99321653083052</v>
      </c>
      <c r="S15" s="227">
        <v>235.20067724659071</v>
      </c>
      <c r="T15" s="227">
        <v>241.43804947705792</v>
      </c>
      <c r="U15" s="227">
        <v>253.53680758210385</v>
      </c>
      <c r="V15" s="227">
        <v>257.58967156550472</v>
      </c>
      <c r="W15" s="227">
        <v>195.48498462398371</v>
      </c>
      <c r="X15" s="227">
        <v>204.21269099114573</v>
      </c>
      <c r="Y15" s="227">
        <v>191.9270799161028</v>
      </c>
    </row>
    <row r="16" spans="1:25" ht="12" customHeight="1" x14ac:dyDescent="0.25">
      <c r="A16" s="39" t="s">
        <v>97</v>
      </c>
      <c r="B16" s="228">
        <f t="shared" ref="B16:Y16" si="2">SUM(B17:B26)</f>
        <v>5284.1083620247546</v>
      </c>
      <c r="C16" s="228">
        <f t="shared" si="2"/>
        <v>5006.9527669117588</v>
      </c>
      <c r="D16" s="228">
        <f t="shared" si="2"/>
        <v>5105.9180707545165</v>
      </c>
      <c r="E16" s="228">
        <f t="shared" si="2"/>
        <v>5400.6514779132822</v>
      </c>
      <c r="F16" s="228">
        <f t="shared" si="2"/>
        <v>5605.1027983586864</v>
      </c>
      <c r="G16" s="228">
        <f t="shared" si="2"/>
        <v>5403.5074168872643</v>
      </c>
      <c r="H16" s="228">
        <f t="shared" si="2"/>
        <v>5274.7272645751691</v>
      </c>
      <c r="I16" s="228">
        <f t="shared" si="2"/>
        <v>5385.2443672004338</v>
      </c>
      <c r="J16" s="228">
        <f t="shared" si="2"/>
        <v>4935.961685420576</v>
      </c>
      <c r="K16" s="228">
        <f t="shared" si="2"/>
        <v>4565.4451785102019</v>
      </c>
      <c r="L16" s="228">
        <f t="shared" si="2"/>
        <v>4442.3923002343572</v>
      </c>
      <c r="M16" s="228">
        <f t="shared" si="2"/>
        <v>3906.2394214656874</v>
      </c>
      <c r="N16" s="228">
        <f t="shared" si="2"/>
        <v>4016.1871222292566</v>
      </c>
      <c r="O16" s="228">
        <f t="shared" si="2"/>
        <v>3858.762941641151</v>
      </c>
      <c r="P16" s="228">
        <f t="shared" si="2"/>
        <v>3822.602711775412</v>
      </c>
      <c r="Q16" s="228">
        <f t="shared" si="2"/>
        <v>3785.3712188890595</v>
      </c>
      <c r="R16" s="228">
        <f t="shared" si="2"/>
        <v>3926.526506827804</v>
      </c>
      <c r="S16" s="228">
        <f t="shared" si="2"/>
        <v>4043.3372381525769</v>
      </c>
      <c r="T16" s="228">
        <f t="shared" si="2"/>
        <v>3843.622918436447</v>
      </c>
      <c r="U16" s="228">
        <f t="shared" si="2"/>
        <v>3935.6954306264574</v>
      </c>
      <c r="V16" s="228">
        <f t="shared" si="2"/>
        <v>3716.3940299756446</v>
      </c>
      <c r="W16" s="228">
        <f t="shared" si="2"/>
        <v>4096.0053333076121</v>
      </c>
      <c r="X16" s="228">
        <f t="shared" si="2"/>
        <v>3688.0890704744133</v>
      </c>
      <c r="Y16" s="228">
        <f t="shared" si="2"/>
        <v>3575.9083778030054</v>
      </c>
    </row>
    <row r="17" spans="1:25" ht="12" customHeight="1" x14ac:dyDescent="0.25">
      <c r="A17" s="46" t="s">
        <v>28</v>
      </c>
      <c r="B17" s="229">
        <v>44.547591442431091</v>
      </c>
      <c r="C17" s="229">
        <v>40.584036802562416</v>
      </c>
      <c r="D17" s="229">
        <v>32.850552564242903</v>
      </c>
      <c r="E17" s="229">
        <v>10.542759722372782</v>
      </c>
      <c r="F17" s="229">
        <v>5.1814796241610308</v>
      </c>
      <c r="G17" s="229">
        <v>6.3040478032329492</v>
      </c>
      <c r="H17" s="229">
        <v>6.1612691162499145</v>
      </c>
      <c r="I17" s="229">
        <v>8.7796249642909316</v>
      </c>
      <c r="J17" s="229">
        <v>8.2357663919301221</v>
      </c>
      <c r="K17" s="229">
        <v>3.1013312296165036</v>
      </c>
      <c r="L17" s="229">
        <v>2.8653588061560247</v>
      </c>
      <c r="M17" s="229">
        <v>3.8138342327853483</v>
      </c>
      <c r="N17" s="229">
        <v>3.1073798147433016</v>
      </c>
      <c r="O17" s="229">
        <v>1.6278711828302985</v>
      </c>
      <c r="P17" s="229">
        <v>1.6726174328345216</v>
      </c>
      <c r="Q17" s="229">
        <v>0.92092040747391035</v>
      </c>
      <c r="R17" s="229">
        <v>3.6195827119004429</v>
      </c>
      <c r="S17" s="229">
        <v>0.51383555763645117</v>
      </c>
      <c r="T17" s="229">
        <v>7.8981285448034191</v>
      </c>
      <c r="U17" s="229">
        <v>7.5870718260086525</v>
      </c>
      <c r="V17" s="229">
        <v>4.3600816731102841</v>
      </c>
      <c r="W17" s="229">
        <v>1.4138117782184318</v>
      </c>
      <c r="X17" s="229">
        <v>1.4594848343886799</v>
      </c>
      <c r="Y17" s="229">
        <v>1.2363998588554592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86.393884496912705</v>
      </c>
      <c r="F18" s="229">
        <v>0</v>
      </c>
      <c r="G18" s="229">
        <v>0</v>
      </c>
      <c r="H18" s="229">
        <v>0</v>
      </c>
      <c r="I18" s="229">
        <v>210.50122997920136</v>
      </c>
      <c r="J18" s="229">
        <v>148.23923544572548</v>
      </c>
      <c r="K18" s="229">
        <v>0</v>
      </c>
      <c r="L18" s="229">
        <v>0</v>
      </c>
      <c r="M18" s="229">
        <v>13.661050497419289</v>
      </c>
      <c r="N18" s="229">
        <v>0</v>
      </c>
      <c r="O18" s="229">
        <v>0.77324356439449304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26.03610969723832</v>
      </c>
      <c r="Y18" s="229">
        <v>45.054308817431178</v>
      </c>
    </row>
    <row r="19" spans="1:25" ht="12" customHeight="1" x14ac:dyDescent="0.25">
      <c r="A19" s="46" t="s">
        <v>31</v>
      </c>
      <c r="B19" s="229">
        <v>76.597205797276658</v>
      </c>
      <c r="C19" s="229">
        <v>102.16846239312042</v>
      </c>
      <c r="D19" s="229">
        <v>89.73782524624751</v>
      </c>
      <c r="E19" s="229">
        <v>83.315765037380118</v>
      </c>
      <c r="F19" s="229">
        <v>68.070218406952208</v>
      </c>
      <c r="G19" s="229">
        <v>69.749943448716536</v>
      </c>
      <c r="H19" s="229">
        <v>69.582084422134344</v>
      </c>
      <c r="I19" s="229">
        <v>62.861186149776181</v>
      </c>
      <c r="J19" s="229">
        <v>49.07441871982904</v>
      </c>
      <c r="K19" s="229">
        <v>40.628627036121259</v>
      </c>
      <c r="L19" s="229">
        <v>40.165877451931507</v>
      </c>
      <c r="M19" s="229">
        <v>49.480747403522095</v>
      </c>
      <c r="N19" s="229">
        <v>40.803025164966492</v>
      </c>
      <c r="O19" s="229">
        <v>31.827722100257564</v>
      </c>
      <c r="P19" s="229">
        <v>23.778746846967394</v>
      </c>
      <c r="Q19" s="229">
        <v>25.597494810928886</v>
      </c>
      <c r="R19" s="229">
        <v>30.986287584451734</v>
      </c>
      <c r="S19" s="229">
        <v>35.217186758828056</v>
      </c>
      <c r="T19" s="229">
        <v>35.085385410252456</v>
      </c>
      <c r="U19" s="229">
        <v>36.351278298757379</v>
      </c>
      <c r="V19" s="229">
        <v>39.874121444170292</v>
      </c>
      <c r="W19" s="229">
        <v>50.13370614346001</v>
      </c>
      <c r="X19" s="229">
        <v>64.187996599781769</v>
      </c>
      <c r="Y19" s="229">
        <v>74.359432698231913</v>
      </c>
    </row>
    <row r="20" spans="1:25" ht="12" customHeight="1" x14ac:dyDescent="0.25">
      <c r="A20" s="46" t="s">
        <v>82</v>
      </c>
      <c r="B20" s="229">
        <v>76.507643856558488</v>
      </c>
      <c r="C20" s="229">
        <v>77.908528602060841</v>
      </c>
      <c r="D20" s="229">
        <v>80.263855727465</v>
      </c>
      <c r="E20" s="229">
        <v>97.335047669166144</v>
      </c>
      <c r="F20" s="229">
        <v>104.0744252280064</v>
      </c>
      <c r="G20" s="229">
        <v>96.11245934015092</v>
      </c>
      <c r="H20" s="229">
        <v>74.960912459453425</v>
      </c>
      <c r="I20" s="229">
        <v>85.527758200029425</v>
      </c>
      <c r="J20" s="229">
        <v>73.396851806566602</v>
      </c>
      <c r="K20" s="229">
        <v>60.265772784893301</v>
      </c>
      <c r="L20" s="229">
        <v>82.993877186575574</v>
      </c>
      <c r="M20" s="229">
        <v>163.33574591321607</v>
      </c>
      <c r="N20" s="229">
        <v>85.433193129792883</v>
      </c>
      <c r="O20" s="229">
        <v>65.402001370826795</v>
      </c>
      <c r="P20" s="229">
        <v>78.798946686214705</v>
      </c>
      <c r="Q20" s="229">
        <v>88.281671344703739</v>
      </c>
      <c r="R20" s="229">
        <v>74.787947179658303</v>
      </c>
      <c r="S20" s="229">
        <v>64.839110789263941</v>
      </c>
      <c r="T20" s="229">
        <v>83.924376203534734</v>
      </c>
      <c r="U20" s="229">
        <v>79.313071234803175</v>
      </c>
      <c r="V20" s="229">
        <v>90.582978924213819</v>
      </c>
      <c r="W20" s="229">
        <v>127.7311819564991</v>
      </c>
      <c r="X20" s="229">
        <v>94.080257692206217</v>
      </c>
      <c r="Y20" s="229">
        <v>81.304958577522783</v>
      </c>
    </row>
    <row r="21" spans="1:25" ht="12" customHeight="1" x14ac:dyDescent="0.25">
      <c r="A21" s="46" t="s">
        <v>32</v>
      </c>
      <c r="B21" s="229">
        <v>715.54161217381386</v>
      </c>
      <c r="C21" s="229">
        <v>702.56031498629306</v>
      </c>
      <c r="D21" s="229">
        <v>755.96756462519147</v>
      </c>
      <c r="E21" s="229">
        <v>831.82501896991619</v>
      </c>
      <c r="F21" s="229">
        <v>559.34774661863253</v>
      </c>
      <c r="G21" s="229">
        <v>507.82419364162155</v>
      </c>
      <c r="H21" s="229">
        <v>478.66987750536737</v>
      </c>
      <c r="I21" s="229">
        <v>481.27940626625355</v>
      </c>
      <c r="J21" s="229">
        <v>512.70024522945516</v>
      </c>
      <c r="K21" s="229">
        <v>321.46675633574574</v>
      </c>
      <c r="L21" s="229">
        <v>135.06058950109608</v>
      </c>
      <c r="M21" s="229">
        <v>128.14784679918466</v>
      </c>
      <c r="N21" s="229">
        <v>114.65724160315189</v>
      </c>
      <c r="O21" s="229">
        <v>118.22927659615759</v>
      </c>
      <c r="P21" s="229">
        <v>110.06187065875045</v>
      </c>
      <c r="Q21" s="229">
        <v>158.8651089436346</v>
      </c>
      <c r="R21" s="229">
        <v>194.92693320149809</v>
      </c>
      <c r="S21" s="229">
        <v>126.13098458782439</v>
      </c>
      <c r="T21" s="229">
        <v>115.49077169403071</v>
      </c>
      <c r="U21" s="229">
        <v>65.856612665057384</v>
      </c>
      <c r="V21" s="229">
        <v>57.212231871067232</v>
      </c>
      <c r="W21" s="229">
        <v>114.94759232394863</v>
      </c>
      <c r="X21" s="229">
        <v>119.81779006405286</v>
      </c>
      <c r="Y21" s="229">
        <v>123.37620662584409</v>
      </c>
    </row>
    <row r="22" spans="1:25" ht="12" customHeight="1" x14ac:dyDescent="0.25">
      <c r="A22" s="46" t="s">
        <v>33</v>
      </c>
      <c r="B22" s="229">
        <v>423.28654776752563</v>
      </c>
      <c r="C22" s="229">
        <v>69.151223818094977</v>
      </c>
      <c r="D22" s="229">
        <v>185.89790120237987</v>
      </c>
      <c r="E22" s="229">
        <v>270.46353271784437</v>
      </c>
      <c r="F22" s="229">
        <v>237.64237559367052</v>
      </c>
      <c r="G22" s="229">
        <v>245.43675242086061</v>
      </c>
      <c r="H22" s="229">
        <v>222.83269492533151</v>
      </c>
      <c r="I22" s="229">
        <v>286.10718787401078</v>
      </c>
      <c r="J22" s="229">
        <v>189.73806574894459</v>
      </c>
      <c r="K22" s="229">
        <v>174.80243571954941</v>
      </c>
      <c r="L22" s="229">
        <v>139.2678834383704</v>
      </c>
      <c r="M22" s="229">
        <v>46.416829779302759</v>
      </c>
      <c r="N22" s="229">
        <v>314.21719152296441</v>
      </c>
      <c r="O22" s="229">
        <v>212.20314315165464</v>
      </c>
      <c r="P22" s="229">
        <v>205.37557487739608</v>
      </c>
      <c r="Q22" s="229">
        <v>24.885896129828886</v>
      </c>
      <c r="R22" s="229">
        <v>102.36797509541208</v>
      </c>
      <c r="S22" s="229">
        <v>93.353604205347338</v>
      </c>
      <c r="T22" s="229">
        <v>96.45706860047548</v>
      </c>
      <c r="U22" s="229">
        <v>91.389467670492465</v>
      </c>
      <c r="V22" s="229">
        <v>44.119050714240593</v>
      </c>
      <c r="W22" s="229">
        <v>467.05197713231462</v>
      </c>
      <c r="X22" s="229">
        <v>529.8417863073621</v>
      </c>
      <c r="Y22" s="229">
        <v>528.01601580536681</v>
      </c>
    </row>
    <row r="23" spans="1:25" ht="12" customHeight="1" x14ac:dyDescent="0.25">
      <c r="A23" s="46" t="s">
        <v>73</v>
      </c>
      <c r="B23" s="229">
        <v>3846.7222637591394</v>
      </c>
      <c r="C23" s="229">
        <v>3928.7620464222318</v>
      </c>
      <c r="D23" s="229">
        <v>3880.4045983805272</v>
      </c>
      <c r="E23" s="229">
        <v>3942.407758409995</v>
      </c>
      <c r="F23" s="229">
        <v>2812.8781903703402</v>
      </c>
      <c r="G23" s="229">
        <v>2626.7358298939976</v>
      </c>
      <c r="H23" s="229">
        <v>2581.6301581205753</v>
      </c>
      <c r="I23" s="229">
        <v>2422.2034116156292</v>
      </c>
      <c r="J23" s="229">
        <v>2054.3106433842167</v>
      </c>
      <c r="K23" s="229">
        <v>2064.7061954087262</v>
      </c>
      <c r="L23" s="229">
        <v>2139.239866132767</v>
      </c>
      <c r="M23" s="229">
        <v>1810.5438848202632</v>
      </c>
      <c r="N23" s="229">
        <v>1702.4064451089209</v>
      </c>
      <c r="O23" s="229">
        <v>1632.0720235463791</v>
      </c>
      <c r="P23" s="229">
        <v>1593.9238449976795</v>
      </c>
      <c r="Q23" s="229">
        <v>1594.0015277776599</v>
      </c>
      <c r="R23" s="229">
        <v>1587.0219594661589</v>
      </c>
      <c r="S23" s="229">
        <v>1688.0592079290211</v>
      </c>
      <c r="T23" s="229">
        <v>1633.5809819471974</v>
      </c>
      <c r="U23" s="229">
        <v>1617.6387989916091</v>
      </c>
      <c r="V23" s="229">
        <v>1567.1836824328652</v>
      </c>
      <c r="W23" s="229">
        <v>2774.1761074993924</v>
      </c>
      <c r="X23" s="229">
        <v>2313.5874633503749</v>
      </c>
      <c r="Y23" s="229">
        <v>2187.2347624337276</v>
      </c>
    </row>
    <row r="24" spans="1:25" ht="12" customHeight="1" x14ac:dyDescent="0.25">
      <c r="A24" s="46" t="s">
        <v>36</v>
      </c>
      <c r="B24" s="229">
        <v>21.682507717568704</v>
      </c>
      <c r="C24" s="229">
        <v>3.379461706052787</v>
      </c>
      <c r="D24" s="229">
        <v>1.8009787236930794</v>
      </c>
      <c r="E24" s="229">
        <v>1.6678927801859462</v>
      </c>
      <c r="F24" s="229">
        <v>0.1596394513514105</v>
      </c>
      <c r="G24" s="229">
        <v>1.2916537913940251</v>
      </c>
      <c r="H24" s="229">
        <v>0.3398366144824253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10.967915624464347</v>
      </c>
      <c r="O24" s="229">
        <v>9.6993983253642604</v>
      </c>
      <c r="P24" s="229">
        <v>15.965741710553583</v>
      </c>
      <c r="Q24" s="229">
        <v>10.102688631863439</v>
      </c>
      <c r="R24" s="229">
        <v>10.158674624057076</v>
      </c>
      <c r="S24" s="229">
        <v>7.896536345928828</v>
      </c>
      <c r="T24" s="229">
        <v>9.0730865497917641</v>
      </c>
      <c r="U24" s="229">
        <v>5.6866208530743112</v>
      </c>
      <c r="V24" s="229">
        <v>5.0619942542995364</v>
      </c>
      <c r="W24" s="229">
        <v>7.0451721698176026</v>
      </c>
      <c r="X24" s="229">
        <v>6.2017846793830822</v>
      </c>
      <c r="Y24" s="229">
        <v>4.1558117987604994</v>
      </c>
    </row>
    <row r="25" spans="1:25" ht="12" customHeight="1" x14ac:dyDescent="0.25">
      <c r="A25" s="46" t="s">
        <v>38</v>
      </c>
      <c r="B25" s="229">
        <v>79.222989510440144</v>
      </c>
      <c r="C25" s="229">
        <v>82.438692181342176</v>
      </c>
      <c r="D25" s="229">
        <v>78.99479428476964</v>
      </c>
      <c r="E25" s="229">
        <v>76.69981810950857</v>
      </c>
      <c r="F25" s="229">
        <v>75.579375034805196</v>
      </c>
      <c r="G25" s="229">
        <v>73.52835229940618</v>
      </c>
      <c r="H25" s="229">
        <v>73.741316477034587</v>
      </c>
      <c r="I25" s="229">
        <v>65.7099368776624</v>
      </c>
      <c r="J25" s="229">
        <v>94.760078057741197</v>
      </c>
      <c r="K25" s="229">
        <v>120.13665304054855</v>
      </c>
      <c r="L25" s="229">
        <v>97.468700526794009</v>
      </c>
      <c r="M25" s="229">
        <v>103.15247187193886</v>
      </c>
      <c r="N25" s="229">
        <v>93.395870662692332</v>
      </c>
      <c r="O25" s="229">
        <v>98.807298760964841</v>
      </c>
      <c r="P25" s="229">
        <v>117.44479011982823</v>
      </c>
      <c r="Q25" s="229">
        <v>134.76195367837312</v>
      </c>
      <c r="R25" s="229">
        <v>146.49325822338827</v>
      </c>
      <c r="S25" s="229">
        <v>142.05236572127831</v>
      </c>
      <c r="T25" s="229">
        <v>146.74880499210045</v>
      </c>
      <c r="U25" s="229">
        <v>158.05658788044326</v>
      </c>
      <c r="V25" s="229">
        <v>148.69936908070659</v>
      </c>
      <c r="W25" s="229">
        <v>157.48343282310728</v>
      </c>
      <c r="X25" s="229">
        <v>156.26002131163187</v>
      </c>
      <c r="Y25" s="229">
        <v>161.26790237654777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1742.1693480307667</v>
      </c>
      <c r="G26" s="229">
        <v>1776.5241842478838</v>
      </c>
      <c r="H26" s="229">
        <v>1766.80911493454</v>
      </c>
      <c r="I26" s="229">
        <v>1762.2746252735797</v>
      </c>
      <c r="J26" s="229">
        <v>1805.5063806361673</v>
      </c>
      <c r="K26" s="229">
        <v>1780.3374069550009</v>
      </c>
      <c r="L26" s="229">
        <v>1805.3301471906659</v>
      </c>
      <c r="M26" s="229">
        <v>1587.6870101480554</v>
      </c>
      <c r="N26" s="229">
        <v>1651.1988595975599</v>
      </c>
      <c r="O26" s="229">
        <v>1688.1209630423216</v>
      </c>
      <c r="P26" s="229">
        <v>1675.5805784451875</v>
      </c>
      <c r="Q26" s="229">
        <v>1747.953957164593</v>
      </c>
      <c r="R26" s="229">
        <v>1776.1638887412794</v>
      </c>
      <c r="S26" s="229">
        <v>1885.2744062574482</v>
      </c>
      <c r="T26" s="229">
        <v>1715.3643144942607</v>
      </c>
      <c r="U26" s="229">
        <v>1873.8159212062114</v>
      </c>
      <c r="V26" s="229">
        <v>1759.3005195809708</v>
      </c>
      <c r="W26" s="229">
        <v>396.02235148085441</v>
      </c>
      <c r="X26" s="229">
        <v>376.61637593799355</v>
      </c>
      <c r="Y26" s="229">
        <v>369.90257881071716</v>
      </c>
    </row>
    <row r="27" spans="1:25" ht="12" customHeight="1" x14ac:dyDescent="0.25">
      <c r="A27" s="39" t="s">
        <v>98</v>
      </c>
      <c r="B27" s="228">
        <f t="shared" ref="B27:Y27" si="3">SUM(B28:B37)</f>
        <v>12053.047548040915</v>
      </c>
      <c r="C27" s="228">
        <f t="shared" si="3"/>
        <v>11685.700667452153</v>
      </c>
      <c r="D27" s="228">
        <f t="shared" si="3"/>
        <v>11696.789542442744</v>
      </c>
      <c r="E27" s="228">
        <f t="shared" si="3"/>
        <v>12274.12571304897</v>
      </c>
      <c r="F27" s="228">
        <f t="shared" si="3"/>
        <v>12209.772452689438</v>
      </c>
      <c r="G27" s="228">
        <f t="shared" si="3"/>
        <v>12293.385307100507</v>
      </c>
      <c r="H27" s="228">
        <f t="shared" si="3"/>
        <v>11925.529889163017</v>
      </c>
      <c r="I27" s="228">
        <f t="shared" si="3"/>
        <v>11868.040450900658</v>
      </c>
      <c r="J27" s="228">
        <f t="shared" si="3"/>
        <v>11582.798427756612</v>
      </c>
      <c r="K27" s="228">
        <f t="shared" si="3"/>
        <v>9018.6550984417518</v>
      </c>
      <c r="L27" s="228">
        <f t="shared" si="3"/>
        <v>9403.8639451675808</v>
      </c>
      <c r="M27" s="228">
        <f t="shared" si="3"/>
        <v>9396.7095188289186</v>
      </c>
      <c r="N27" s="228">
        <f t="shared" si="3"/>
        <v>8929.6912579676791</v>
      </c>
      <c r="O27" s="228">
        <f t="shared" si="3"/>
        <v>8358.1738655243535</v>
      </c>
      <c r="P27" s="228">
        <f t="shared" si="3"/>
        <v>8022.9545507026542</v>
      </c>
      <c r="Q27" s="228">
        <f t="shared" si="3"/>
        <v>8150.7166988874042</v>
      </c>
      <c r="R27" s="228">
        <f t="shared" si="3"/>
        <v>8139.3133648802159</v>
      </c>
      <c r="S27" s="228">
        <f t="shared" si="3"/>
        <v>8049.1719179850716</v>
      </c>
      <c r="T27" s="228">
        <f t="shared" si="3"/>
        <v>8143.6991334619206</v>
      </c>
      <c r="U27" s="228">
        <f t="shared" si="3"/>
        <v>8190.1618620025292</v>
      </c>
      <c r="V27" s="228">
        <f t="shared" si="3"/>
        <v>7865.5215626750587</v>
      </c>
      <c r="W27" s="228">
        <f t="shared" si="3"/>
        <v>8839.4945033427502</v>
      </c>
      <c r="X27" s="228">
        <f t="shared" si="3"/>
        <v>8336.5532922307684</v>
      </c>
      <c r="Y27" s="228">
        <f t="shared" si="3"/>
        <v>7921.7375174660965</v>
      </c>
    </row>
    <row r="28" spans="1:25" ht="12" customHeight="1" x14ac:dyDescent="0.25">
      <c r="A28" s="18" t="s">
        <v>28</v>
      </c>
      <c r="B28" s="230">
        <v>223.95056380526827</v>
      </c>
      <c r="C28" s="230">
        <v>224.59079931182791</v>
      </c>
      <c r="D28" s="230">
        <v>198.76091755616585</v>
      </c>
      <c r="E28" s="230">
        <v>265.75308016870861</v>
      </c>
      <c r="F28" s="230">
        <v>141.741392659806</v>
      </c>
      <c r="G28" s="230">
        <v>186.59935505366025</v>
      </c>
      <c r="H28" s="230">
        <v>61.286273464238789</v>
      </c>
      <c r="I28" s="230">
        <v>299.43266882337099</v>
      </c>
      <c r="J28" s="230">
        <v>307.41151861955939</v>
      </c>
      <c r="K28" s="230">
        <v>58.695187937296872</v>
      </c>
      <c r="L28" s="230">
        <v>35.351939863776451</v>
      </c>
      <c r="M28" s="230">
        <v>174.02458647804067</v>
      </c>
      <c r="N28" s="230">
        <v>156.86740495570004</v>
      </c>
      <c r="O28" s="230">
        <v>125.01308601358835</v>
      </c>
      <c r="P28" s="230">
        <v>162.6793442803046</v>
      </c>
      <c r="Q28" s="230">
        <v>70.150707499201303</v>
      </c>
      <c r="R28" s="230">
        <v>125.691353538112</v>
      </c>
      <c r="S28" s="230">
        <v>77.195101776292077</v>
      </c>
      <c r="T28" s="230">
        <v>94.863992440077325</v>
      </c>
      <c r="U28" s="230">
        <v>95.972268359914878</v>
      </c>
      <c r="V28" s="230">
        <v>78.434878244791577</v>
      </c>
      <c r="W28" s="230">
        <v>19.830068770028159</v>
      </c>
      <c r="X28" s="230">
        <v>15.76532322507002</v>
      </c>
      <c r="Y28" s="230">
        <v>12.332778492440431</v>
      </c>
    </row>
    <row r="29" spans="1:25" ht="12" customHeight="1" x14ac:dyDescent="0.25">
      <c r="A29" s="18" t="s">
        <v>42</v>
      </c>
      <c r="B29" s="230">
        <v>494.46448528916471</v>
      </c>
      <c r="C29" s="230">
        <v>416.76831776015217</v>
      </c>
      <c r="D29" s="230">
        <v>408.26931064531612</v>
      </c>
      <c r="E29" s="230">
        <v>419.09180066261752</v>
      </c>
      <c r="F29" s="230">
        <v>440.04345013278049</v>
      </c>
      <c r="G29" s="230">
        <v>516.84992093461381</v>
      </c>
      <c r="H29" s="230">
        <v>503.47249160372729</v>
      </c>
      <c r="I29" s="230">
        <v>492.08169589485709</v>
      </c>
      <c r="J29" s="230">
        <v>419.56040181409912</v>
      </c>
      <c r="K29" s="230">
        <v>242.2439003329651</v>
      </c>
      <c r="L29" s="230">
        <v>296.16026422504518</v>
      </c>
      <c r="M29" s="230">
        <v>349.31724802151979</v>
      </c>
      <c r="N29" s="230">
        <v>348.93758154044752</v>
      </c>
      <c r="O29" s="230">
        <v>250.97684213871861</v>
      </c>
      <c r="P29" s="230">
        <v>232.52406134818369</v>
      </c>
      <c r="Q29" s="230">
        <v>218.03772297847371</v>
      </c>
      <c r="R29" s="230">
        <v>222.49506873861361</v>
      </c>
      <c r="S29" s="230">
        <v>187.20786204540599</v>
      </c>
      <c r="T29" s="230">
        <v>224.9613690006405</v>
      </c>
      <c r="U29" s="230">
        <v>209.29064089403491</v>
      </c>
      <c r="V29" s="230">
        <v>131.88388055092739</v>
      </c>
      <c r="W29" s="230">
        <v>140.95373806193939</v>
      </c>
      <c r="X29" s="230">
        <v>147.28980837336189</v>
      </c>
      <c r="Y29" s="230">
        <v>146.28584859162089</v>
      </c>
    </row>
    <row r="30" spans="1:25" ht="12" customHeight="1" x14ac:dyDescent="0.25">
      <c r="A30" s="18" t="s">
        <v>31</v>
      </c>
      <c r="B30" s="230">
        <v>143.34771936584747</v>
      </c>
      <c r="C30" s="230">
        <v>149.65551714952625</v>
      </c>
      <c r="D30" s="230">
        <v>137.52977619359021</v>
      </c>
      <c r="E30" s="230">
        <v>146.16376001448072</v>
      </c>
      <c r="F30" s="230">
        <v>145.5489359434724</v>
      </c>
      <c r="G30" s="230">
        <v>144.07245310378502</v>
      </c>
      <c r="H30" s="230">
        <v>140.67904621166988</v>
      </c>
      <c r="I30" s="230">
        <v>138.77824818883289</v>
      </c>
      <c r="J30" s="230">
        <v>109.37877553354657</v>
      </c>
      <c r="K30" s="230">
        <v>97.672823913849172</v>
      </c>
      <c r="L30" s="230">
        <v>118.1544170066023</v>
      </c>
      <c r="M30" s="230">
        <v>103.29670815024573</v>
      </c>
      <c r="N30" s="230">
        <v>91.453705973933069</v>
      </c>
      <c r="O30" s="230">
        <v>74.815705163068287</v>
      </c>
      <c r="P30" s="230">
        <v>46.655958910668609</v>
      </c>
      <c r="Q30" s="230">
        <v>75.219978436700686</v>
      </c>
      <c r="R30" s="230">
        <v>81.450167731433837</v>
      </c>
      <c r="S30" s="230">
        <v>53.37769630851605</v>
      </c>
      <c r="T30" s="230">
        <v>52.806042722045639</v>
      </c>
      <c r="U30" s="230">
        <v>55.397722634917642</v>
      </c>
      <c r="V30" s="230">
        <v>57.369454152487492</v>
      </c>
      <c r="W30" s="230">
        <v>60.623346189643755</v>
      </c>
      <c r="X30" s="230">
        <v>54.926661434545835</v>
      </c>
      <c r="Y30" s="230">
        <v>64.055015467699164</v>
      </c>
    </row>
    <row r="31" spans="1:25" ht="12" customHeight="1" x14ac:dyDescent="0.25">
      <c r="A31" s="18" t="s">
        <v>82</v>
      </c>
      <c r="B31" s="230">
        <v>75.808980395146321</v>
      </c>
      <c r="C31" s="230">
        <v>91.224040921497178</v>
      </c>
      <c r="D31" s="230">
        <v>88.140803930522196</v>
      </c>
      <c r="E31" s="230">
        <v>107.0382766656508</v>
      </c>
      <c r="F31" s="230">
        <v>127.06768505150779</v>
      </c>
      <c r="G31" s="230">
        <v>115.09430605536481</v>
      </c>
      <c r="H31" s="230">
        <v>96.120493621694706</v>
      </c>
      <c r="I31" s="230">
        <v>110.55268240850484</v>
      </c>
      <c r="J31" s="230">
        <v>97.000357365196948</v>
      </c>
      <c r="K31" s="230">
        <v>80.063616447863012</v>
      </c>
      <c r="L31" s="230">
        <v>118.86883941842842</v>
      </c>
      <c r="M31" s="230">
        <v>169.05434742259683</v>
      </c>
      <c r="N31" s="230">
        <v>104.55985670129361</v>
      </c>
      <c r="O31" s="230">
        <v>84.540715080653698</v>
      </c>
      <c r="P31" s="230">
        <v>98.090085555892529</v>
      </c>
      <c r="Q31" s="230">
        <v>100.98969561406895</v>
      </c>
      <c r="R31" s="230">
        <v>92.340803747742612</v>
      </c>
      <c r="S31" s="230">
        <v>91.607272061890285</v>
      </c>
      <c r="T31" s="230">
        <v>105.9012273204068</v>
      </c>
      <c r="U31" s="230">
        <v>101.46171894674015</v>
      </c>
      <c r="V31" s="230">
        <v>89.343124154283856</v>
      </c>
      <c r="W31" s="230">
        <v>120.10279518474405</v>
      </c>
      <c r="X31" s="230">
        <v>117.03005651651149</v>
      </c>
      <c r="Y31" s="230">
        <v>102.54250969874191</v>
      </c>
    </row>
    <row r="32" spans="1:25" ht="12" customHeight="1" x14ac:dyDescent="0.25">
      <c r="A32" s="18" t="s">
        <v>32</v>
      </c>
      <c r="B32" s="230">
        <v>769.93643239911796</v>
      </c>
      <c r="C32" s="230">
        <v>530.8357089361906</v>
      </c>
      <c r="D32" s="230">
        <v>543.9380358648624</v>
      </c>
      <c r="E32" s="230">
        <v>575.02111978567984</v>
      </c>
      <c r="F32" s="230">
        <v>473.19948792529874</v>
      </c>
      <c r="G32" s="230">
        <v>436.75345795864348</v>
      </c>
      <c r="H32" s="230">
        <v>420.64115212492311</v>
      </c>
      <c r="I32" s="230">
        <v>419.47121785769286</v>
      </c>
      <c r="J32" s="230">
        <v>461.26197414179939</v>
      </c>
      <c r="K32" s="230">
        <v>336.10281984566694</v>
      </c>
      <c r="L32" s="230">
        <v>163.59880631903502</v>
      </c>
      <c r="M32" s="230">
        <v>134.98023036639813</v>
      </c>
      <c r="N32" s="230">
        <v>116.12158269437232</v>
      </c>
      <c r="O32" s="230">
        <v>117.94778856908025</v>
      </c>
      <c r="P32" s="230">
        <v>121.18458767360062</v>
      </c>
      <c r="Q32" s="230">
        <v>185.23334886698026</v>
      </c>
      <c r="R32" s="230">
        <v>256.14625305112389</v>
      </c>
      <c r="S32" s="230">
        <v>177.0562412733577</v>
      </c>
      <c r="T32" s="230">
        <v>179.24467277260322</v>
      </c>
      <c r="U32" s="230">
        <v>125.31078866727589</v>
      </c>
      <c r="V32" s="230">
        <v>97.987060283695698</v>
      </c>
      <c r="W32" s="230">
        <v>117.6560877182513</v>
      </c>
      <c r="X32" s="230">
        <v>131.97070952668301</v>
      </c>
      <c r="Y32" s="230">
        <v>136.6873231028076</v>
      </c>
    </row>
    <row r="33" spans="1:25" ht="12" customHeight="1" x14ac:dyDescent="0.25">
      <c r="A33" s="18" t="s">
        <v>33</v>
      </c>
      <c r="B33" s="230">
        <v>1011.4197942568242</v>
      </c>
      <c r="C33" s="230">
        <v>986.13291288868595</v>
      </c>
      <c r="D33" s="230">
        <v>1036.7098943726974</v>
      </c>
      <c r="E33" s="230">
        <v>1313.8144799959696</v>
      </c>
      <c r="F33" s="230">
        <v>1618.0630157356554</v>
      </c>
      <c r="G33" s="230">
        <v>1677.6312316573317</v>
      </c>
      <c r="H33" s="230">
        <v>1543.3540745132923</v>
      </c>
      <c r="I33" s="230">
        <v>1418.268994648126</v>
      </c>
      <c r="J33" s="230">
        <v>1603.3253243681756</v>
      </c>
      <c r="K33" s="230">
        <v>1091.4787799845808</v>
      </c>
      <c r="L33" s="230">
        <v>1020.2073878243054</v>
      </c>
      <c r="M33" s="230">
        <v>1019.5565917719189</v>
      </c>
      <c r="N33" s="230">
        <v>885.03502246685491</v>
      </c>
      <c r="O33" s="230">
        <v>750.82606962020486</v>
      </c>
      <c r="P33" s="230">
        <v>477.64716445613863</v>
      </c>
      <c r="Q33" s="230">
        <v>784.57647358453914</v>
      </c>
      <c r="R33" s="230">
        <v>521.74326291836439</v>
      </c>
      <c r="S33" s="230">
        <v>352.33010440521554</v>
      </c>
      <c r="T33" s="230">
        <v>366.95813891716824</v>
      </c>
      <c r="U33" s="230">
        <v>358.01588122607109</v>
      </c>
      <c r="V33" s="230">
        <v>448.66417729200572</v>
      </c>
      <c r="W33" s="230">
        <v>538.13416562574241</v>
      </c>
      <c r="X33" s="230">
        <v>643.09176809836686</v>
      </c>
      <c r="Y33" s="230">
        <v>493.55194287648987</v>
      </c>
    </row>
    <row r="34" spans="1:25" ht="12" customHeight="1" x14ac:dyDescent="0.25">
      <c r="A34" s="18" t="s">
        <v>73</v>
      </c>
      <c r="B34" s="230">
        <v>4489.5122163281458</v>
      </c>
      <c r="C34" s="230">
        <v>4441.7173683457404</v>
      </c>
      <c r="D34" s="230">
        <v>4421.941243701398</v>
      </c>
      <c r="E34" s="230">
        <v>4554.9673390457092</v>
      </c>
      <c r="F34" s="230">
        <v>4357.3946681060561</v>
      </c>
      <c r="G34" s="230">
        <v>4274.2915424648027</v>
      </c>
      <c r="H34" s="230">
        <v>4076.7243918302452</v>
      </c>
      <c r="I34" s="230">
        <v>3947.3859088089407</v>
      </c>
      <c r="J34" s="230">
        <v>3643.9122730677609</v>
      </c>
      <c r="K34" s="230">
        <v>2934.5483450493989</v>
      </c>
      <c r="L34" s="230">
        <v>3124.706412954059</v>
      </c>
      <c r="M34" s="230">
        <v>2811.4154891435614</v>
      </c>
      <c r="N34" s="230">
        <v>2778.2785475423216</v>
      </c>
      <c r="O34" s="230">
        <v>2710.3861594949985</v>
      </c>
      <c r="P34" s="230">
        <v>2651.6164216182583</v>
      </c>
      <c r="Q34" s="230">
        <v>2531.953295060061</v>
      </c>
      <c r="R34" s="230">
        <v>2606.795615275973</v>
      </c>
      <c r="S34" s="230">
        <v>2786.0666329863998</v>
      </c>
      <c r="T34" s="230">
        <v>2756.5853031568918</v>
      </c>
      <c r="U34" s="230">
        <v>2734.7322453198599</v>
      </c>
      <c r="V34" s="230">
        <v>2545.9575415488857</v>
      </c>
      <c r="W34" s="230">
        <v>3301.6213289776078</v>
      </c>
      <c r="X34" s="230">
        <v>2920.6573253398651</v>
      </c>
      <c r="Y34" s="230">
        <v>2794.2861293330302</v>
      </c>
    </row>
    <row r="35" spans="1:25" ht="12" customHeight="1" x14ac:dyDescent="0.25">
      <c r="A35" s="18" t="s">
        <v>36</v>
      </c>
      <c r="B35" s="230">
        <v>119.40388029809013</v>
      </c>
      <c r="C35" s="230">
        <v>18.351899169059003</v>
      </c>
      <c r="D35" s="230">
        <v>9.5651537231766426</v>
      </c>
      <c r="E35" s="230">
        <v>8.964849121339201</v>
      </c>
      <c r="F35" s="230">
        <v>0.99385567008716924</v>
      </c>
      <c r="G35" s="230">
        <v>7.877017517156462</v>
      </c>
      <c r="H35" s="230">
        <v>1.7360248286368534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88.747741118251042</v>
      </c>
      <c r="O35" s="230">
        <v>70.230369645513917</v>
      </c>
      <c r="P35" s="230">
        <v>119.83395907634579</v>
      </c>
      <c r="Q35" s="230">
        <v>89.802506562946249</v>
      </c>
      <c r="R35" s="230">
        <v>103.383753643337</v>
      </c>
      <c r="S35" s="230">
        <v>69.794269443498251</v>
      </c>
      <c r="T35" s="230">
        <v>55.305694361255817</v>
      </c>
      <c r="U35" s="230">
        <v>47.707612811563152</v>
      </c>
      <c r="V35" s="230">
        <v>41.564375677909169</v>
      </c>
      <c r="W35" s="230">
        <v>41.411918373305561</v>
      </c>
      <c r="X35" s="230">
        <v>37.482132538208248</v>
      </c>
      <c r="Y35" s="230">
        <v>25.877711860455452</v>
      </c>
    </row>
    <row r="36" spans="1:25" ht="12" customHeight="1" x14ac:dyDescent="0.25">
      <c r="A36" s="18" t="s">
        <v>38</v>
      </c>
      <c r="B36" s="230">
        <v>36.928493517206618</v>
      </c>
      <c r="C36" s="230">
        <v>38.241728995376803</v>
      </c>
      <c r="D36" s="230">
        <v>36.954318852432891</v>
      </c>
      <c r="E36" s="230">
        <v>36.820681315152228</v>
      </c>
      <c r="F36" s="230">
        <v>37.023202890948582</v>
      </c>
      <c r="G36" s="230">
        <v>36.202490305245874</v>
      </c>
      <c r="H36" s="230">
        <v>36.03282764562347</v>
      </c>
      <c r="I36" s="230">
        <v>30.370261037217503</v>
      </c>
      <c r="J36" s="230">
        <v>44.595012274774142</v>
      </c>
      <c r="K36" s="230">
        <v>68.093523100673409</v>
      </c>
      <c r="L36" s="230">
        <v>123.88267565112643</v>
      </c>
      <c r="M36" s="230">
        <v>149.46307738870269</v>
      </c>
      <c r="N36" s="230">
        <v>180.83985789721109</v>
      </c>
      <c r="O36" s="230">
        <v>177.47603711177203</v>
      </c>
      <c r="P36" s="230">
        <v>167.55912561798502</v>
      </c>
      <c r="Q36" s="230">
        <v>188.73734165942147</v>
      </c>
      <c r="R36" s="230">
        <v>169.46088532267839</v>
      </c>
      <c r="S36" s="230">
        <v>158.97771643800772</v>
      </c>
      <c r="T36" s="230">
        <v>169.0847523959539</v>
      </c>
      <c r="U36" s="230">
        <v>177.01108095456982</v>
      </c>
      <c r="V36" s="230">
        <v>214.55187456376208</v>
      </c>
      <c r="W36" s="230">
        <v>254.4123139246073</v>
      </c>
      <c r="X36" s="230">
        <v>242.26147253119748</v>
      </c>
      <c r="Y36" s="230">
        <v>272.79291658462057</v>
      </c>
    </row>
    <row r="37" spans="1:25" ht="12" customHeight="1" x14ac:dyDescent="0.25">
      <c r="A37" s="47" t="s">
        <v>40</v>
      </c>
      <c r="B37" s="231">
        <v>4688.2749823861031</v>
      </c>
      <c r="C37" s="231">
        <v>4788.1823739740967</v>
      </c>
      <c r="D37" s="231">
        <v>4814.980087602582</v>
      </c>
      <c r="E37" s="231">
        <v>4846.4903262736625</v>
      </c>
      <c r="F37" s="231">
        <v>4868.6967585738266</v>
      </c>
      <c r="G37" s="231">
        <v>4898.0135320499021</v>
      </c>
      <c r="H37" s="231">
        <v>5045.4831133189655</v>
      </c>
      <c r="I37" s="231">
        <v>5011.6987732331145</v>
      </c>
      <c r="J37" s="231">
        <v>4896.3527905717001</v>
      </c>
      <c r="K37" s="231">
        <v>4109.7561018294573</v>
      </c>
      <c r="L37" s="231">
        <v>4402.9332019052035</v>
      </c>
      <c r="M37" s="231">
        <v>4485.6012400859336</v>
      </c>
      <c r="N37" s="231">
        <v>4178.8499570772956</v>
      </c>
      <c r="O37" s="231">
        <v>3995.9610926867563</v>
      </c>
      <c r="P37" s="231">
        <v>3945.1638421652765</v>
      </c>
      <c r="Q37" s="231">
        <v>3906.0156286250112</v>
      </c>
      <c r="R37" s="231">
        <v>3959.8062009128375</v>
      </c>
      <c r="S37" s="231">
        <v>4095.5590212464886</v>
      </c>
      <c r="T37" s="231">
        <v>4137.9879403748773</v>
      </c>
      <c r="U37" s="231">
        <v>4285.2619021875817</v>
      </c>
      <c r="V37" s="231">
        <v>4159.7651962063101</v>
      </c>
      <c r="W37" s="231">
        <v>4244.7487405168813</v>
      </c>
      <c r="X37" s="231">
        <v>4026.0780346469583</v>
      </c>
      <c r="Y37" s="231">
        <v>3873.3253414581905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0.99999999999999989</v>
      </c>
      <c r="D41" s="232">
        <f t="shared" si="4"/>
        <v>0.99999999999999989</v>
      </c>
      <c r="E41" s="232">
        <f t="shared" si="4"/>
        <v>1</v>
      </c>
      <c r="F41" s="232">
        <f t="shared" si="4"/>
        <v>0.99999999999999989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0.99999999999999989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1.0373001658933501E-2</v>
      </c>
      <c r="C42" s="233">
        <f t="shared" si="5"/>
        <v>1.0690090234674125E-2</v>
      </c>
      <c r="D42" s="233">
        <f t="shared" si="5"/>
        <v>1.0656832535291406E-2</v>
      </c>
      <c r="E42" s="233">
        <f t="shared" si="5"/>
        <v>1.0437578266905686E-2</v>
      </c>
      <c r="F42" s="233">
        <f t="shared" si="5"/>
        <v>1.0353587301397387E-2</v>
      </c>
      <c r="G42" s="233">
        <f t="shared" si="5"/>
        <v>1.036997889977781E-2</v>
      </c>
      <c r="H42" s="233">
        <f t="shared" si="5"/>
        <v>1.0543143935000087E-2</v>
      </c>
      <c r="I42" s="233">
        <f t="shared" si="5"/>
        <v>1.045889499294979E-2</v>
      </c>
      <c r="J42" s="233">
        <f t="shared" si="5"/>
        <v>1.0578047032131364E-2</v>
      </c>
      <c r="K42" s="233">
        <f t="shared" si="5"/>
        <v>1.0857661416587479E-2</v>
      </c>
      <c r="L42" s="233">
        <f t="shared" si="5"/>
        <v>1.0973601899932062E-2</v>
      </c>
      <c r="M42" s="233">
        <f t="shared" si="5"/>
        <v>1.111112741678265E-2</v>
      </c>
      <c r="N42" s="233">
        <f t="shared" si="5"/>
        <v>1.0864438144493274E-2</v>
      </c>
      <c r="O42" s="233">
        <f t="shared" si="5"/>
        <v>1.098233190112821E-2</v>
      </c>
      <c r="P42" s="233">
        <f t="shared" si="5"/>
        <v>1.1054971313927476E-2</v>
      </c>
      <c r="Q42" s="233">
        <f t="shared" si="5"/>
        <v>1.1258736284542799E-2</v>
      </c>
      <c r="R42" s="233">
        <f t="shared" si="5"/>
        <v>1.1096454482495693E-2</v>
      </c>
      <c r="S42" s="233">
        <f t="shared" si="5"/>
        <v>1.1151804983922922E-2</v>
      </c>
      <c r="T42" s="233">
        <f t="shared" si="5"/>
        <v>1.1236601163572682E-2</v>
      </c>
      <c r="U42" s="233">
        <f t="shared" si="5"/>
        <v>1.1442980845725174E-2</v>
      </c>
      <c r="V42" s="233">
        <f t="shared" si="5"/>
        <v>1.1696296219648201E-2</v>
      </c>
      <c r="W42" s="233">
        <f t="shared" si="5"/>
        <v>1.0882193584683023E-2</v>
      </c>
      <c r="X42" s="233">
        <f t="shared" si="5"/>
        <v>1.122484880238379E-2</v>
      </c>
      <c r="Y42" s="233">
        <f t="shared" si="5"/>
        <v>1.1173027306550329E-2</v>
      </c>
    </row>
    <row r="43" spans="1:25" ht="12" customHeight="1" x14ac:dyDescent="0.25">
      <c r="A43" s="173" t="s">
        <v>92</v>
      </c>
      <c r="B43" s="233">
        <f t="shared" ref="B43:Y43" si="6">IF(B7=0,0,B7/B$5)</f>
        <v>4.644225655596571E-3</v>
      </c>
      <c r="C43" s="233">
        <f t="shared" si="6"/>
        <v>4.6523618750421531E-3</v>
      </c>
      <c r="D43" s="233">
        <f t="shared" si="6"/>
        <v>4.5192334496267405E-3</v>
      </c>
      <c r="E43" s="233">
        <f t="shared" si="6"/>
        <v>4.4480264989749749E-3</v>
      </c>
      <c r="F43" s="233">
        <f t="shared" si="6"/>
        <v>4.3251332468885288E-3</v>
      </c>
      <c r="G43" s="233">
        <f t="shared" si="6"/>
        <v>4.3424185773264824E-3</v>
      </c>
      <c r="H43" s="233">
        <f t="shared" si="6"/>
        <v>4.4013305878705614E-3</v>
      </c>
      <c r="I43" s="233">
        <f t="shared" si="6"/>
        <v>4.377762731821196E-3</v>
      </c>
      <c r="J43" s="233">
        <f t="shared" si="6"/>
        <v>4.3035757753433134E-3</v>
      </c>
      <c r="K43" s="233">
        <f t="shared" si="6"/>
        <v>4.477211161324819E-3</v>
      </c>
      <c r="L43" s="233">
        <f t="shared" si="6"/>
        <v>4.56791830846256E-3</v>
      </c>
      <c r="M43" s="233">
        <f t="shared" si="6"/>
        <v>4.5608345227726183E-3</v>
      </c>
      <c r="N43" s="233">
        <f t="shared" si="6"/>
        <v>4.5482117782308209E-3</v>
      </c>
      <c r="O43" s="233">
        <f t="shared" si="6"/>
        <v>4.7053618747652124E-3</v>
      </c>
      <c r="P43" s="233">
        <f t="shared" si="6"/>
        <v>4.644903021120729E-3</v>
      </c>
      <c r="Q43" s="233">
        <f t="shared" si="6"/>
        <v>4.7476555819617799E-3</v>
      </c>
      <c r="R43" s="233">
        <f t="shared" si="6"/>
        <v>4.7169385387739972E-3</v>
      </c>
      <c r="S43" s="233">
        <f t="shared" si="6"/>
        <v>4.7787805872910637E-3</v>
      </c>
      <c r="T43" s="233">
        <f t="shared" si="6"/>
        <v>4.8780054360663657E-3</v>
      </c>
      <c r="U43" s="233">
        <f t="shared" si="6"/>
        <v>4.7608638326892549E-3</v>
      </c>
      <c r="V43" s="233">
        <f t="shared" si="6"/>
        <v>4.9025533018746265E-3</v>
      </c>
      <c r="W43" s="233">
        <f t="shared" si="6"/>
        <v>4.7163848641830798E-3</v>
      </c>
      <c r="X43" s="233">
        <f t="shared" si="6"/>
        <v>4.7963599236554829E-3</v>
      </c>
      <c r="Y43" s="233">
        <f t="shared" si="6"/>
        <v>4.7578298526200552E-3</v>
      </c>
    </row>
    <row r="44" spans="1:25" ht="12" customHeight="1" x14ac:dyDescent="0.25">
      <c r="A44" s="173" t="s">
        <v>93</v>
      </c>
      <c r="B44" s="233">
        <f t="shared" ref="B44:Y44" si="7">IF(B8=0,0,B8/B$5)</f>
        <v>4.1999482580214298E-2</v>
      </c>
      <c r="C44" s="233">
        <f t="shared" si="7"/>
        <v>4.2944696737540339E-2</v>
      </c>
      <c r="D44" s="233">
        <f t="shared" si="7"/>
        <v>4.2149411521143661E-2</v>
      </c>
      <c r="E44" s="233">
        <f t="shared" si="7"/>
        <v>4.10201829822186E-2</v>
      </c>
      <c r="F44" s="233">
        <f t="shared" si="7"/>
        <v>4.0271951597862177E-2</v>
      </c>
      <c r="G44" s="233">
        <f t="shared" si="7"/>
        <v>4.0520998435613825E-2</v>
      </c>
      <c r="H44" s="233">
        <f t="shared" si="7"/>
        <v>4.2021590130821608E-2</v>
      </c>
      <c r="I44" s="233">
        <f t="shared" si="7"/>
        <v>4.175815897194126E-2</v>
      </c>
      <c r="J44" s="233">
        <f t="shared" si="7"/>
        <v>4.14204218635967E-2</v>
      </c>
      <c r="K44" s="233">
        <f t="shared" si="7"/>
        <v>4.2834526178999126E-2</v>
      </c>
      <c r="L44" s="233">
        <f t="shared" si="7"/>
        <v>4.4366694828672879E-2</v>
      </c>
      <c r="M44" s="233">
        <f t="shared" si="7"/>
        <v>4.4997089501800751E-2</v>
      </c>
      <c r="N44" s="233">
        <f t="shared" si="7"/>
        <v>4.4636218094642424E-2</v>
      </c>
      <c r="O44" s="233">
        <f t="shared" si="7"/>
        <v>4.5039956827318831E-2</v>
      </c>
      <c r="P44" s="233">
        <f t="shared" si="7"/>
        <v>4.5601840696402995E-2</v>
      </c>
      <c r="Q44" s="233">
        <f t="shared" si="7"/>
        <v>4.5567876249418521E-2</v>
      </c>
      <c r="R44" s="233">
        <f t="shared" si="7"/>
        <v>4.5628719589548679E-2</v>
      </c>
      <c r="S44" s="233">
        <f t="shared" si="7"/>
        <v>4.6351506917232853E-2</v>
      </c>
      <c r="T44" s="233">
        <f t="shared" si="7"/>
        <v>4.6735664066062742E-2</v>
      </c>
      <c r="U44" s="233">
        <f t="shared" si="7"/>
        <v>4.6018369273685376E-2</v>
      </c>
      <c r="V44" s="233">
        <f t="shared" si="7"/>
        <v>4.7031378709404909E-2</v>
      </c>
      <c r="W44" s="233">
        <f t="shared" si="7"/>
        <v>4.6375470690979775E-2</v>
      </c>
      <c r="X44" s="233">
        <f t="shared" si="7"/>
        <v>4.661007879310005E-2</v>
      </c>
      <c r="Y44" s="233">
        <f t="shared" si="7"/>
        <v>4.6665536846609422E-2</v>
      </c>
    </row>
    <row r="45" spans="1:25" ht="12" customHeight="1" x14ac:dyDescent="0.25">
      <c r="A45" s="173" t="s">
        <v>94</v>
      </c>
      <c r="B45" s="233">
        <f t="shared" ref="B45:Y45" si="8">IF(B9=0,0,B9/B$5)</f>
        <v>2.8469931158845319E-2</v>
      </c>
      <c r="C45" s="233">
        <f t="shared" si="8"/>
        <v>2.8547396315925625E-2</v>
      </c>
      <c r="D45" s="233">
        <f t="shared" si="8"/>
        <v>2.759240342813182E-2</v>
      </c>
      <c r="E45" s="233">
        <f t="shared" si="8"/>
        <v>2.7017558160265857E-2</v>
      </c>
      <c r="F45" s="233">
        <f t="shared" si="8"/>
        <v>2.6162600568653487E-2</v>
      </c>
      <c r="G45" s="233">
        <f t="shared" si="8"/>
        <v>2.6195742429588123E-2</v>
      </c>
      <c r="H45" s="233">
        <f t="shared" si="8"/>
        <v>2.66767183322861E-2</v>
      </c>
      <c r="I45" s="233">
        <f t="shared" si="8"/>
        <v>2.6520737984289656E-2</v>
      </c>
      <c r="J45" s="233">
        <f t="shared" si="8"/>
        <v>2.577917782371493E-2</v>
      </c>
      <c r="K45" s="233">
        <f t="shared" si="8"/>
        <v>2.7460647853937443E-2</v>
      </c>
      <c r="L45" s="233">
        <f t="shared" si="8"/>
        <v>2.7885172577397602E-2</v>
      </c>
      <c r="M45" s="233">
        <f t="shared" si="8"/>
        <v>2.7487740244673899E-2</v>
      </c>
      <c r="N45" s="233">
        <f t="shared" si="8"/>
        <v>2.7487893063326291E-2</v>
      </c>
      <c r="O45" s="233">
        <f t="shared" si="8"/>
        <v>2.8360810720041558E-2</v>
      </c>
      <c r="P45" s="233">
        <f t="shared" si="8"/>
        <v>2.8027023978246336E-2</v>
      </c>
      <c r="Q45" s="233">
        <f t="shared" si="8"/>
        <v>2.8679657968933563E-2</v>
      </c>
      <c r="R45" s="233">
        <f t="shared" si="8"/>
        <v>2.8504294137353382E-2</v>
      </c>
      <c r="S45" s="233">
        <f t="shared" si="8"/>
        <v>2.8949241959066997E-2</v>
      </c>
      <c r="T45" s="233">
        <f t="shared" si="8"/>
        <v>2.9518895278195682E-2</v>
      </c>
      <c r="U45" s="233">
        <f t="shared" si="8"/>
        <v>2.8675086496731061E-2</v>
      </c>
      <c r="V45" s="233">
        <f t="shared" si="8"/>
        <v>2.9907398790650741E-2</v>
      </c>
      <c r="W45" s="233">
        <f t="shared" si="8"/>
        <v>2.8307951589884892E-2</v>
      </c>
      <c r="X45" s="233">
        <f t="shared" si="8"/>
        <v>2.8655673392773452E-2</v>
      </c>
      <c r="Y45" s="233">
        <f t="shared" si="8"/>
        <v>2.8415657778624169E-2</v>
      </c>
    </row>
    <row r="46" spans="1:25" ht="12" customHeight="1" x14ac:dyDescent="0.25">
      <c r="A46" s="173" t="s">
        <v>95</v>
      </c>
      <c r="B46" s="233">
        <f t="shared" ref="B46:Y46" si="9">IF(B10=0,0,B10/B$5)</f>
        <v>3.3813675881849761E-2</v>
      </c>
      <c r="C46" s="233">
        <f t="shared" si="9"/>
        <v>3.460348772817478E-2</v>
      </c>
      <c r="D46" s="233">
        <f t="shared" si="9"/>
        <v>3.4900191351881008E-2</v>
      </c>
      <c r="E46" s="233">
        <f t="shared" si="9"/>
        <v>3.4374986107839796E-2</v>
      </c>
      <c r="F46" s="233">
        <f t="shared" si="9"/>
        <v>3.3188802839228877E-2</v>
      </c>
      <c r="G46" s="233">
        <f t="shared" si="9"/>
        <v>3.2342764019093036E-2</v>
      </c>
      <c r="H46" s="233">
        <f t="shared" si="9"/>
        <v>3.2565249176712524E-2</v>
      </c>
      <c r="I46" s="233">
        <f t="shared" si="9"/>
        <v>3.1427785020741672E-2</v>
      </c>
      <c r="J46" s="233">
        <f t="shared" si="9"/>
        <v>3.0464988858822546E-2</v>
      </c>
      <c r="K46" s="233">
        <f t="shared" si="9"/>
        <v>3.2325521040428205E-2</v>
      </c>
      <c r="L46" s="233">
        <f t="shared" si="9"/>
        <v>3.1714892173365927E-2</v>
      </c>
      <c r="M46" s="233">
        <f t="shared" si="9"/>
        <v>3.1192603313517135E-2</v>
      </c>
      <c r="N46" s="233">
        <f t="shared" si="9"/>
        <v>3.1491340358490112E-2</v>
      </c>
      <c r="O46" s="233">
        <f t="shared" si="9"/>
        <v>3.1596007674950431E-2</v>
      </c>
      <c r="P46" s="233">
        <f t="shared" si="9"/>
        <v>3.2319928969519351E-2</v>
      </c>
      <c r="Q46" s="233">
        <f t="shared" si="9"/>
        <v>3.1364220783723328E-2</v>
      </c>
      <c r="R46" s="233">
        <f t="shared" si="9"/>
        <v>3.131786645319333E-2</v>
      </c>
      <c r="S46" s="233">
        <f t="shared" si="9"/>
        <v>3.266491342369679E-2</v>
      </c>
      <c r="T46" s="233">
        <f t="shared" si="9"/>
        <v>3.2030556659645874E-2</v>
      </c>
      <c r="U46" s="233">
        <f t="shared" si="9"/>
        <v>3.1532418893033903E-2</v>
      </c>
      <c r="V46" s="233">
        <f t="shared" si="9"/>
        <v>3.2360258808196769E-2</v>
      </c>
      <c r="W46" s="233">
        <f t="shared" si="9"/>
        <v>3.1273101275207084E-2</v>
      </c>
      <c r="X46" s="233">
        <f t="shared" si="9"/>
        <v>3.0849416361206222E-2</v>
      </c>
      <c r="Y46" s="233">
        <f t="shared" si="9"/>
        <v>3.1349377028882477E-2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0.2684242204346865</v>
      </c>
      <c r="C47" s="234">
        <f t="shared" si="10"/>
        <v>0.26352420778486507</v>
      </c>
      <c r="D47" s="234">
        <f t="shared" si="10"/>
        <v>0.26746503680967887</v>
      </c>
      <c r="E47" s="234">
        <f t="shared" si="10"/>
        <v>0.26971565277727089</v>
      </c>
      <c r="F47" s="234">
        <f t="shared" si="10"/>
        <v>0.27866756543919696</v>
      </c>
      <c r="G47" s="234">
        <f t="shared" si="10"/>
        <v>0.27059779212839052</v>
      </c>
      <c r="H47" s="234">
        <f t="shared" si="10"/>
        <v>0.27102859842713689</v>
      </c>
      <c r="I47" s="234">
        <f t="shared" si="10"/>
        <v>0.27637638528221475</v>
      </c>
      <c r="J47" s="234">
        <f t="shared" si="10"/>
        <v>0.26517958178020851</v>
      </c>
      <c r="K47" s="234">
        <f t="shared" si="10"/>
        <v>0.29644403521745938</v>
      </c>
      <c r="L47" s="234">
        <f t="shared" si="10"/>
        <v>0.28249438468897109</v>
      </c>
      <c r="M47" s="234">
        <f t="shared" si="10"/>
        <v>0.25859169461069842</v>
      </c>
      <c r="N47" s="234">
        <f t="shared" si="10"/>
        <v>0.27330304596851851</v>
      </c>
      <c r="O47" s="234">
        <f t="shared" si="10"/>
        <v>0.27773493786504072</v>
      </c>
      <c r="P47" s="234">
        <f t="shared" si="10"/>
        <v>0.28344704341683208</v>
      </c>
      <c r="Q47" s="234">
        <f t="shared" si="10"/>
        <v>0.27856709911512767</v>
      </c>
      <c r="R47" s="234">
        <f t="shared" si="10"/>
        <v>0.28596261515635429</v>
      </c>
      <c r="S47" s="234">
        <f t="shared" si="10"/>
        <v>0.29294027233955533</v>
      </c>
      <c r="T47" s="234">
        <f t="shared" si="10"/>
        <v>0.28075305552146729</v>
      </c>
      <c r="U47" s="234">
        <f t="shared" si="10"/>
        <v>0.2848334150971174</v>
      </c>
      <c r="V47" s="234">
        <f t="shared" si="10"/>
        <v>0.2804810527847959</v>
      </c>
      <c r="W47" s="234">
        <f t="shared" si="10"/>
        <v>0.27815817190225911</v>
      </c>
      <c r="X47" s="234">
        <f t="shared" si="10"/>
        <v>0.26925035561870236</v>
      </c>
      <c r="Y47" s="234">
        <f t="shared" si="10"/>
        <v>0.27295632062220293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0.61227546262987398</v>
      </c>
      <c r="C48" s="235">
        <f t="shared" si="11"/>
        <v>0.6150377593237778</v>
      </c>
      <c r="D48" s="235">
        <f t="shared" si="11"/>
        <v>0.61271689090424641</v>
      </c>
      <c r="E48" s="235">
        <f t="shared" si="11"/>
        <v>0.61298601520652418</v>
      </c>
      <c r="F48" s="235">
        <f t="shared" si="11"/>
        <v>0.60703035900677249</v>
      </c>
      <c r="G48" s="235">
        <f t="shared" si="11"/>
        <v>0.61563030551021025</v>
      </c>
      <c r="H48" s="235">
        <f t="shared" si="11"/>
        <v>0.61276336941017229</v>
      </c>
      <c r="I48" s="235">
        <f t="shared" si="11"/>
        <v>0.60908027501604178</v>
      </c>
      <c r="J48" s="235">
        <f t="shared" si="11"/>
        <v>0.62227420686618262</v>
      </c>
      <c r="K48" s="235">
        <f t="shared" si="11"/>
        <v>0.58560039713126355</v>
      </c>
      <c r="L48" s="235">
        <f t="shared" si="11"/>
        <v>0.59799733552319789</v>
      </c>
      <c r="M48" s="235">
        <f t="shared" si="11"/>
        <v>0.62205891038975447</v>
      </c>
      <c r="N48" s="235">
        <f t="shared" si="11"/>
        <v>0.60766885259229864</v>
      </c>
      <c r="O48" s="235">
        <f t="shared" si="11"/>
        <v>0.60158059313675516</v>
      </c>
      <c r="P48" s="235">
        <f t="shared" si="11"/>
        <v>0.59490428860395106</v>
      </c>
      <c r="Q48" s="235">
        <f t="shared" si="11"/>
        <v>0.59981475401629225</v>
      </c>
      <c r="R48" s="235">
        <f t="shared" si="11"/>
        <v>0.59277311164228064</v>
      </c>
      <c r="S48" s="235">
        <f t="shared" si="11"/>
        <v>0.58316347978923411</v>
      </c>
      <c r="T48" s="235">
        <f t="shared" si="11"/>
        <v>0.5948472218749894</v>
      </c>
      <c r="U48" s="235">
        <f t="shared" si="11"/>
        <v>0.59273686556101779</v>
      </c>
      <c r="V48" s="235">
        <f t="shared" si="11"/>
        <v>0.59362106138542892</v>
      </c>
      <c r="W48" s="235">
        <f t="shared" si="11"/>
        <v>0.60028672609280309</v>
      </c>
      <c r="X48" s="235">
        <f t="shared" si="11"/>
        <v>0.60861326710817865</v>
      </c>
      <c r="Y48" s="235">
        <f t="shared" si="11"/>
        <v>0.60468225056451064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IT: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97005.136233542187</v>
      </c>
      <c r="C5" s="223">
        <f t="shared" si="0"/>
        <v>92555.410381721682</v>
      </c>
      <c r="D5" s="223">
        <f t="shared" si="0"/>
        <v>93175.37122000556</v>
      </c>
      <c r="E5" s="223">
        <f t="shared" si="0"/>
        <v>99108.54596670295</v>
      </c>
      <c r="F5" s="223">
        <f t="shared" si="0"/>
        <v>90950.824020119006</v>
      </c>
      <c r="G5" s="223">
        <f t="shared" si="0"/>
        <v>91225.651381126983</v>
      </c>
      <c r="H5" s="223">
        <f t="shared" si="0"/>
        <v>86976.960155847046</v>
      </c>
      <c r="I5" s="223">
        <f t="shared" si="0"/>
        <v>87744.28743031816</v>
      </c>
      <c r="J5" s="223">
        <f t="shared" si="0"/>
        <v>82217.424936056559</v>
      </c>
      <c r="K5" s="223">
        <f t="shared" si="0"/>
        <v>62677.40791812016</v>
      </c>
      <c r="L5" s="223">
        <f t="shared" si="0"/>
        <v>63209.644256254251</v>
      </c>
      <c r="M5" s="223">
        <f t="shared" si="0"/>
        <v>62235.864159820405</v>
      </c>
      <c r="N5" s="223">
        <f t="shared" si="0"/>
        <v>57994.693375828487</v>
      </c>
      <c r="O5" s="223">
        <f t="shared" si="0"/>
        <v>51878.156900678761</v>
      </c>
      <c r="P5" s="223">
        <f t="shared" si="0"/>
        <v>49874.778573593634</v>
      </c>
      <c r="Q5" s="223">
        <f t="shared" si="0"/>
        <v>49208.6253204147</v>
      </c>
      <c r="R5" s="223">
        <f t="shared" si="0"/>
        <v>49348.164189444651</v>
      </c>
      <c r="S5" s="223">
        <f t="shared" si="0"/>
        <v>46468.833899228703</v>
      </c>
      <c r="T5" s="223">
        <f t="shared" si="0"/>
        <v>46872.457015447173</v>
      </c>
      <c r="U5" s="223">
        <f t="shared" si="0"/>
        <v>45376.545028611145</v>
      </c>
      <c r="V5" s="223">
        <f t="shared" si="0"/>
        <v>42170.57119506046</v>
      </c>
      <c r="W5" s="223">
        <f t="shared" si="0"/>
        <v>55256.6962304029</v>
      </c>
      <c r="X5" s="223">
        <f t="shared" si="0"/>
        <v>51110.308772196193</v>
      </c>
      <c r="Y5" s="223">
        <f t="shared" si="0"/>
        <v>48271.503659912807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1593.0557088026235</v>
      </c>
      <c r="C10" s="225">
        <f t="shared" si="1"/>
        <v>1538.0826181270236</v>
      </c>
      <c r="D10" s="225">
        <f t="shared" si="1"/>
        <v>1575.6571311567418</v>
      </c>
      <c r="E10" s="225">
        <f t="shared" si="1"/>
        <v>1673.5733460911003</v>
      </c>
      <c r="F10" s="225">
        <f t="shared" si="1"/>
        <v>1482.7528264187874</v>
      </c>
      <c r="G10" s="225">
        <f t="shared" si="1"/>
        <v>1360.9684001625262</v>
      </c>
      <c r="H10" s="225">
        <f t="shared" si="1"/>
        <v>1271.9025926425986</v>
      </c>
      <c r="I10" s="225">
        <f t="shared" si="1"/>
        <v>1216.2130407095983</v>
      </c>
      <c r="J10" s="225">
        <f t="shared" si="1"/>
        <v>989.88591674029396</v>
      </c>
      <c r="K10" s="225">
        <f t="shared" si="1"/>
        <v>930.60808817721829</v>
      </c>
      <c r="L10" s="225">
        <f t="shared" si="1"/>
        <v>841.99617332605396</v>
      </c>
      <c r="M10" s="225">
        <f t="shared" si="1"/>
        <v>738.05685534323595</v>
      </c>
      <c r="N10" s="225">
        <f t="shared" si="1"/>
        <v>779.71444687262726</v>
      </c>
      <c r="O10" s="225">
        <f t="shared" si="1"/>
        <v>675.19570143573196</v>
      </c>
      <c r="P10" s="225">
        <f t="shared" si="1"/>
        <v>699.68821941838212</v>
      </c>
      <c r="Q10" s="225">
        <f t="shared" si="1"/>
        <v>676.77385184177922</v>
      </c>
      <c r="R10" s="225">
        <f t="shared" si="1"/>
        <v>684.65034346469804</v>
      </c>
      <c r="S10" s="225">
        <f t="shared" si="1"/>
        <v>728.91761359056784</v>
      </c>
      <c r="T10" s="225">
        <f t="shared" si="1"/>
        <v>667.49271894754918</v>
      </c>
      <c r="U10" s="225">
        <f t="shared" si="1"/>
        <v>612.84217377513176</v>
      </c>
      <c r="V10" s="225">
        <f t="shared" si="1"/>
        <v>577.98148630807293</v>
      </c>
      <c r="W10" s="225">
        <f t="shared" si="1"/>
        <v>877.24675448720734</v>
      </c>
      <c r="X10" s="225">
        <f t="shared" si="1"/>
        <v>709.11757378786876</v>
      </c>
      <c r="Y10" s="225">
        <f t="shared" si="1"/>
        <v>699.82122060407846</v>
      </c>
      <c r="DA10" s="90"/>
    </row>
    <row r="11" spans="1:105" ht="12" customHeight="1" x14ac:dyDescent="0.25">
      <c r="A11" s="37" t="s">
        <v>82</v>
      </c>
      <c r="B11" s="226">
        <v>52.654098884765482</v>
      </c>
      <c r="C11" s="226">
        <v>59.306570222029308</v>
      </c>
      <c r="D11" s="226">
        <v>60.616929673843039</v>
      </c>
      <c r="E11" s="226">
        <v>73.539248732566676</v>
      </c>
      <c r="F11" s="226">
        <v>74.314760264002928</v>
      </c>
      <c r="G11" s="226">
        <v>65.861641250107667</v>
      </c>
      <c r="H11" s="226">
        <v>51.274788259661314</v>
      </c>
      <c r="I11" s="226">
        <v>61.068782382169488</v>
      </c>
      <c r="J11" s="226">
        <v>51.930021908567376</v>
      </c>
      <c r="K11" s="226">
        <v>39.937656119304265</v>
      </c>
      <c r="L11" s="226">
        <v>47.606428672140133</v>
      </c>
      <c r="M11" s="226">
        <v>105.53660454738146</v>
      </c>
      <c r="N11" s="226">
        <v>58.275482867245309</v>
      </c>
      <c r="O11" s="226">
        <v>42.382687673980953</v>
      </c>
      <c r="P11" s="226">
        <v>50.369115352548661</v>
      </c>
      <c r="Q11" s="226">
        <v>50.503196687676351</v>
      </c>
      <c r="R11" s="226">
        <v>46.390703246924254</v>
      </c>
      <c r="S11" s="226">
        <v>40.474395423943214</v>
      </c>
      <c r="T11" s="226">
        <v>49.860273443402939</v>
      </c>
      <c r="U11" s="226">
        <v>46.913585529882475</v>
      </c>
      <c r="V11" s="226">
        <v>46.363433845172558</v>
      </c>
      <c r="W11" s="226">
        <v>59.114823703889172</v>
      </c>
      <c r="X11" s="226">
        <v>45.990797222189151</v>
      </c>
      <c r="Y11" s="226">
        <v>41.841741342907838</v>
      </c>
      <c r="DA11" s="69"/>
    </row>
    <row r="12" spans="1:105" ht="12" customHeight="1" x14ac:dyDescent="0.25">
      <c r="A12" s="37" t="s">
        <v>73</v>
      </c>
      <c r="B12" s="226">
        <v>1540.401609917858</v>
      </c>
      <c r="C12" s="226">
        <v>1478.7760479049944</v>
      </c>
      <c r="D12" s="226">
        <v>1515.0402014828987</v>
      </c>
      <c r="E12" s="226">
        <v>1600.0340973585337</v>
      </c>
      <c r="F12" s="226">
        <v>1408.4380661547846</v>
      </c>
      <c r="G12" s="226">
        <v>1295.1067589124186</v>
      </c>
      <c r="H12" s="226">
        <v>1220.6278043829373</v>
      </c>
      <c r="I12" s="226">
        <v>1155.1442583274288</v>
      </c>
      <c r="J12" s="226">
        <v>937.9558948317266</v>
      </c>
      <c r="K12" s="226">
        <v>890.67043205791401</v>
      </c>
      <c r="L12" s="226">
        <v>794.38974465391379</v>
      </c>
      <c r="M12" s="226">
        <v>632.52025079585451</v>
      </c>
      <c r="N12" s="226">
        <v>721.43896400538199</v>
      </c>
      <c r="O12" s="226">
        <v>632.81301376175099</v>
      </c>
      <c r="P12" s="226">
        <v>649.31910406583347</v>
      </c>
      <c r="Q12" s="226">
        <v>626.27065515410288</v>
      </c>
      <c r="R12" s="226">
        <v>638.25964021777384</v>
      </c>
      <c r="S12" s="226">
        <v>688.44321816662466</v>
      </c>
      <c r="T12" s="226">
        <v>617.63244550414629</v>
      </c>
      <c r="U12" s="226">
        <v>565.92858824524933</v>
      </c>
      <c r="V12" s="226">
        <v>531.61805246290032</v>
      </c>
      <c r="W12" s="226">
        <v>818.13193078331813</v>
      </c>
      <c r="X12" s="226">
        <v>663.12677656567962</v>
      </c>
      <c r="Y12" s="226">
        <v>657.97947926117058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25083.245273092809</v>
      </c>
      <c r="C16" s="228">
        <f t="shared" si="2"/>
        <v>23518.745908098579</v>
      </c>
      <c r="D16" s="228">
        <f t="shared" si="2"/>
        <v>24422.103432535841</v>
      </c>
      <c r="E16" s="228">
        <f t="shared" si="2"/>
        <v>25669.61607148328</v>
      </c>
      <c r="F16" s="228">
        <f t="shared" si="2"/>
        <v>18252.598681750042</v>
      </c>
      <c r="G16" s="228">
        <f t="shared" si="2"/>
        <v>17147.295993876472</v>
      </c>
      <c r="H16" s="228">
        <f t="shared" si="2"/>
        <v>16409.074827281336</v>
      </c>
      <c r="I16" s="228">
        <f t="shared" si="2"/>
        <v>16622.247703433226</v>
      </c>
      <c r="J16" s="228">
        <f t="shared" si="2"/>
        <v>14750.825432189822</v>
      </c>
      <c r="K16" s="228">
        <f t="shared" si="2"/>
        <v>12434.400312027523</v>
      </c>
      <c r="L16" s="228">
        <f t="shared" si="2"/>
        <v>11497.568335099841</v>
      </c>
      <c r="M16" s="228">
        <f t="shared" si="2"/>
        <v>10244.338911621686</v>
      </c>
      <c r="N16" s="228">
        <f t="shared" si="2"/>
        <v>10533.694044293286</v>
      </c>
      <c r="O16" s="228">
        <f t="shared" si="2"/>
        <v>9651.5994436393175</v>
      </c>
      <c r="P16" s="228">
        <f t="shared" si="2"/>
        <v>9624.2132465068134</v>
      </c>
      <c r="Q16" s="228">
        <f t="shared" si="2"/>
        <v>8956.5137402647997</v>
      </c>
      <c r="R16" s="228">
        <f t="shared" si="2"/>
        <v>9662.4913837217609</v>
      </c>
      <c r="S16" s="228">
        <f t="shared" si="2"/>
        <v>9363.5768192750511</v>
      </c>
      <c r="T16" s="228">
        <f t="shared" si="2"/>
        <v>9136.5455691923235</v>
      </c>
      <c r="U16" s="228">
        <f t="shared" si="2"/>
        <v>8749.0432038099098</v>
      </c>
      <c r="V16" s="228">
        <f t="shared" si="2"/>
        <v>8402.6870918484201</v>
      </c>
      <c r="W16" s="228">
        <f t="shared" si="2"/>
        <v>15054.422657625077</v>
      </c>
      <c r="X16" s="228">
        <f t="shared" si="2"/>
        <v>13787.030956571332</v>
      </c>
      <c r="Y16" s="228">
        <f t="shared" si="2"/>
        <v>13285.482332542919</v>
      </c>
      <c r="DA16" s="92"/>
    </row>
    <row r="17" spans="1:105" ht="12" customHeight="1" x14ac:dyDescent="0.25">
      <c r="A17" s="46" t="s">
        <v>28</v>
      </c>
      <c r="B17" s="229">
        <v>463.86927608522501</v>
      </c>
      <c r="C17" s="229">
        <v>422.81957634411259</v>
      </c>
      <c r="D17" s="229">
        <v>353.5089688714379</v>
      </c>
      <c r="E17" s="229">
        <v>106.75102323708865</v>
      </c>
      <c r="F17" s="229">
        <v>52.509593593845224</v>
      </c>
      <c r="G17" s="229">
        <v>65.289568747779938</v>
      </c>
      <c r="H17" s="229">
        <v>72.033319248832854</v>
      </c>
      <c r="I17" s="229">
        <v>89.846065718900803</v>
      </c>
      <c r="J17" s="229">
        <v>82.106322124850763</v>
      </c>
      <c r="K17" s="229">
        <v>29.894722632014645</v>
      </c>
      <c r="L17" s="229">
        <v>26.813008040105533</v>
      </c>
      <c r="M17" s="229">
        <v>32.357504539529053</v>
      </c>
      <c r="N17" s="229">
        <v>26.253054498978848</v>
      </c>
      <c r="O17" s="229">
        <v>13.653766214056194</v>
      </c>
      <c r="P17" s="229">
        <v>13.557591107694945</v>
      </c>
      <c r="Q17" s="229">
        <v>8.0578599366181578</v>
      </c>
      <c r="R17" s="229">
        <v>39.273198406796581</v>
      </c>
      <c r="S17" s="229">
        <v>3.880093680596743</v>
      </c>
      <c r="T17" s="229">
        <v>74.093076295661206</v>
      </c>
      <c r="U17" s="229">
        <v>72.524394717376708</v>
      </c>
      <c r="V17" s="229">
        <v>41.197499076729855</v>
      </c>
      <c r="W17" s="229">
        <v>12.097544436091109</v>
      </c>
      <c r="X17" s="229">
        <v>12.587436867582079</v>
      </c>
      <c r="Y17" s="229">
        <v>10.663296438380318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322.18559999992124</v>
      </c>
      <c r="F18" s="229">
        <v>0</v>
      </c>
      <c r="G18" s="229">
        <v>0</v>
      </c>
      <c r="H18" s="229">
        <v>0</v>
      </c>
      <c r="I18" s="229">
        <v>764.12159999983589</v>
      </c>
      <c r="J18" s="229">
        <v>550.2815999998295</v>
      </c>
      <c r="K18" s="229">
        <v>0</v>
      </c>
      <c r="L18" s="229">
        <v>0</v>
      </c>
      <c r="M18" s="229">
        <v>51.321599999982936</v>
      </c>
      <c r="N18" s="229">
        <v>0</v>
      </c>
      <c r="O18" s="229">
        <v>2.8511999999991664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88.712340479955103</v>
      </c>
      <c r="Y18" s="229">
        <v>153.25479935991689</v>
      </c>
      <c r="DA18" s="73"/>
    </row>
    <row r="19" spans="1:105" ht="12" customHeight="1" x14ac:dyDescent="0.25">
      <c r="A19" s="46" t="s">
        <v>31</v>
      </c>
      <c r="B19" s="229">
        <v>399.86616816208698</v>
      </c>
      <c r="C19" s="229">
        <v>501.13208889216571</v>
      </c>
      <c r="D19" s="229">
        <v>445.91411385702185</v>
      </c>
      <c r="E19" s="229">
        <v>428.2041027033934</v>
      </c>
      <c r="F19" s="229">
        <v>349.03864269849623</v>
      </c>
      <c r="G19" s="229">
        <v>353.62297704978533</v>
      </c>
      <c r="H19" s="229">
        <v>347.63840641054259</v>
      </c>
      <c r="I19" s="229">
        <v>308.4519191448959</v>
      </c>
      <c r="J19" s="229">
        <v>242.84837762757988</v>
      </c>
      <c r="K19" s="229">
        <v>194.45869844272275</v>
      </c>
      <c r="L19" s="229">
        <v>189.19479246156078</v>
      </c>
      <c r="M19" s="229">
        <v>236.16435916115299</v>
      </c>
      <c r="N19" s="229">
        <v>196.63296383144854</v>
      </c>
      <c r="O19" s="229">
        <v>156.55871257682739</v>
      </c>
      <c r="P19" s="229">
        <v>116.42828754766207</v>
      </c>
      <c r="Q19" s="229">
        <v>120.90036162508392</v>
      </c>
      <c r="R19" s="229">
        <v>148.48460324117281</v>
      </c>
      <c r="S19" s="229">
        <v>169.86954730562988</v>
      </c>
      <c r="T19" s="229">
        <v>167.13308918804918</v>
      </c>
      <c r="U19" s="229">
        <v>172.80876719122816</v>
      </c>
      <c r="V19" s="229">
        <v>183.41575964209036</v>
      </c>
      <c r="W19" s="229">
        <v>221.91476411254251</v>
      </c>
      <c r="X19" s="229">
        <v>280.39633701273232</v>
      </c>
      <c r="Y19" s="229">
        <v>324.70793995265979</v>
      </c>
      <c r="DA19" s="73"/>
    </row>
    <row r="20" spans="1:105" ht="12" customHeight="1" x14ac:dyDescent="0.25">
      <c r="A20" s="46" t="s">
        <v>82</v>
      </c>
      <c r="B20" s="229">
        <v>493.77956009418926</v>
      </c>
      <c r="C20" s="229">
        <v>500.42863111331332</v>
      </c>
      <c r="D20" s="229">
        <v>517.93408814935754</v>
      </c>
      <c r="E20" s="229">
        <v>627.50673958709365</v>
      </c>
      <c r="F20" s="229">
        <v>615.85998593357795</v>
      </c>
      <c r="G20" s="229">
        <v>574.48843327194811</v>
      </c>
      <c r="H20" s="229">
        <v>447.53430998751003</v>
      </c>
      <c r="I20" s="229">
        <v>499.21366364911552</v>
      </c>
      <c r="J20" s="229">
        <v>429.62956705600584</v>
      </c>
      <c r="K20" s="229">
        <v>355.48722673530642</v>
      </c>
      <c r="L20" s="229">
        <v>487.7920802433257</v>
      </c>
      <c r="M20" s="229">
        <v>838.6897908320359</v>
      </c>
      <c r="N20" s="229">
        <v>448.7516279661192</v>
      </c>
      <c r="O20" s="229">
        <v>354.58993317449915</v>
      </c>
      <c r="P20" s="229">
        <v>424.59733450915797</v>
      </c>
      <c r="Q20" s="229">
        <v>466.1928973683643</v>
      </c>
      <c r="R20" s="229">
        <v>394.54458499025611</v>
      </c>
      <c r="S20" s="229">
        <v>344.72591481464133</v>
      </c>
      <c r="T20" s="229">
        <v>424.4053817162</v>
      </c>
      <c r="U20" s="229">
        <v>398.99340822013625</v>
      </c>
      <c r="V20" s="229">
        <v>455.83385745978552</v>
      </c>
      <c r="W20" s="229">
        <v>637.8858111196422</v>
      </c>
      <c r="X20" s="229">
        <v>458.67581240139816</v>
      </c>
      <c r="Y20" s="229">
        <v>397.69567557074777</v>
      </c>
      <c r="DA20" s="73"/>
    </row>
    <row r="21" spans="1:105" ht="12" customHeight="1" x14ac:dyDescent="0.25">
      <c r="A21" s="46" t="s">
        <v>32</v>
      </c>
      <c r="B21" s="229">
        <v>4963.8035916754598</v>
      </c>
      <c r="C21" s="229">
        <v>5045.3663146757617</v>
      </c>
      <c r="D21" s="229">
        <v>5570.2950962134128</v>
      </c>
      <c r="E21" s="229">
        <v>6002.3791340015523</v>
      </c>
      <c r="F21" s="229">
        <v>4004.117967387615</v>
      </c>
      <c r="G21" s="229">
        <v>3616.1195284590804</v>
      </c>
      <c r="H21" s="229">
        <v>3384.9111257045352</v>
      </c>
      <c r="I21" s="229">
        <v>3301.7887690188036</v>
      </c>
      <c r="J21" s="229">
        <v>3573.4834670069977</v>
      </c>
      <c r="K21" s="229">
        <v>2217.2598227163121</v>
      </c>
      <c r="L21" s="229">
        <v>944.84691237415086</v>
      </c>
      <c r="M21" s="229">
        <v>802.07942616876471</v>
      </c>
      <c r="N21" s="229">
        <v>776.03005832639803</v>
      </c>
      <c r="O21" s="229">
        <v>796.12973803710577</v>
      </c>
      <c r="P21" s="229">
        <v>735.09267058862986</v>
      </c>
      <c r="Q21" s="229">
        <v>1044.6330213579195</v>
      </c>
      <c r="R21" s="229">
        <v>1314.4724610123844</v>
      </c>
      <c r="S21" s="229">
        <v>839.48734316963737</v>
      </c>
      <c r="T21" s="229">
        <v>757.11154660833517</v>
      </c>
      <c r="U21" s="229">
        <v>417.08327951681167</v>
      </c>
      <c r="V21" s="229">
        <v>356.07935011223134</v>
      </c>
      <c r="W21" s="229">
        <v>709.03761666415642</v>
      </c>
      <c r="X21" s="229">
        <v>708.7531892073946</v>
      </c>
      <c r="Y21" s="229">
        <v>718.21241899084953</v>
      </c>
      <c r="DA21" s="73"/>
    </row>
    <row r="22" spans="1:105" ht="12" customHeight="1" x14ac:dyDescent="0.25">
      <c r="A22" s="46" t="s">
        <v>33</v>
      </c>
      <c r="B22" s="229">
        <v>2238.2300822541388</v>
      </c>
      <c r="C22" s="229">
        <v>423.25273146831586</v>
      </c>
      <c r="D22" s="229">
        <v>1015.6812174557444</v>
      </c>
      <c r="E22" s="229">
        <v>1462.2543437395027</v>
      </c>
      <c r="F22" s="229">
        <v>1238.5459731224992</v>
      </c>
      <c r="G22" s="229">
        <v>1280.8580099211958</v>
      </c>
      <c r="H22" s="229">
        <v>1155.4412397437754</v>
      </c>
      <c r="I22" s="229">
        <v>1432.6327822147759</v>
      </c>
      <c r="J22" s="229">
        <v>999.20231702887099</v>
      </c>
      <c r="K22" s="229">
        <v>898.80028104504572</v>
      </c>
      <c r="L22" s="229">
        <v>727.92594373053021</v>
      </c>
      <c r="M22" s="229">
        <v>278.21546726079862</v>
      </c>
      <c r="N22" s="229">
        <v>1564.6712044739547</v>
      </c>
      <c r="O22" s="229">
        <v>1053.275752353034</v>
      </c>
      <c r="P22" s="229">
        <v>1021.3811450924815</v>
      </c>
      <c r="Q22" s="229">
        <v>148.85555760566342</v>
      </c>
      <c r="R22" s="229">
        <v>496.47392220058089</v>
      </c>
      <c r="S22" s="229">
        <v>443.11034714270659</v>
      </c>
      <c r="T22" s="229">
        <v>450.31643883775769</v>
      </c>
      <c r="U22" s="229">
        <v>422.54757698543847</v>
      </c>
      <c r="V22" s="229">
        <v>213.43232890387645</v>
      </c>
      <c r="W22" s="229">
        <v>2218.2298337309503</v>
      </c>
      <c r="X22" s="229">
        <v>2523.109321044114</v>
      </c>
      <c r="Y22" s="229">
        <v>2500.8815732238868</v>
      </c>
      <c r="DA22" s="73"/>
    </row>
    <row r="23" spans="1:105" ht="12" customHeight="1" x14ac:dyDescent="0.25">
      <c r="A23" s="46" t="s">
        <v>73</v>
      </c>
      <c r="B23" s="229">
        <v>15890.945734049799</v>
      </c>
      <c r="C23" s="229">
        <v>16192.774623997295</v>
      </c>
      <c r="D23" s="229">
        <v>16120.486651089775</v>
      </c>
      <c r="E23" s="229">
        <v>16321.356947738612</v>
      </c>
      <c r="F23" s="229">
        <v>11617.261561111887</v>
      </c>
      <c r="G23" s="229">
        <v>10857.155077128045</v>
      </c>
      <c r="H23" s="229">
        <v>10622.424847334336</v>
      </c>
      <c r="I23" s="229">
        <v>9854.3930180866118</v>
      </c>
      <c r="J23" s="229">
        <v>8501.4738957455775</v>
      </c>
      <c r="K23" s="229">
        <v>8366.6996748560305</v>
      </c>
      <c r="L23" s="229">
        <v>8632.7579142656759</v>
      </c>
      <c r="M23" s="229">
        <v>7506.8882064682766</v>
      </c>
      <c r="N23" s="229">
        <v>7019.9826561445479</v>
      </c>
      <c r="O23" s="229">
        <v>6736.7258545307832</v>
      </c>
      <c r="P23" s="229">
        <v>6568.1149228131144</v>
      </c>
      <c r="Q23" s="229">
        <v>6466.5336659387285</v>
      </c>
      <c r="R23" s="229">
        <v>6433.3921569326894</v>
      </c>
      <c r="S23" s="229">
        <v>6827.5594387092942</v>
      </c>
      <c r="T23" s="229">
        <v>6588.4220994252228</v>
      </c>
      <c r="U23" s="229">
        <v>6496.4468988796834</v>
      </c>
      <c r="V23" s="229">
        <v>6277.4446740525427</v>
      </c>
      <c r="W23" s="229">
        <v>10639.791438169999</v>
      </c>
      <c r="X23" s="229">
        <v>9093.9908641086313</v>
      </c>
      <c r="Y23" s="229">
        <v>8587.6151945177717</v>
      </c>
      <c r="DA23" s="73"/>
    </row>
    <row r="24" spans="1:105" ht="12" customHeight="1" x14ac:dyDescent="0.25">
      <c r="A24" s="46" t="s">
        <v>36</v>
      </c>
      <c r="B24" s="229">
        <v>260.9509751721173</v>
      </c>
      <c r="C24" s="229">
        <v>61.172056007843054</v>
      </c>
      <c r="D24" s="229">
        <v>26.48341129921219</v>
      </c>
      <c r="E24" s="229">
        <v>27.178294876333101</v>
      </c>
      <c r="F24" s="229">
        <v>3.465072301884156</v>
      </c>
      <c r="G24" s="229">
        <v>27.9625136983244</v>
      </c>
      <c r="H24" s="229">
        <v>7.2916932515246717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56.373475831145669</v>
      </c>
      <c r="O24" s="229">
        <v>46.112402151117394</v>
      </c>
      <c r="P24" s="229">
        <v>155.26126719527161</v>
      </c>
      <c r="Q24" s="229">
        <v>86.143034403980508</v>
      </c>
      <c r="R24" s="229">
        <v>98.176058239663334</v>
      </c>
      <c r="S24" s="229">
        <v>55.700322356986263</v>
      </c>
      <c r="T24" s="229">
        <v>59.60756699469944</v>
      </c>
      <c r="U24" s="229">
        <v>40.164072759773511</v>
      </c>
      <c r="V24" s="229">
        <v>31.913696615347124</v>
      </c>
      <c r="W24" s="229">
        <v>41.347869699651284</v>
      </c>
      <c r="X24" s="229">
        <v>36.14415630385308</v>
      </c>
      <c r="Y24" s="229">
        <v>20.974097468173262</v>
      </c>
      <c r="DA24" s="73"/>
    </row>
    <row r="25" spans="1:105" ht="12" customHeight="1" x14ac:dyDescent="0.25">
      <c r="A25" s="46" t="s">
        <v>38</v>
      </c>
      <c r="B25" s="229">
        <v>371.79988559979245</v>
      </c>
      <c r="C25" s="229">
        <v>371.79988559977306</v>
      </c>
      <c r="D25" s="229">
        <v>371.79988559987601</v>
      </c>
      <c r="E25" s="229">
        <v>371.79988559978165</v>
      </c>
      <c r="F25" s="229">
        <v>371.79988560023367</v>
      </c>
      <c r="G25" s="229">
        <v>371.79988560031245</v>
      </c>
      <c r="H25" s="229">
        <v>371.79988560027817</v>
      </c>
      <c r="I25" s="229">
        <v>371.79988560028841</v>
      </c>
      <c r="J25" s="229">
        <v>371.79988560010941</v>
      </c>
      <c r="K25" s="229">
        <v>371.79988560008962</v>
      </c>
      <c r="L25" s="229">
        <v>488.23768398449079</v>
      </c>
      <c r="M25" s="229">
        <v>498.6225571911458</v>
      </c>
      <c r="N25" s="229">
        <v>444.99900322069385</v>
      </c>
      <c r="O25" s="229">
        <v>491.70208460189508</v>
      </c>
      <c r="P25" s="229">
        <v>589.78002765280235</v>
      </c>
      <c r="Q25" s="229">
        <v>615.19734202844086</v>
      </c>
      <c r="R25" s="229">
        <v>737.67439869821726</v>
      </c>
      <c r="S25" s="229">
        <v>679.24381209555986</v>
      </c>
      <c r="T25" s="229">
        <v>615.4563701263985</v>
      </c>
      <c r="U25" s="229">
        <v>728.47480553946286</v>
      </c>
      <c r="V25" s="229">
        <v>843.36992598581639</v>
      </c>
      <c r="W25" s="229">
        <v>574.11777969204354</v>
      </c>
      <c r="X25" s="229">
        <v>584.66149914567166</v>
      </c>
      <c r="Y25" s="229">
        <v>571.47733702053222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43683.631237041089</v>
      </c>
      <c r="C27" s="228">
        <f t="shared" si="3"/>
        <v>40279.735939919759</v>
      </c>
      <c r="D27" s="228">
        <f t="shared" si="3"/>
        <v>40059.816161156421</v>
      </c>
      <c r="E27" s="228">
        <f t="shared" si="3"/>
        <v>43549.131349180083</v>
      </c>
      <c r="F27" s="228">
        <f t="shared" si="3"/>
        <v>41991.268955170432</v>
      </c>
      <c r="G27" s="228">
        <f t="shared" si="3"/>
        <v>43062.898194769288</v>
      </c>
      <c r="H27" s="228">
        <f t="shared" si="3"/>
        <v>39630.701278594905</v>
      </c>
      <c r="I27" s="228">
        <f t="shared" si="3"/>
        <v>39784.378697366534</v>
      </c>
      <c r="J27" s="228">
        <f t="shared" si="3"/>
        <v>39036.628207264643</v>
      </c>
      <c r="K27" s="228">
        <f t="shared" si="3"/>
        <v>28188.500254780978</v>
      </c>
      <c r="L27" s="228">
        <f t="shared" si="3"/>
        <v>28600.879261705373</v>
      </c>
      <c r="M27" s="228">
        <f t="shared" si="3"/>
        <v>29234.083429182981</v>
      </c>
      <c r="N27" s="228">
        <f t="shared" si="3"/>
        <v>27941.383147053202</v>
      </c>
      <c r="O27" s="228">
        <f t="shared" si="3"/>
        <v>25123.46218375201</v>
      </c>
      <c r="P27" s="228">
        <f t="shared" si="3"/>
        <v>23670.236440925986</v>
      </c>
      <c r="Q27" s="228">
        <f t="shared" si="3"/>
        <v>24696.640816938514</v>
      </c>
      <c r="R27" s="228">
        <f t="shared" si="3"/>
        <v>24237.452780052052</v>
      </c>
      <c r="S27" s="228">
        <f t="shared" si="3"/>
        <v>21594.1800237313</v>
      </c>
      <c r="T27" s="228">
        <f t="shared" si="3"/>
        <v>22072.882210943353</v>
      </c>
      <c r="U27" s="228">
        <f t="shared" si="3"/>
        <v>21401.009787515912</v>
      </c>
      <c r="V27" s="228">
        <f t="shared" si="3"/>
        <v>20082.20511276554</v>
      </c>
      <c r="W27" s="228">
        <f t="shared" si="3"/>
        <v>24525.216664413532</v>
      </c>
      <c r="X27" s="228">
        <f t="shared" si="3"/>
        <v>23349.476374388745</v>
      </c>
      <c r="Y27" s="228">
        <f t="shared" si="3"/>
        <v>21623.777091924239</v>
      </c>
      <c r="DA27" s="92"/>
    </row>
    <row r="28" spans="1:105" ht="12" customHeight="1" x14ac:dyDescent="0.25">
      <c r="A28" s="18" t="s">
        <v>28</v>
      </c>
      <c r="B28" s="230">
        <v>1806.9678785346964</v>
      </c>
      <c r="C28" s="230">
        <v>1850.1935150706079</v>
      </c>
      <c r="D28" s="230">
        <v>1618.448106929173</v>
      </c>
      <c r="E28" s="230">
        <v>2013.5141314624982</v>
      </c>
      <c r="F28" s="230">
        <v>1098.7840965529617</v>
      </c>
      <c r="G28" s="230">
        <v>1445.7671333153639</v>
      </c>
      <c r="H28" s="230">
        <v>495.76800535006316</v>
      </c>
      <c r="I28" s="230">
        <v>2258.0251836142897</v>
      </c>
      <c r="J28" s="230">
        <v>2306.5350358956216</v>
      </c>
      <c r="K28" s="230">
        <v>469.49890124420716</v>
      </c>
      <c r="L28" s="230">
        <v>294.32990123416181</v>
      </c>
      <c r="M28" s="230">
        <v>1342.7547436157445</v>
      </c>
      <c r="N28" s="230">
        <v>1217.7803558506455</v>
      </c>
      <c r="O28" s="230">
        <v>962.12830133148532</v>
      </c>
      <c r="P28" s="230">
        <v>1235.952813574879</v>
      </c>
      <c r="Q28" s="230">
        <v>557.28758248592578</v>
      </c>
      <c r="R28" s="230">
        <v>1050.5564996366247</v>
      </c>
      <c r="S28" s="230">
        <v>577.49649189393267</v>
      </c>
      <c r="T28" s="230">
        <v>770.79255409193297</v>
      </c>
      <c r="U28" s="230">
        <v>781.14116293251107</v>
      </c>
      <c r="V28" s="230">
        <v>624.04548238092229</v>
      </c>
      <c r="W28" s="230">
        <v>171.40597143791308</v>
      </c>
      <c r="X28" s="230">
        <v>139.85909398113114</v>
      </c>
      <c r="Y28" s="230">
        <v>110.01584961441978</v>
      </c>
      <c r="DA28" s="71"/>
    </row>
    <row r="29" spans="1:105" ht="12" customHeight="1" x14ac:dyDescent="0.25">
      <c r="A29" s="18" t="s">
        <v>42</v>
      </c>
      <c r="B29" s="230">
        <v>4073.0826379281589</v>
      </c>
      <c r="C29" s="230">
        <v>3433.071230817879</v>
      </c>
      <c r="D29" s="230">
        <v>3363.0618381335421</v>
      </c>
      <c r="E29" s="230">
        <v>3452.2105990659738</v>
      </c>
      <c r="F29" s="230">
        <v>3605.915517200729</v>
      </c>
      <c r="G29" s="230">
        <v>4409.6539918290991</v>
      </c>
      <c r="H29" s="230">
        <v>4273.1593927986132</v>
      </c>
      <c r="I29" s="230">
        <v>4205.2679519747016</v>
      </c>
      <c r="J29" s="230">
        <v>3580.224763894214</v>
      </c>
      <c r="K29" s="230">
        <v>2060.7200678650129</v>
      </c>
      <c r="L29" s="230">
        <v>2469.0487414158042</v>
      </c>
      <c r="M29" s="230">
        <v>2946.8836363089181</v>
      </c>
      <c r="N29" s="230">
        <v>3012.7782768749348</v>
      </c>
      <c r="O29" s="230">
        <v>2131.357525682196</v>
      </c>
      <c r="P29" s="230">
        <v>1940.574400966799</v>
      </c>
      <c r="Q29" s="230">
        <v>1828.55317018503</v>
      </c>
      <c r="R29" s="230">
        <v>1862.6234680353809</v>
      </c>
      <c r="S29" s="230">
        <v>1556.0812545696319</v>
      </c>
      <c r="T29" s="230">
        <v>1871.7607156277179</v>
      </c>
      <c r="U29" s="230">
        <v>1736.988554592602</v>
      </c>
      <c r="V29" s="230">
        <v>1083.2545381750849</v>
      </c>
      <c r="W29" s="230">
        <v>1168.506619278978</v>
      </c>
      <c r="X29" s="230">
        <v>1218.218649437918</v>
      </c>
      <c r="Y29" s="230">
        <v>1244.5163033569661</v>
      </c>
      <c r="DA29" s="71"/>
    </row>
    <row r="30" spans="1:105" ht="12" customHeight="1" x14ac:dyDescent="0.25">
      <c r="A30" s="18" t="s">
        <v>31</v>
      </c>
      <c r="B30" s="230">
        <v>778.58880083768281</v>
      </c>
      <c r="C30" s="230">
        <v>822.45358682767642</v>
      </c>
      <c r="D30" s="230">
        <v>749.95721234289806</v>
      </c>
      <c r="E30" s="230">
        <v>790.88774585641056</v>
      </c>
      <c r="F30" s="230">
        <v>788.78058254136045</v>
      </c>
      <c r="G30" s="230">
        <v>787.09867151014635</v>
      </c>
      <c r="H30" s="230">
        <v>769.86271978951038</v>
      </c>
      <c r="I30" s="230">
        <v>739.38650417515089</v>
      </c>
      <c r="J30" s="230">
        <v>578.58739713247644</v>
      </c>
      <c r="K30" s="230">
        <v>525.38635395736208</v>
      </c>
      <c r="L30" s="230">
        <v>640.94870657854233</v>
      </c>
      <c r="M30" s="230">
        <v>564.95354371890335</v>
      </c>
      <c r="N30" s="230">
        <v>499.99111188850009</v>
      </c>
      <c r="O30" s="230">
        <v>406.54593982317851</v>
      </c>
      <c r="P30" s="230">
        <v>255.10461341239559</v>
      </c>
      <c r="Q30" s="230">
        <v>407.37293933491617</v>
      </c>
      <c r="R30" s="230">
        <v>434.93792103882299</v>
      </c>
      <c r="S30" s="230">
        <v>300.35165269446401</v>
      </c>
      <c r="T30" s="230">
        <v>294.38061369196987</v>
      </c>
      <c r="U30" s="230">
        <v>308.84562276887675</v>
      </c>
      <c r="V30" s="230">
        <v>320.29291323794882</v>
      </c>
      <c r="W30" s="230">
        <v>327.75337428741159</v>
      </c>
      <c r="X30" s="230">
        <v>294.45180590717013</v>
      </c>
      <c r="Y30" s="230">
        <v>342.42554308717973</v>
      </c>
      <c r="DA30" s="71"/>
    </row>
    <row r="31" spans="1:105" ht="12" customHeight="1" x14ac:dyDescent="0.25">
      <c r="A31" s="18" t="s">
        <v>82</v>
      </c>
      <c r="B31" s="230">
        <v>678.35059886261524</v>
      </c>
      <c r="C31" s="230">
        <v>728.18234542606945</v>
      </c>
      <c r="D31" s="230">
        <v>709.3662621787787</v>
      </c>
      <c r="E31" s="230">
        <v>861.50044492251732</v>
      </c>
      <c r="F31" s="230">
        <v>1023.8913670448215</v>
      </c>
      <c r="G31" s="230">
        <v>931.66687224049997</v>
      </c>
      <c r="H31" s="230">
        <v>776.48163067535313</v>
      </c>
      <c r="I31" s="230">
        <v>841.27512749110019</v>
      </c>
      <c r="J31" s="230">
        <v>759.00779103780178</v>
      </c>
      <c r="K31" s="230">
        <v>614.70613930761408</v>
      </c>
      <c r="L31" s="230">
        <v>935.60496216742195</v>
      </c>
      <c r="M31" s="230">
        <v>1271.7491913814558</v>
      </c>
      <c r="N31" s="230">
        <v>777.73359808750365</v>
      </c>
      <c r="O31" s="230">
        <v>647.88121671312626</v>
      </c>
      <c r="P31" s="230">
        <v>743.50466582017987</v>
      </c>
      <c r="Q31" s="230">
        <v>749.12438810571962</v>
      </c>
      <c r="R31" s="230">
        <v>676.52261852516847</v>
      </c>
      <c r="S31" s="230">
        <v>678.59402084350359</v>
      </c>
      <c r="T31" s="230">
        <v>759.98831592192255</v>
      </c>
      <c r="U31" s="230">
        <v>728.57593145169892</v>
      </c>
      <c r="V31" s="230">
        <v>625.30813085624197</v>
      </c>
      <c r="W31" s="230">
        <v>839.55750569989186</v>
      </c>
      <c r="X31" s="230">
        <v>785.68138749831394</v>
      </c>
      <c r="Y31" s="230">
        <v>687.0743592480602</v>
      </c>
      <c r="DA31" s="71"/>
    </row>
    <row r="32" spans="1:105" ht="12" customHeight="1" x14ac:dyDescent="0.25">
      <c r="A32" s="18" t="s">
        <v>32</v>
      </c>
      <c r="B32" s="230">
        <v>5866.0045012029468</v>
      </c>
      <c r="C32" s="230">
        <v>4477.9297472429043</v>
      </c>
      <c r="D32" s="230">
        <v>4596.9692133851158</v>
      </c>
      <c r="E32" s="230">
        <v>4849.1007421560826</v>
      </c>
      <c r="F32" s="230">
        <v>3655.3860635707242</v>
      </c>
      <c r="G32" s="230">
        <v>3303.4406573005485</v>
      </c>
      <c r="H32" s="230">
        <v>3194.0885646955267</v>
      </c>
      <c r="I32" s="230">
        <v>3397.9551071413061</v>
      </c>
      <c r="J32" s="230">
        <v>3699.0205329934311</v>
      </c>
      <c r="K32" s="230">
        <v>2699.1883320852371</v>
      </c>
      <c r="L32" s="230">
        <v>1197.5851185859772</v>
      </c>
      <c r="M32" s="230">
        <v>1080.288419031293</v>
      </c>
      <c r="N32" s="230">
        <v>898.90591071342578</v>
      </c>
      <c r="O32" s="230">
        <v>946.91782852311815</v>
      </c>
      <c r="P32" s="230">
        <v>958.41911269156344</v>
      </c>
      <c r="Q32" s="230">
        <v>1419.7831334418559</v>
      </c>
      <c r="R32" s="230">
        <v>1933.2313841877537</v>
      </c>
      <c r="S32" s="230">
        <v>1323.0371395508205</v>
      </c>
      <c r="T32" s="230">
        <v>1357.4564843520266</v>
      </c>
      <c r="U32" s="230">
        <v>958.04524464377982</v>
      </c>
      <c r="V32" s="230">
        <v>749.79014692815394</v>
      </c>
      <c r="W32" s="230">
        <v>877.95650333563628</v>
      </c>
      <c r="X32" s="230">
        <v>936.87932559214312</v>
      </c>
      <c r="Y32" s="230">
        <v>974.5690488486706</v>
      </c>
      <c r="DA32" s="71"/>
    </row>
    <row r="33" spans="1:105" ht="12" customHeight="1" x14ac:dyDescent="0.25">
      <c r="A33" s="18" t="s">
        <v>33</v>
      </c>
      <c r="B33" s="230">
        <v>7348.8474068246051</v>
      </c>
      <c r="C33" s="230">
        <v>7176.6195084523488</v>
      </c>
      <c r="D33" s="230">
        <v>7544.9597640651864</v>
      </c>
      <c r="E33" s="230">
        <v>9505.5923276987633</v>
      </c>
      <c r="F33" s="230">
        <v>11142.969931835862</v>
      </c>
      <c r="G33" s="230">
        <v>11598.607248317388</v>
      </c>
      <c r="H33" s="230">
        <v>10699.950690257185</v>
      </c>
      <c r="I33" s="230">
        <v>9820.8090193863281</v>
      </c>
      <c r="J33" s="230">
        <v>11008.322326889811</v>
      </c>
      <c r="K33" s="230">
        <v>7830.2191772366868</v>
      </c>
      <c r="L33" s="230">
        <v>7334.286570230548</v>
      </c>
      <c r="M33" s="230">
        <v>7313.6839667805561</v>
      </c>
      <c r="N33" s="230">
        <v>6317.9317532442383</v>
      </c>
      <c r="O33" s="230">
        <v>5346.2604291250755</v>
      </c>
      <c r="P33" s="230">
        <v>3406.1591737877311</v>
      </c>
      <c r="Q33" s="230">
        <v>5575.0415857132266</v>
      </c>
      <c r="R33" s="230">
        <v>3720.8602147184774</v>
      </c>
      <c r="S33" s="230">
        <v>2516.1939210979685</v>
      </c>
      <c r="T33" s="230">
        <v>2620.4086916012416</v>
      </c>
      <c r="U33" s="230">
        <v>2561.1391020954961</v>
      </c>
      <c r="V33" s="230">
        <v>3216.7563403352542</v>
      </c>
      <c r="W33" s="230">
        <v>3854.3137487495674</v>
      </c>
      <c r="X33" s="230">
        <v>4602.0071484333366</v>
      </c>
      <c r="Y33" s="230">
        <v>3518.9601825737036</v>
      </c>
      <c r="DA33" s="71"/>
    </row>
    <row r="34" spans="1:105" ht="12" customHeight="1" x14ac:dyDescent="0.25">
      <c r="A34" s="18" t="s">
        <v>73</v>
      </c>
      <c r="B34" s="230">
        <v>21617.719636023074</v>
      </c>
      <c r="C34" s="230">
        <v>21442.395958090201</v>
      </c>
      <c r="D34" s="230">
        <v>21328.514967420979</v>
      </c>
      <c r="E34" s="230">
        <v>21922.136084894209</v>
      </c>
      <c r="F34" s="230">
        <v>20652.746052725863</v>
      </c>
      <c r="G34" s="230">
        <v>20406.36613395462</v>
      </c>
      <c r="H34" s="230">
        <v>19381.881968280191</v>
      </c>
      <c r="I34" s="230">
        <v>18521.659803583658</v>
      </c>
      <c r="J34" s="230">
        <v>17104.930359421291</v>
      </c>
      <c r="K34" s="230">
        <v>13988.781283084856</v>
      </c>
      <c r="L34" s="230">
        <v>14883.83783107743</v>
      </c>
      <c r="M34" s="230">
        <v>13722.761542737178</v>
      </c>
      <c r="N34" s="230">
        <v>13498.812559846299</v>
      </c>
      <c r="O34" s="230">
        <v>13137.832961707254</v>
      </c>
      <c r="P34" s="230">
        <v>12856.481153120714</v>
      </c>
      <c r="Q34" s="230">
        <v>12339.433448904349</v>
      </c>
      <c r="R34" s="230">
        <v>12568.806732847779</v>
      </c>
      <c r="S34" s="230">
        <v>13316.715070172999</v>
      </c>
      <c r="T34" s="230">
        <v>13100.919927097897</v>
      </c>
      <c r="U34" s="230">
        <v>12983.993185809904</v>
      </c>
      <c r="V34" s="230">
        <v>12145.183275692967</v>
      </c>
      <c r="W34" s="230">
        <v>15880.89284997556</v>
      </c>
      <c r="X34" s="230">
        <v>14031.004282748674</v>
      </c>
      <c r="Y34" s="230">
        <v>13384.027681604397</v>
      </c>
      <c r="DA34" s="71"/>
    </row>
    <row r="35" spans="1:105" ht="12" customHeight="1" x14ac:dyDescent="0.25">
      <c r="A35" s="18" t="s">
        <v>36</v>
      </c>
      <c r="B35" s="230">
        <v>1514.0697768273092</v>
      </c>
      <c r="C35" s="230">
        <v>348.8900479920697</v>
      </c>
      <c r="D35" s="230">
        <v>148.53879670074673</v>
      </c>
      <c r="E35" s="230">
        <v>154.18927312363223</v>
      </c>
      <c r="F35" s="230">
        <v>22.795343698108454</v>
      </c>
      <c r="G35" s="230">
        <v>180.29748630162342</v>
      </c>
      <c r="H35" s="230">
        <v>39.508306748465401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482.05541216861633</v>
      </c>
      <c r="O35" s="230">
        <v>354.5598938487696</v>
      </c>
      <c r="P35" s="230">
        <v>1235.7655352041484</v>
      </c>
      <c r="Q35" s="230">
        <v>827.35008239570061</v>
      </c>
      <c r="R35" s="230">
        <v>1072.3637401598985</v>
      </c>
      <c r="S35" s="230">
        <v>537.2327154027663</v>
      </c>
      <c r="T35" s="230">
        <v>402.52776948509359</v>
      </c>
      <c r="U35" s="230">
        <v>372.83264756007645</v>
      </c>
      <c r="V35" s="230">
        <v>289.87426754445301</v>
      </c>
      <c r="W35" s="230">
        <v>268.77969734019371</v>
      </c>
      <c r="X35" s="230">
        <v>241.70375873595441</v>
      </c>
      <c r="Y35" s="230">
        <v>145.67239661176859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845.23743041548755</v>
      </c>
      <c r="M36" s="230">
        <v>991.00838560893351</v>
      </c>
      <c r="N36" s="230">
        <v>1235.3941683790408</v>
      </c>
      <c r="O36" s="230">
        <v>1189.9780869978008</v>
      </c>
      <c r="P36" s="230">
        <v>1038.274972347574</v>
      </c>
      <c r="Q36" s="230">
        <v>992.69448637179028</v>
      </c>
      <c r="R36" s="230">
        <v>917.55020090214703</v>
      </c>
      <c r="S36" s="230">
        <v>788.4777575052135</v>
      </c>
      <c r="T36" s="230">
        <v>894.64713907355303</v>
      </c>
      <c r="U36" s="230">
        <v>969.44833566096167</v>
      </c>
      <c r="V36" s="230">
        <v>1027.7000176145152</v>
      </c>
      <c r="W36" s="230">
        <v>1136.0503943083813</v>
      </c>
      <c r="X36" s="230">
        <v>1099.6709220541015</v>
      </c>
      <c r="Y36" s="230">
        <v>1216.5157269790775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26645.204014605664</v>
      </c>
      <c r="C38" s="236">
        <f t="shared" si="4"/>
        <v>27218.845915576323</v>
      </c>
      <c r="D38" s="236">
        <f t="shared" si="4"/>
        <v>27117.794495156551</v>
      </c>
      <c r="E38" s="236">
        <f t="shared" si="4"/>
        <v>28216.225199948494</v>
      </c>
      <c r="F38" s="236">
        <f t="shared" si="4"/>
        <v>29224.203556779747</v>
      </c>
      <c r="G38" s="236">
        <f t="shared" si="4"/>
        <v>29654.488792318702</v>
      </c>
      <c r="H38" s="236">
        <f t="shared" si="4"/>
        <v>29665.281457328216</v>
      </c>
      <c r="I38" s="236">
        <f t="shared" si="4"/>
        <v>30121.44798880881</v>
      </c>
      <c r="J38" s="236">
        <f t="shared" si="4"/>
        <v>27440.085379861801</v>
      </c>
      <c r="K38" s="236">
        <f t="shared" si="4"/>
        <v>21123.899263134437</v>
      </c>
      <c r="L38" s="236">
        <f t="shared" si="4"/>
        <v>22269.200486122983</v>
      </c>
      <c r="M38" s="236">
        <f t="shared" si="4"/>
        <v>22019.384963672499</v>
      </c>
      <c r="N38" s="236">
        <f t="shared" si="4"/>
        <v>18739.901737609373</v>
      </c>
      <c r="O38" s="236">
        <f t="shared" si="4"/>
        <v>16427.899571851707</v>
      </c>
      <c r="P38" s="236">
        <f t="shared" si="4"/>
        <v>15880.640666742451</v>
      </c>
      <c r="Q38" s="236">
        <f t="shared" si="4"/>
        <v>14878.696911369601</v>
      </c>
      <c r="R38" s="236">
        <f t="shared" si="4"/>
        <v>14763.569682206144</v>
      </c>
      <c r="S38" s="236">
        <f t="shared" si="4"/>
        <v>14782.159442631782</v>
      </c>
      <c r="T38" s="236">
        <f t="shared" si="4"/>
        <v>14995.536516363945</v>
      </c>
      <c r="U38" s="236">
        <f t="shared" si="4"/>
        <v>14613.649863510191</v>
      </c>
      <c r="V38" s="236">
        <f t="shared" si="4"/>
        <v>13107.697504138427</v>
      </c>
      <c r="W38" s="236">
        <f t="shared" si="4"/>
        <v>14799.81015387709</v>
      </c>
      <c r="X38" s="236">
        <f t="shared" si="4"/>
        <v>13264.683867448244</v>
      </c>
      <c r="Y38" s="236">
        <f t="shared" si="4"/>
        <v>12662.423014841568</v>
      </c>
      <c r="DA38" s="93"/>
    </row>
    <row r="39" spans="1:105" ht="12" customHeight="1" x14ac:dyDescent="0.25">
      <c r="A39" s="43" t="s">
        <v>106</v>
      </c>
      <c r="B39" s="237">
        <f>ISI!B$53</f>
        <v>3411.7996746056674</v>
      </c>
      <c r="C39" s="237">
        <f>ISI!C$53</f>
        <v>3246.2269955763213</v>
      </c>
      <c r="D39" s="237">
        <f>ISI!D$53</f>
        <v>3067.9987351565414</v>
      </c>
      <c r="E39" s="237">
        <f>ISI!E$53</f>
        <v>3244.8999999484927</v>
      </c>
      <c r="F39" s="237">
        <f>ISI!F$53</f>
        <v>3465.3543167797488</v>
      </c>
      <c r="G39" s="237">
        <f>ISI!G$53</f>
        <v>3737.055272318702</v>
      </c>
      <c r="H39" s="237">
        <f>ISI!H$53</f>
        <v>3842.9548173282096</v>
      </c>
      <c r="I39" s="237">
        <f>ISI!I$53</f>
        <v>3777.1007688088112</v>
      </c>
      <c r="J39" s="237">
        <f>ISI!J$53</f>
        <v>3592.1312298617981</v>
      </c>
      <c r="K39" s="237">
        <f>ISI!K$53</f>
        <v>2028.7922731344381</v>
      </c>
      <c r="L39" s="237">
        <f>ISI!L$53</f>
        <v>2881.5122261229844</v>
      </c>
      <c r="M39" s="237">
        <f>ISI!M$53</f>
        <v>3289.2392136724966</v>
      </c>
      <c r="N39" s="237">
        <f>ISI!N$53</f>
        <v>3103.0112076093756</v>
      </c>
      <c r="O39" s="237">
        <f>ISI!O$53</f>
        <v>2401.7029118517075</v>
      </c>
      <c r="P39" s="237">
        <f>ISI!P$53</f>
        <v>2321.6310267424496</v>
      </c>
      <c r="Q39" s="237">
        <f>ISI!Q$53</f>
        <v>1854.2524813696009</v>
      </c>
      <c r="R39" s="237">
        <f>ISI!R$53</f>
        <v>2107.3080522061437</v>
      </c>
      <c r="S39" s="237">
        <f>ISI!S$53</f>
        <v>1906.7090326317814</v>
      </c>
      <c r="T39" s="237">
        <f>ISI!T$53</f>
        <v>1872.1431863639468</v>
      </c>
      <c r="U39" s="237">
        <f>ISI!U$53</f>
        <v>1744.0552135101905</v>
      </c>
      <c r="V39" s="237">
        <f>ISI!V$53</f>
        <v>1404.4160441384279</v>
      </c>
      <c r="W39" s="237">
        <f>ISI!W$53</f>
        <v>1682.432253877088</v>
      </c>
      <c r="X39" s="237">
        <f>ISI!X$53</f>
        <v>1524.5751274482448</v>
      </c>
      <c r="Y39" s="237">
        <f>ISI!Y$53</f>
        <v>1395.9782248415677</v>
      </c>
      <c r="DA39" s="83"/>
    </row>
    <row r="40" spans="1:105" ht="12" customHeight="1" x14ac:dyDescent="0.25">
      <c r="A40" s="44" t="s">
        <v>107</v>
      </c>
      <c r="B40" s="238">
        <f>NFM!B$72</f>
        <v>795.99859000000004</v>
      </c>
      <c r="C40" s="238">
        <f>NFM!C$72</f>
        <v>794.86420999999996</v>
      </c>
      <c r="D40" s="238">
        <f>NFM!D$72</f>
        <v>802.27377999999999</v>
      </c>
      <c r="E40" s="238">
        <f>NFM!E$72</f>
        <v>734.21904999999992</v>
      </c>
      <c r="F40" s="238">
        <f>NFM!F$72</f>
        <v>656.60062999999991</v>
      </c>
      <c r="G40" s="238">
        <f>NFM!G$72</f>
        <v>674.30128000000002</v>
      </c>
      <c r="H40" s="238">
        <f>NFM!H$72</f>
        <v>581.94945000000007</v>
      </c>
      <c r="I40" s="238">
        <f>NFM!I$72</f>
        <v>651.31655999999998</v>
      </c>
      <c r="J40" s="238">
        <f>NFM!J$72</f>
        <v>647.30456000000004</v>
      </c>
      <c r="K40" s="238">
        <f>NFM!K$72</f>
        <v>542.53472999999997</v>
      </c>
      <c r="L40" s="238">
        <f>NFM!L$72</f>
        <v>414.00765999999999</v>
      </c>
      <c r="M40" s="238">
        <f>NFM!M$72</f>
        <v>390.22459000000003</v>
      </c>
      <c r="N40" s="238">
        <f>NFM!N$72</f>
        <v>321.67354999999998</v>
      </c>
      <c r="O40" s="238">
        <f>NFM!O$72</f>
        <v>202.61018999999999</v>
      </c>
      <c r="P40" s="238">
        <f>NFM!P$72</f>
        <v>221.69899000000001</v>
      </c>
      <c r="Q40" s="238">
        <f>NFM!Q$72</f>
        <v>236.29060999999999</v>
      </c>
      <c r="R40" s="238">
        <f>NFM!R$72</f>
        <v>237.08332999999999</v>
      </c>
      <c r="S40" s="238">
        <f>NFM!S$72</f>
        <v>267.19706000000002</v>
      </c>
      <c r="T40" s="238">
        <f>NFM!T$72</f>
        <v>245.34450000000001</v>
      </c>
      <c r="U40" s="238">
        <f>NFM!U$72</f>
        <v>245.23418000000001</v>
      </c>
      <c r="V40" s="238">
        <f>NFM!V$72</f>
        <v>213.53133</v>
      </c>
      <c r="W40" s="238">
        <f>NFM!W$72</f>
        <v>232.49186</v>
      </c>
      <c r="X40" s="238">
        <f>NFM!X$72</f>
        <v>197.10479000000001</v>
      </c>
      <c r="Y40" s="238">
        <f>NFM!Y$72</f>
        <v>161.28280000000001</v>
      </c>
      <c r="DA40" s="94"/>
    </row>
    <row r="41" spans="1:105" ht="12" customHeight="1" x14ac:dyDescent="0.25">
      <c r="A41" s="44" t="s">
        <v>108</v>
      </c>
      <c r="B41" s="238">
        <f>CHI!B$78</f>
        <v>1356.3698099999999</v>
      </c>
      <c r="C41" s="238">
        <f>CHI!C$78</f>
        <v>1348.2610400000001</v>
      </c>
      <c r="D41" s="238">
        <f>CHI!D$78</f>
        <v>1384.7989299999999</v>
      </c>
      <c r="E41" s="238">
        <f>CHI!E$78</f>
        <v>1509.7213999999999</v>
      </c>
      <c r="F41" s="238">
        <f>CHI!F$78</f>
        <v>1624.6309000000001</v>
      </c>
      <c r="G41" s="238">
        <f>CHI!G$78</f>
        <v>1635.0246</v>
      </c>
      <c r="H41" s="238">
        <f>CHI!H$78</f>
        <v>1591.2891999999999</v>
      </c>
      <c r="I41" s="238">
        <f>CHI!I$78</f>
        <v>1614.9712</v>
      </c>
      <c r="J41" s="238">
        <f>CHI!J$78</f>
        <v>1422.3026</v>
      </c>
      <c r="K41" s="238">
        <f>CHI!K$78</f>
        <v>1074.5115000000001</v>
      </c>
      <c r="L41" s="238">
        <f>CHI!L$78</f>
        <v>1361.87123</v>
      </c>
      <c r="M41" s="238">
        <f>CHI!M$78</f>
        <v>1364.1093000000001</v>
      </c>
      <c r="N41" s="238">
        <f>CHI!N$78</f>
        <v>1311.4079400000001</v>
      </c>
      <c r="O41" s="238">
        <f>CHI!O$78</f>
        <v>1304.8976500000001</v>
      </c>
      <c r="P41" s="238">
        <f>CHI!P$78</f>
        <v>1377.63904</v>
      </c>
      <c r="Q41" s="238">
        <f>CHI!Q$78</f>
        <v>1219.6814199999999</v>
      </c>
      <c r="R41" s="238">
        <f>CHI!R$78</f>
        <v>1427.8762200000001</v>
      </c>
      <c r="S41" s="238">
        <f>CHI!S$78</f>
        <v>1435.0045600000001</v>
      </c>
      <c r="T41" s="238">
        <f>CHI!T$78</f>
        <v>1573.66596</v>
      </c>
      <c r="U41" s="238">
        <f>CHI!U$78</f>
        <v>1314.46669</v>
      </c>
      <c r="V41" s="238">
        <f>CHI!V$78</f>
        <v>1358.4719700000001</v>
      </c>
      <c r="W41" s="238">
        <f>CHI!W$78</f>
        <v>1427.5999300000001</v>
      </c>
      <c r="X41" s="238">
        <f>CHI!X$78</f>
        <v>1093.85662</v>
      </c>
      <c r="Y41" s="238">
        <f>CHI!Y$78</f>
        <v>1149.35733</v>
      </c>
      <c r="DA41" s="94"/>
    </row>
    <row r="42" spans="1:105" ht="12" customHeight="1" x14ac:dyDescent="0.25">
      <c r="A42" s="44" t="s">
        <v>109</v>
      </c>
      <c r="B42" s="238">
        <f>NMM!B$58</f>
        <v>20749.018629999999</v>
      </c>
      <c r="C42" s="238">
        <f>NMM!C$58</f>
        <v>21531.349249999999</v>
      </c>
      <c r="D42" s="238">
        <f>NMM!D$58</f>
        <v>21554.556740000007</v>
      </c>
      <c r="E42" s="238">
        <f>NMM!E$58</f>
        <v>22429.729859999999</v>
      </c>
      <c r="F42" s="238">
        <f>NMM!F$58</f>
        <v>23186.818569999999</v>
      </c>
      <c r="G42" s="238">
        <f>NMM!G$58</f>
        <v>23304.74855</v>
      </c>
      <c r="H42" s="238">
        <f>NMM!H$58</f>
        <v>23361.754820000006</v>
      </c>
      <c r="I42" s="238">
        <f>NMM!I$58</f>
        <v>23781.944319999999</v>
      </c>
      <c r="J42" s="238">
        <f>NMM!J$58</f>
        <v>21498.183260000002</v>
      </c>
      <c r="K42" s="238">
        <f>NMM!K$58</f>
        <v>17249.990679999999</v>
      </c>
      <c r="L42" s="238">
        <f>NMM!L$58</f>
        <v>17341.489289999998</v>
      </c>
      <c r="M42" s="238">
        <f>NMM!M$58</f>
        <v>16713.250480000002</v>
      </c>
      <c r="N42" s="238">
        <f>NMM!N$58</f>
        <v>13775.439489999999</v>
      </c>
      <c r="O42" s="238">
        <f>NMM!O$58</f>
        <v>12281.06206</v>
      </c>
      <c r="P42" s="238">
        <f>NMM!P$58</f>
        <v>11685.333500000001</v>
      </c>
      <c r="Q42" s="238">
        <f>NMM!Q$58</f>
        <v>11291.17416</v>
      </c>
      <c r="R42" s="238">
        <f>NMM!R$58</f>
        <v>10691.54934</v>
      </c>
      <c r="S42" s="238">
        <f>NMM!S$58</f>
        <v>10871.57437</v>
      </c>
      <c r="T42" s="238">
        <f>NMM!T$58</f>
        <v>10992.33095</v>
      </c>
      <c r="U42" s="238">
        <f>NMM!U$58</f>
        <v>11005.65705</v>
      </c>
      <c r="V42" s="238">
        <f>NMM!V$58</f>
        <v>9862.1804599999996</v>
      </c>
      <c r="W42" s="238">
        <f>NMM!W$58</f>
        <v>11153.74784</v>
      </c>
      <c r="X42" s="238">
        <f>NMM!X$58</f>
        <v>10158.45926</v>
      </c>
      <c r="Y42" s="238">
        <f>NMM!Y$58</f>
        <v>9642.6430400000008</v>
      </c>
      <c r="DA42" s="94"/>
    </row>
    <row r="43" spans="1:105" ht="12" customHeight="1" x14ac:dyDescent="0.25">
      <c r="A43" s="45" t="s">
        <v>110</v>
      </c>
      <c r="B43" s="239">
        <v>332.01731000000001</v>
      </c>
      <c r="C43" s="239">
        <v>298.14442000000003</v>
      </c>
      <c r="D43" s="239">
        <v>308.16631000000001</v>
      </c>
      <c r="E43" s="239">
        <v>297.65489000000002</v>
      </c>
      <c r="F43" s="239">
        <v>290.79914000000002</v>
      </c>
      <c r="G43" s="239">
        <v>303.35908999999998</v>
      </c>
      <c r="H43" s="239">
        <v>287.33317</v>
      </c>
      <c r="I43" s="239">
        <v>296.11514</v>
      </c>
      <c r="J43" s="239">
        <v>280.16372999999999</v>
      </c>
      <c r="K43" s="239">
        <v>228.07007999999999</v>
      </c>
      <c r="L43" s="239">
        <v>270.32008000000002</v>
      </c>
      <c r="M43" s="239">
        <v>262.56137999999999</v>
      </c>
      <c r="N43" s="239">
        <v>228.36955</v>
      </c>
      <c r="O43" s="239">
        <v>237.62675999999999</v>
      </c>
      <c r="P43" s="239">
        <v>274.33810999999997</v>
      </c>
      <c r="Q43" s="239">
        <v>277.29824000000002</v>
      </c>
      <c r="R43" s="239">
        <v>299.75274000000002</v>
      </c>
      <c r="S43" s="239">
        <v>301.67442</v>
      </c>
      <c r="T43" s="239">
        <v>312.05192</v>
      </c>
      <c r="U43" s="239">
        <v>304.23673000000002</v>
      </c>
      <c r="V43" s="239">
        <v>269.09769999999997</v>
      </c>
      <c r="W43" s="239">
        <v>303.53827000000001</v>
      </c>
      <c r="X43" s="239">
        <v>290.68806999999998</v>
      </c>
      <c r="Y43" s="239">
        <v>313.16162000000003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1.0000000000000002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0.99999999999999989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0.99999999999999989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1.6422385150486298E-2</v>
      </c>
      <c r="C52" s="233">
        <f t="shared" si="10"/>
        <v>1.6617965516911283E-2</v>
      </c>
      <c r="D52" s="233">
        <f t="shared" si="10"/>
        <v>1.6910661159978663E-2</v>
      </c>
      <c r="E52" s="233">
        <f t="shared" si="10"/>
        <v>1.6886266767079432E-2</v>
      </c>
      <c r="F52" s="233">
        <f t="shared" si="10"/>
        <v>1.630279705976926E-2</v>
      </c>
      <c r="G52" s="233">
        <f t="shared" si="10"/>
        <v>1.4918703013438686E-2</v>
      </c>
      <c r="H52" s="233">
        <f t="shared" si="10"/>
        <v>1.4623442695210069E-2</v>
      </c>
      <c r="I52" s="233">
        <f t="shared" si="10"/>
        <v>1.386088002225159E-2</v>
      </c>
      <c r="J52" s="233">
        <f t="shared" si="10"/>
        <v>1.2039855511288073E-2</v>
      </c>
      <c r="K52" s="233">
        <f t="shared" si="10"/>
        <v>1.4847584146953495E-2</v>
      </c>
      <c r="L52" s="233">
        <f t="shared" si="10"/>
        <v>1.3320691537395308E-2</v>
      </c>
      <c r="M52" s="233">
        <f t="shared" si="10"/>
        <v>1.1859027994661106E-2</v>
      </c>
      <c r="N52" s="233">
        <f t="shared" si="10"/>
        <v>1.344458262447859E-2</v>
      </c>
      <c r="O52" s="233">
        <f t="shared" si="10"/>
        <v>1.3015028709065372E-2</v>
      </c>
      <c r="P52" s="233">
        <f t="shared" si="10"/>
        <v>1.4028898762647025E-2</v>
      </c>
      <c r="Q52" s="233">
        <f t="shared" si="10"/>
        <v>1.3753155009616021E-2</v>
      </c>
      <c r="R52" s="233">
        <f t="shared" si="10"/>
        <v>1.387387666208547E-2</v>
      </c>
      <c r="S52" s="233">
        <f t="shared" si="10"/>
        <v>1.5686161076718271E-2</v>
      </c>
      <c r="T52" s="233">
        <f t="shared" si="10"/>
        <v>1.4240617229166627E-2</v>
      </c>
      <c r="U52" s="233">
        <f t="shared" si="10"/>
        <v>1.3505703737221909E-2</v>
      </c>
      <c r="V52" s="233">
        <f t="shared" si="10"/>
        <v>1.3705801698407474E-2</v>
      </c>
      <c r="W52" s="233">
        <f t="shared" si="10"/>
        <v>1.5875845179548313E-2</v>
      </c>
      <c r="X52" s="233">
        <f t="shared" si="10"/>
        <v>1.3874257284347026E-2</v>
      </c>
      <c r="Y52" s="233">
        <f t="shared" si="10"/>
        <v>1.4497605575631711E-2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0.25857646560800962</v>
      </c>
      <c r="C53" s="234">
        <f t="shared" si="11"/>
        <v>0.25410449601056689</v>
      </c>
      <c r="D53" s="234">
        <f t="shared" si="11"/>
        <v>0.26210900061637965</v>
      </c>
      <c r="E53" s="234">
        <f t="shared" si="11"/>
        <v>0.259005071874502</v>
      </c>
      <c r="F53" s="234">
        <f t="shared" si="11"/>
        <v>0.20068645752689859</v>
      </c>
      <c r="G53" s="234">
        <f t="shared" si="11"/>
        <v>0.18796572821648225</v>
      </c>
      <c r="H53" s="234">
        <f t="shared" si="11"/>
        <v>0.18866001752509204</v>
      </c>
      <c r="I53" s="234">
        <f t="shared" si="11"/>
        <v>0.18943965687377345</v>
      </c>
      <c r="J53" s="234">
        <f t="shared" si="11"/>
        <v>0.17941239881523982</v>
      </c>
      <c r="K53" s="234">
        <f t="shared" si="11"/>
        <v>0.19838727741056938</v>
      </c>
      <c r="L53" s="234">
        <f t="shared" si="11"/>
        <v>0.18189579249154245</v>
      </c>
      <c r="M53" s="234">
        <f t="shared" si="11"/>
        <v>0.16460507217051629</v>
      </c>
      <c r="N53" s="234">
        <f t="shared" si="11"/>
        <v>0.18163203271083433</v>
      </c>
      <c r="O53" s="234">
        <f t="shared" si="11"/>
        <v>0.18604360717975002</v>
      </c>
      <c r="P53" s="234">
        <f t="shared" si="11"/>
        <v>0.19296753833815283</v>
      </c>
      <c r="Q53" s="234">
        <f t="shared" si="11"/>
        <v>0.18201105358960512</v>
      </c>
      <c r="R53" s="234">
        <f t="shared" si="11"/>
        <v>0.19580244863067317</v>
      </c>
      <c r="S53" s="234">
        <f t="shared" si="11"/>
        <v>0.20150229806886696</v>
      </c>
      <c r="T53" s="234">
        <f t="shared" si="11"/>
        <v>0.19492354681089805</v>
      </c>
      <c r="U53" s="234">
        <f t="shared" si="11"/>
        <v>0.19280981393125898</v>
      </c>
      <c r="V53" s="234">
        <f t="shared" si="11"/>
        <v>0.1992547611693874</v>
      </c>
      <c r="W53" s="234">
        <f t="shared" si="11"/>
        <v>0.27244521812981559</v>
      </c>
      <c r="X53" s="234">
        <f t="shared" si="11"/>
        <v>0.26975049237173504</v>
      </c>
      <c r="Y53" s="234">
        <f t="shared" si="11"/>
        <v>0.27522412448849987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0.45032286880018085</v>
      </c>
      <c r="C54" s="235">
        <f t="shared" si="12"/>
        <v>0.4351959088485054</v>
      </c>
      <c r="D54" s="235">
        <f t="shared" si="12"/>
        <v>0.42993996843401072</v>
      </c>
      <c r="E54" s="235">
        <f t="shared" si="12"/>
        <v>0.43940843773261579</v>
      </c>
      <c r="F54" s="235">
        <f t="shared" si="12"/>
        <v>0.4616920122227991</v>
      </c>
      <c r="G54" s="235">
        <f t="shared" si="12"/>
        <v>0.47204813057304473</v>
      </c>
      <c r="H54" s="235">
        <f t="shared" si="12"/>
        <v>0.45564596885869346</v>
      </c>
      <c r="I54" s="235">
        <f t="shared" si="12"/>
        <v>0.45341275041934975</v>
      </c>
      <c r="J54" s="235">
        <f t="shared" si="12"/>
        <v>0.47479750475796134</v>
      </c>
      <c r="K54" s="235">
        <f t="shared" si="12"/>
        <v>0.44973940676687796</v>
      </c>
      <c r="L54" s="235">
        <f t="shared" si="12"/>
        <v>0.4524765104792608</v>
      </c>
      <c r="M54" s="235">
        <f t="shared" si="12"/>
        <v>0.46973049742043371</v>
      </c>
      <c r="N54" s="235">
        <f t="shared" si="12"/>
        <v>0.48179206614615616</v>
      </c>
      <c r="O54" s="235">
        <f t="shared" si="12"/>
        <v>0.48427823355118654</v>
      </c>
      <c r="P54" s="235">
        <f t="shared" si="12"/>
        <v>0.47459331385299164</v>
      </c>
      <c r="Q54" s="235">
        <f t="shared" si="12"/>
        <v>0.50187625962176308</v>
      </c>
      <c r="R54" s="235">
        <f t="shared" si="12"/>
        <v>0.49115206569804543</v>
      </c>
      <c r="S54" s="235">
        <f t="shared" si="12"/>
        <v>0.46470242981693854</v>
      </c>
      <c r="T54" s="235">
        <f t="shared" si="12"/>
        <v>0.47091370106049846</v>
      </c>
      <c r="U54" s="235">
        <f t="shared" si="12"/>
        <v>0.47163153946652381</v>
      </c>
      <c r="V54" s="235">
        <f t="shared" si="12"/>
        <v>0.47621373255474936</v>
      </c>
      <c r="W54" s="235">
        <f t="shared" si="12"/>
        <v>0.44384153120829295</v>
      </c>
      <c r="X54" s="235">
        <f t="shared" si="12"/>
        <v>0.45684475275740788</v>
      </c>
      <c r="Y54" s="235">
        <f t="shared" si="12"/>
        <v>0.44796153946788608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0.2746782804413232</v>
      </c>
      <c r="C55" s="240">
        <f t="shared" si="13"/>
        <v>0.29408162962401646</v>
      </c>
      <c r="D55" s="240">
        <f t="shared" si="13"/>
        <v>0.29104036978963094</v>
      </c>
      <c r="E55" s="240">
        <f t="shared" si="13"/>
        <v>0.28470022362580288</v>
      </c>
      <c r="F55" s="240">
        <f t="shared" si="13"/>
        <v>0.32131873319053311</v>
      </c>
      <c r="G55" s="240">
        <f t="shared" si="13"/>
        <v>0.32506743819703438</v>
      </c>
      <c r="H55" s="240">
        <f t="shared" si="13"/>
        <v>0.34107057092100451</v>
      </c>
      <c r="I55" s="240">
        <f t="shared" si="13"/>
        <v>0.34328671268462529</v>
      </c>
      <c r="J55" s="240">
        <f t="shared" si="13"/>
        <v>0.33375024091551081</v>
      </c>
      <c r="K55" s="240">
        <f t="shared" si="13"/>
        <v>0.33702573167559913</v>
      </c>
      <c r="L55" s="240">
        <f t="shared" si="13"/>
        <v>0.35230700549180149</v>
      </c>
      <c r="M55" s="240">
        <f t="shared" si="13"/>
        <v>0.35380540241438885</v>
      </c>
      <c r="N55" s="240">
        <f t="shared" si="13"/>
        <v>0.32313131851853094</v>
      </c>
      <c r="O55" s="240">
        <f t="shared" si="13"/>
        <v>0.31666313055999812</v>
      </c>
      <c r="P55" s="240">
        <f t="shared" si="13"/>
        <v>0.31841024904620846</v>
      </c>
      <c r="Q55" s="240">
        <f t="shared" si="13"/>
        <v>0.30235953177901564</v>
      </c>
      <c r="R55" s="240">
        <f t="shared" si="13"/>
        <v>0.29917160900919604</v>
      </c>
      <c r="S55" s="240">
        <f t="shared" si="13"/>
        <v>0.31810911103747624</v>
      </c>
      <c r="T55" s="240">
        <f t="shared" si="13"/>
        <v>0.31992213489943683</v>
      </c>
      <c r="U55" s="240">
        <f t="shared" si="13"/>
        <v>0.32205294286499531</v>
      </c>
      <c r="V55" s="240">
        <f t="shared" si="13"/>
        <v>0.31082570457745573</v>
      </c>
      <c r="W55" s="240">
        <f t="shared" si="13"/>
        <v>0.26783740548234325</v>
      </c>
      <c r="X55" s="240">
        <f t="shared" si="13"/>
        <v>0.25953049758650998</v>
      </c>
      <c r="Y55" s="240">
        <f t="shared" si="13"/>
        <v>0.26231673046798226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IT: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9253.411765737701</v>
      </c>
      <c r="C3" s="203">
        <f t="shared" si="0"/>
        <v>8328.0124928525565</v>
      </c>
      <c r="D3" s="203">
        <f t="shared" si="0"/>
        <v>7657.9867575483331</v>
      </c>
      <c r="E3" s="203">
        <f t="shared" si="0"/>
        <v>8305.7840732068562</v>
      </c>
      <c r="F3" s="203">
        <f t="shared" si="0"/>
        <v>8622.7112061814751</v>
      </c>
      <c r="G3" s="203">
        <f t="shared" si="0"/>
        <v>9049.7470767773084</v>
      </c>
      <c r="H3" s="203">
        <f t="shared" si="0"/>
        <v>9662.0193171802202</v>
      </c>
      <c r="I3" s="203">
        <f t="shared" si="0"/>
        <v>10913.955034088307</v>
      </c>
      <c r="J3" s="203">
        <f t="shared" si="0"/>
        <v>9823.9521306279948</v>
      </c>
      <c r="K3" s="203">
        <f t="shared" si="0"/>
        <v>4824.6518204197373</v>
      </c>
      <c r="L3" s="203">
        <f t="shared" si="0"/>
        <v>6611.188902253376</v>
      </c>
      <c r="M3" s="203">
        <f t="shared" si="0"/>
        <v>7323.1061854156233</v>
      </c>
      <c r="N3" s="203">
        <f t="shared" si="0"/>
        <v>6399.5609228140893</v>
      </c>
      <c r="O3" s="203">
        <f t="shared" si="0"/>
        <v>5850.3642890438841</v>
      </c>
      <c r="P3" s="203">
        <f t="shared" si="0"/>
        <v>6283.3855425126912</v>
      </c>
      <c r="Q3" s="203">
        <f t="shared" si="0"/>
        <v>5794.7013169222173</v>
      </c>
      <c r="R3" s="203">
        <f t="shared" si="0"/>
        <v>6585.8652334334492</v>
      </c>
      <c r="S3" s="203">
        <f t="shared" si="0"/>
        <v>7341.6180405649684</v>
      </c>
      <c r="T3" s="203">
        <f t="shared" si="0"/>
        <v>7375.2912858005056</v>
      </c>
      <c r="U3" s="203">
        <f t="shared" si="0"/>
        <v>6450.2778235633314</v>
      </c>
      <c r="V3" s="203">
        <f t="shared" si="0"/>
        <v>5393.0961018766893</v>
      </c>
      <c r="W3" s="203">
        <f t="shared" si="0"/>
        <v>9028.7889834505095</v>
      </c>
      <c r="X3" s="203">
        <f t="shared" si="0"/>
        <v>11176.654232191104</v>
      </c>
      <c r="Y3" s="203">
        <f t="shared" si="0"/>
        <v>9646.4751607130329</v>
      </c>
      <c r="DA3" s="112"/>
    </row>
    <row r="4" spans="1:105" ht="12" customHeight="1" x14ac:dyDescent="0.25">
      <c r="A4" s="50" t="s">
        <v>43</v>
      </c>
      <c r="B4" s="241">
        <v>4006.2548392023982</v>
      </c>
      <c r="C4" s="241">
        <v>3424.962180044145</v>
      </c>
      <c r="D4" s="241">
        <v>3000.418055588143</v>
      </c>
      <c r="E4" s="241">
        <v>3331.806970227477</v>
      </c>
      <c r="F4" s="241">
        <v>3506.2716830781928</v>
      </c>
      <c r="G4" s="241">
        <v>3920.3235740475779</v>
      </c>
      <c r="H4" s="241">
        <v>3943.2475911177162</v>
      </c>
      <c r="I4" s="241">
        <v>4357.4296023655716</v>
      </c>
      <c r="J4" s="241">
        <v>3830.5518129282509</v>
      </c>
      <c r="K4" s="241">
        <v>1566.9459361271231</v>
      </c>
      <c r="L4" s="241">
        <v>2428.7986523975419</v>
      </c>
      <c r="M4" s="241">
        <v>2773.5042326915541</v>
      </c>
      <c r="N4" s="241">
        <v>2410.68306705549</v>
      </c>
      <c r="O4" s="241">
        <v>1833.848495365042</v>
      </c>
      <c r="P4" s="241">
        <v>1915.9742223269559</v>
      </c>
      <c r="Q4" s="241">
        <v>1415.0182047427861</v>
      </c>
      <c r="R4" s="241">
        <v>1783.509807345702</v>
      </c>
      <c r="S4" s="241">
        <v>1619.52492218112</v>
      </c>
      <c r="T4" s="241">
        <v>1526.3650228548211</v>
      </c>
      <c r="U4" s="241">
        <v>1300.8476768363689</v>
      </c>
      <c r="V4" s="241">
        <v>932.03237939343978</v>
      </c>
      <c r="W4" s="241">
        <v>1549.941665984036</v>
      </c>
      <c r="X4" s="241">
        <v>1991.0058591107691</v>
      </c>
      <c r="Y4" s="241">
        <v>1532.777563609859</v>
      </c>
      <c r="DA4" s="83" t="s">
        <v>113</v>
      </c>
    </row>
    <row r="5" spans="1:105" ht="12" customHeight="1" x14ac:dyDescent="0.25">
      <c r="A5" s="49" t="s">
        <v>44</v>
      </c>
      <c r="B5" s="242">
        <v>5247.1569265353028</v>
      </c>
      <c r="C5" s="242">
        <v>4903.050312808411</v>
      </c>
      <c r="D5" s="242">
        <v>4657.5687019601901</v>
      </c>
      <c r="E5" s="242">
        <v>4973.9771029793792</v>
      </c>
      <c r="F5" s="242">
        <v>5116.4395231032822</v>
      </c>
      <c r="G5" s="242">
        <v>5129.4235027297309</v>
      </c>
      <c r="H5" s="242">
        <v>5718.7717260625041</v>
      </c>
      <c r="I5" s="242">
        <v>6556.5254317227354</v>
      </c>
      <c r="J5" s="242">
        <v>5993.4003176997439</v>
      </c>
      <c r="K5" s="242">
        <v>3257.705884292614</v>
      </c>
      <c r="L5" s="242">
        <v>4182.3902498558346</v>
      </c>
      <c r="M5" s="242">
        <v>4549.6019527240696</v>
      </c>
      <c r="N5" s="242">
        <v>3988.8778557585988</v>
      </c>
      <c r="O5" s="242">
        <v>4016.5157936788419</v>
      </c>
      <c r="P5" s="242">
        <v>4367.4113201857353</v>
      </c>
      <c r="Q5" s="242">
        <v>4379.6831121794312</v>
      </c>
      <c r="R5" s="242">
        <v>4802.3554260877472</v>
      </c>
      <c r="S5" s="242">
        <v>5722.0931183838484</v>
      </c>
      <c r="T5" s="242">
        <v>5848.9262629456844</v>
      </c>
      <c r="U5" s="242">
        <v>5149.4301467269624</v>
      </c>
      <c r="V5" s="242">
        <v>4461.0637224832499</v>
      </c>
      <c r="W5" s="242">
        <v>7478.8473174664732</v>
      </c>
      <c r="X5" s="242">
        <v>9185.6483730803338</v>
      </c>
      <c r="Y5" s="242">
        <v>8113.6975971031743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26759</v>
      </c>
      <c r="C7" s="203">
        <f t="shared" si="1"/>
        <v>26545</v>
      </c>
      <c r="D7" s="203">
        <f t="shared" si="1"/>
        <v>26066</v>
      </c>
      <c r="E7" s="203">
        <f t="shared" si="1"/>
        <v>27058.174999999999</v>
      </c>
      <c r="F7" s="203">
        <f t="shared" si="1"/>
        <v>28603.533000000003</v>
      </c>
      <c r="G7" s="203">
        <f t="shared" si="1"/>
        <v>29349.805</v>
      </c>
      <c r="H7" s="203">
        <f t="shared" si="1"/>
        <v>31624.489000000001</v>
      </c>
      <c r="I7" s="203">
        <f t="shared" si="1"/>
        <v>31552.547999999999</v>
      </c>
      <c r="J7" s="203">
        <f t="shared" si="1"/>
        <v>30589.743999999999</v>
      </c>
      <c r="K7" s="203">
        <f t="shared" si="1"/>
        <v>19847.906999999999</v>
      </c>
      <c r="L7" s="203">
        <f t="shared" si="1"/>
        <v>25750.228999999999</v>
      </c>
      <c r="M7" s="203">
        <f t="shared" si="1"/>
        <v>28734.772000000001</v>
      </c>
      <c r="N7" s="203">
        <f t="shared" si="1"/>
        <v>27251.537</v>
      </c>
      <c r="O7" s="203">
        <f t="shared" si="1"/>
        <v>24093.177</v>
      </c>
      <c r="P7" s="203">
        <f t="shared" si="1"/>
        <v>23714.382000000001</v>
      </c>
      <c r="Q7" s="203">
        <f t="shared" si="1"/>
        <v>21957.578000000001</v>
      </c>
      <c r="R7" s="203">
        <f t="shared" si="1"/>
        <v>23312.11</v>
      </c>
      <c r="S7" s="203">
        <f t="shared" si="1"/>
        <v>24007.205999999998</v>
      </c>
      <c r="T7" s="203">
        <f t="shared" si="1"/>
        <v>24495.768</v>
      </c>
      <c r="U7" s="203">
        <f t="shared" si="1"/>
        <v>23190.364000000001</v>
      </c>
      <c r="V7" s="203">
        <f t="shared" si="1"/>
        <v>20378</v>
      </c>
      <c r="W7" s="203">
        <f t="shared" si="1"/>
        <v>24412</v>
      </c>
      <c r="X7" s="203">
        <f t="shared" si="1"/>
        <v>21599</v>
      </c>
      <c r="Y7" s="203">
        <f t="shared" si="1"/>
        <v>21056</v>
      </c>
      <c r="DA7" s="112"/>
    </row>
    <row r="8" spans="1:105" ht="12" customHeight="1" x14ac:dyDescent="0.25">
      <c r="A8" s="50" t="s">
        <v>43</v>
      </c>
      <c r="B8" s="241">
        <v>10676</v>
      </c>
      <c r="C8" s="241">
        <v>10010</v>
      </c>
      <c r="D8" s="241">
        <v>9327</v>
      </c>
      <c r="E8" s="241">
        <v>9934.4500000000007</v>
      </c>
      <c r="F8" s="241">
        <v>10649.33</v>
      </c>
      <c r="G8" s="241">
        <v>11688.343000000001</v>
      </c>
      <c r="H8" s="241">
        <v>11822.794</v>
      </c>
      <c r="I8" s="241">
        <v>11556.106</v>
      </c>
      <c r="J8" s="241">
        <v>10910.775</v>
      </c>
      <c r="K8" s="241">
        <v>5811.6569999999992</v>
      </c>
      <c r="L8" s="241">
        <v>8587.0679999999993</v>
      </c>
      <c r="M8" s="241">
        <v>9891.9880000000012</v>
      </c>
      <c r="N8" s="241">
        <v>9312.3410000000003</v>
      </c>
      <c r="O8" s="241">
        <v>6798.4779999999992</v>
      </c>
      <c r="P8" s="241">
        <v>6513.9380000000019</v>
      </c>
      <c r="Q8" s="241">
        <v>4791.143</v>
      </c>
      <c r="R8" s="241">
        <v>5668.9259999999986</v>
      </c>
      <c r="S8" s="241">
        <v>4731.8949999999968</v>
      </c>
      <c r="T8" s="241">
        <v>4520.143</v>
      </c>
      <c r="U8" s="241">
        <v>4160.3559999999998</v>
      </c>
      <c r="V8" s="241">
        <v>3117.8339999999989</v>
      </c>
      <c r="W8" s="241">
        <v>3735.0360000000001</v>
      </c>
      <c r="X8" s="241">
        <v>3455.84</v>
      </c>
      <c r="Y8" s="241">
        <v>2989.9520000000011</v>
      </c>
      <c r="DA8" s="83" t="s">
        <v>116</v>
      </c>
    </row>
    <row r="9" spans="1:105" ht="12" customHeight="1" x14ac:dyDescent="0.25">
      <c r="A9" s="49" t="s">
        <v>44</v>
      </c>
      <c r="B9" s="242">
        <v>16083</v>
      </c>
      <c r="C9" s="242">
        <v>16535</v>
      </c>
      <c r="D9" s="242">
        <v>16739</v>
      </c>
      <c r="E9" s="242">
        <v>17123.724999999999</v>
      </c>
      <c r="F9" s="242">
        <v>17954.203000000001</v>
      </c>
      <c r="G9" s="242">
        <v>17661.462</v>
      </c>
      <c r="H9" s="242">
        <v>19801.695</v>
      </c>
      <c r="I9" s="242">
        <v>19996.441999999999</v>
      </c>
      <c r="J9" s="242">
        <v>19678.969000000001</v>
      </c>
      <c r="K9" s="242">
        <v>14036.25</v>
      </c>
      <c r="L9" s="242">
        <v>17163.161</v>
      </c>
      <c r="M9" s="242">
        <v>18842.784</v>
      </c>
      <c r="N9" s="242">
        <v>17939.196</v>
      </c>
      <c r="O9" s="242">
        <v>17294.699000000001</v>
      </c>
      <c r="P9" s="242">
        <v>17200.444</v>
      </c>
      <c r="Q9" s="242">
        <v>17166.435000000001</v>
      </c>
      <c r="R9" s="242">
        <v>17643.184000000001</v>
      </c>
      <c r="S9" s="242">
        <v>19275.311000000002</v>
      </c>
      <c r="T9" s="242">
        <v>19975.625</v>
      </c>
      <c r="U9" s="242">
        <v>19030.008000000002</v>
      </c>
      <c r="V9" s="242">
        <v>17260.166000000001</v>
      </c>
      <c r="W9" s="242">
        <v>20676.964</v>
      </c>
      <c r="X9" s="242">
        <v>18143.16</v>
      </c>
      <c r="Y9" s="242">
        <v>18066.047999999999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28508.42105263158</v>
      </c>
      <c r="C11" s="203">
        <f t="shared" si="2"/>
        <v>29834.238064072189</v>
      </c>
      <c r="D11" s="203">
        <f t="shared" si="2"/>
        <v>28861.345674027012</v>
      </c>
      <c r="E11" s="203">
        <f t="shared" si="2"/>
        <v>28861.345674027012</v>
      </c>
      <c r="F11" s="203">
        <f t="shared" si="2"/>
        <v>31160.055075512799</v>
      </c>
      <c r="G11" s="203">
        <f t="shared" si="2"/>
        <v>32132.94746555798</v>
      </c>
      <c r="H11" s="203">
        <f t="shared" si="2"/>
        <v>33458.764476998578</v>
      </c>
      <c r="I11" s="203">
        <f t="shared" si="2"/>
        <v>34784.581488439188</v>
      </c>
      <c r="J11" s="203">
        <f t="shared" si="2"/>
        <v>34784.581488439188</v>
      </c>
      <c r="K11" s="203">
        <f t="shared" si="2"/>
        <v>32485.872086953401</v>
      </c>
      <c r="L11" s="203">
        <f t="shared" si="2"/>
        <v>32485.872086953401</v>
      </c>
      <c r="M11" s="203">
        <f t="shared" si="2"/>
        <v>32485.872086953401</v>
      </c>
      <c r="N11" s="203">
        <f t="shared" si="2"/>
        <v>30187.162685467621</v>
      </c>
      <c r="O11" s="203">
        <f t="shared" si="2"/>
        <v>30187.162685467621</v>
      </c>
      <c r="P11" s="203">
        <f t="shared" si="2"/>
        <v>28861.345674027012</v>
      </c>
      <c r="Q11" s="203">
        <f t="shared" si="2"/>
        <v>28861.345674027012</v>
      </c>
      <c r="R11" s="203">
        <f t="shared" si="2"/>
        <v>29214.270295422444</v>
      </c>
      <c r="S11" s="203">
        <f t="shared" si="2"/>
        <v>30540.087306863046</v>
      </c>
      <c r="T11" s="203">
        <f t="shared" si="2"/>
        <v>31865.904318303656</v>
      </c>
      <c r="U11" s="203">
        <f t="shared" si="2"/>
        <v>30893.011928258478</v>
      </c>
      <c r="V11" s="203">
        <f t="shared" si="2"/>
        <v>29567.194916817869</v>
      </c>
      <c r="W11" s="203">
        <f t="shared" si="2"/>
        <v>30893.011928258478</v>
      </c>
      <c r="X11" s="203">
        <f t="shared" si="2"/>
        <v>29920.119538213297</v>
      </c>
      <c r="Y11" s="203">
        <f t="shared" si="2"/>
        <v>28594.302526772688</v>
      </c>
      <c r="DA11" s="112"/>
    </row>
    <row r="12" spans="1:105" ht="12" customHeight="1" x14ac:dyDescent="0.25">
      <c r="A12" s="50" t="s">
        <v>43</v>
      </c>
      <c r="B12" s="241">
        <v>11578.94736842105</v>
      </c>
      <c r="C12" s="241">
        <v>11578.94736842105</v>
      </c>
      <c r="D12" s="241">
        <v>10606.054978375871</v>
      </c>
      <c r="E12" s="241">
        <v>10606.054978375871</v>
      </c>
      <c r="F12" s="241">
        <v>11578.94736842105</v>
      </c>
      <c r="G12" s="241">
        <v>12551.839758466231</v>
      </c>
      <c r="H12" s="241">
        <v>12551.839758466231</v>
      </c>
      <c r="I12" s="241">
        <v>12551.839758466231</v>
      </c>
      <c r="J12" s="241">
        <v>12551.839758466231</v>
      </c>
      <c r="K12" s="241">
        <v>11578.94736842105</v>
      </c>
      <c r="L12" s="241">
        <v>11578.94736842105</v>
      </c>
      <c r="M12" s="241">
        <v>11578.94736842105</v>
      </c>
      <c r="N12" s="241">
        <v>10606.054978375871</v>
      </c>
      <c r="O12" s="241">
        <v>10606.054978375871</v>
      </c>
      <c r="P12" s="241">
        <v>10606.054978375871</v>
      </c>
      <c r="Q12" s="241">
        <v>10606.054978375871</v>
      </c>
      <c r="R12" s="241">
        <v>9633.1625883306951</v>
      </c>
      <c r="S12" s="241">
        <v>9633.1625883306951</v>
      </c>
      <c r="T12" s="241">
        <v>9633.1625883306951</v>
      </c>
      <c r="U12" s="241">
        <v>8660.270198285516</v>
      </c>
      <c r="V12" s="241">
        <v>8660.270198285516</v>
      </c>
      <c r="W12" s="241">
        <v>8660.270198285516</v>
      </c>
      <c r="X12" s="241">
        <v>7687.377808240336</v>
      </c>
      <c r="Y12" s="241">
        <v>7687.377808240336</v>
      </c>
      <c r="DA12" s="83" t="s">
        <v>119</v>
      </c>
    </row>
    <row r="13" spans="1:105" ht="12" customHeight="1" x14ac:dyDescent="0.25">
      <c r="A13" s="49" t="s">
        <v>44</v>
      </c>
      <c r="B13" s="242">
        <v>16929.47368421053</v>
      </c>
      <c r="C13" s="242">
        <v>18255.29069565114</v>
      </c>
      <c r="D13" s="242">
        <v>18255.29069565114</v>
      </c>
      <c r="E13" s="242">
        <v>18255.29069565114</v>
      </c>
      <c r="F13" s="242">
        <v>19581.107707091749</v>
      </c>
      <c r="G13" s="242">
        <v>19581.107707091749</v>
      </c>
      <c r="H13" s="242">
        <v>20906.924718532351</v>
      </c>
      <c r="I13" s="242">
        <v>22232.74172997296</v>
      </c>
      <c r="J13" s="242">
        <v>22232.74172997296</v>
      </c>
      <c r="K13" s="242">
        <v>20906.924718532351</v>
      </c>
      <c r="L13" s="242">
        <v>20906.924718532351</v>
      </c>
      <c r="M13" s="242">
        <v>20906.924718532351</v>
      </c>
      <c r="N13" s="242">
        <v>19581.107707091749</v>
      </c>
      <c r="O13" s="242">
        <v>19581.107707091749</v>
      </c>
      <c r="P13" s="242">
        <v>18255.29069565114</v>
      </c>
      <c r="Q13" s="242">
        <v>18255.29069565114</v>
      </c>
      <c r="R13" s="242">
        <v>19581.107707091749</v>
      </c>
      <c r="S13" s="242">
        <v>20906.924718532351</v>
      </c>
      <c r="T13" s="242">
        <v>22232.74172997296</v>
      </c>
      <c r="U13" s="242">
        <v>22232.74172997296</v>
      </c>
      <c r="V13" s="242">
        <v>20906.924718532351</v>
      </c>
      <c r="W13" s="242">
        <v>22232.74172997296</v>
      </c>
      <c r="X13" s="242">
        <v>22232.74172997296</v>
      </c>
      <c r="Y13" s="242">
        <v>20906.924718532351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2651.634022881221</v>
      </c>
      <c r="D14" s="210">
        <f t="shared" si="3"/>
        <v>0</v>
      </c>
      <c r="E14" s="210">
        <f t="shared" si="3"/>
        <v>1325.81701144061</v>
      </c>
      <c r="F14" s="210">
        <f t="shared" si="3"/>
        <v>2298.7094014857898</v>
      </c>
      <c r="G14" s="210">
        <f t="shared" si="3"/>
        <v>972.89239004517981</v>
      </c>
      <c r="H14" s="210">
        <f t="shared" si="3"/>
        <v>3624.5264129264006</v>
      </c>
      <c r="I14" s="210">
        <f t="shared" si="3"/>
        <v>1325.81701144061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1325.81701144061</v>
      </c>
      <c r="S14" s="210">
        <f t="shared" si="3"/>
        <v>2651.634022881221</v>
      </c>
      <c r="T14" s="210">
        <f t="shared" si="3"/>
        <v>1325.81701144061</v>
      </c>
      <c r="U14" s="210">
        <f t="shared" si="3"/>
        <v>0</v>
      </c>
      <c r="V14" s="210">
        <f t="shared" si="3"/>
        <v>0</v>
      </c>
      <c r="W14" s="210">
        <f t="shared" si="3"/>
        <v>1325.81701144061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972.89239004517981</v>
      </c>
      <c r="G15" s="241">
        <v>972.89239004517981</v>
      </c>
      <c r="H15" s="241">
        <v>972.89239004517981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2651.634022881221</v>
      </c>
      <c r="D16" s="242">
        <v>0</v>
      </c>
      <c r="E16" s="242">
        <v>1325.81701144061</v>
      </c>
      <c r="F16" s="242">
        <v>1325.81701144061</v>
      </c>
      <c r="G16" s="242">
        <v>0</v>
      </c>
      <c r="H16" s="242">
        <v>2651.634022881221</v>
      </c>
      <c r="I16" s="242">
        <v>1325.81701144061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1325.81701144061</v>
      </c>
      <c r="S16" s="242">
        <v>2651.634022881221</v>
      </c>
      <c r="T16" s="242">
        <v>1325.81701144061</v>
      </c>
      <c r="U16" s="242">
        <v>0</v>
      </c>
      <c r="V16" s="242">
        <v>0</v>
      </c>
      <c r="W16" s="242">
        <v>1325.81701144061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1325.817011440613</v>
      </c>
      <c r="D17" s="210">
        <f t="shared" si="4"/>
        <v>972.89239004517913</v>
      </c>
      <c r="E17" s="210">
        <f t="shared" si="4"/>
        <v>1325.8170114406093</v>
      </c>
      <c r="F17" s="210">
        <f t="shared" si="4"/>
        <v>0</v>
      </c>
      <c r="G17" s="210">
        <f t="shared" si="4"/>
        <v>0</v>
      </c>
      <c r="H17" s="210">
        <f t="shared" si="4"/>
        <v>2298.7094014857994</v>
      </c>
      <c r="I17" s="210">
        <f t="shared" si="4"/>
        <v>0</v>
      </c>
      <c r="J17" s="210">
        <f t="shared" si="4"/>
        <v>0</v>
      </c>
      <c r="K17" s="210">
        <f t="shared" si="4"/>
        <v>2298.7094014857903</v>
      </c>
      <c r="L17" s="210">
        <f t="shared" si="4"/>
        <v>0</v>
      </c>
      <c r="M17" s="210">
        <f t="shared" si="4"/>
        <v>0</v>
      </c>
      <c r="N17" s="210">
        <f t="shared" si="4"/>
        <v>2298.7094014857812</v>
      </c>
      <c r="O17" s="210">
        <f t="shared" si="4"/>
        <v>0</v>
      </c>
      <c r="P17" s="210">
        <f t="shared" si="4"/>
        <v>1325.8170114406093</v>
      </c>
      <c r="Q17" s="210">
        <f t="shared" si="4"/>
        <v>0</v>
      </c>
      <c r="R17" s="210">
        <f t="shared" si="4"/>
        <v>972.89239004517549</v>
      </c>
      <c r="S17" s="210">
        <f t="shared" si="4"/>
        <v>1325.8170114406203</v>
      </c>
      <c r="T17" s="210">
        <f t="shared" si="4"/>
        <v>0</v>
      </c>
      <c r="U17" s="210">
        <f t="shared" si="4"/>
        <v>972.89239004517913</v>
      </c>
      <c r="V17" s="210">
        <f t="shared" si="4"/>
        <v>1325.8170114406093</v>
      </c>
      <c r="W17" s="210">
        <f t="shared" si="4"/>
        <v>0</v>
      </c>
      <c r="X17" s="210">
        <f t="shared" si="4"/>
        <v>972.89239004518004</v>
      </c>
      <c r="Y17" s="210">
        <f t="shared" si="4"/>
        <v>1325.8170114406093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972.89239004517913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972.89239004517913</v>
      </c>
      <c r="I18" s="241">
        <f t="shared" si="5"/>
        <v>0</v>
      </c>
      <c r="J18" s="241">
        <f t="shared" si="5"/>
        <v>0</v>
      </c>
      <c r="K18" s="241">
        <f t="shared" si="5"/>
        <v>972.89239004518095</v>
      </c>
      <c r="L18" s="241">
        <f t="shared" si="5"/>
        <v>0</v>
      </c>
      <c r="M18" s="241">
        <f t="shared" si="5"/>
        <v>0</v>
      </c>
      <c r="N18" s="241">
        <f t="shared" si="5"/>
        <v>972.89239004517913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972.89239004517549</v>
      </c>
      <c r="S18" s="241">
        <f t="shared" si="5"/>
        <v>0</v>
      </c>
      <c r="T18" s="241">
        <f t="shared" si="5"/>
        <v>0</v>
      </c>
      <c r="U18" s="241">
        <f t="shared" si="5"/>
        <v>972.89239004517913</v>
      </c>
      <c r="V18" s="241">
        <f t="shared" si="5"/>
        <v>0</v>
      </c>
      <c r="W18" s="241">
        <f t="shared" si="5"/>
        <v>0</v>
      </c>
      <c r="X18" s="241">
        <f t="shared" si="5"/>
        <v>972.89239004518004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1325.817011440613</v>
      </c>
      <c r="D19" s="242">
        <f t="shared" si="6"/>
        <v>0</v>
      </c>
      <c r="E19" s="242">
        <f t="shared" si="6"/>
        <v>1325.8170114406093</v>
      </c>
      <c r="F19" s="242">
        <f t="shared" si="6"/>
        <v>0</v>
      </c>
      <c r="G19" s="242">
        <f t="shared" si="6"/>
        <v>0</v>
      </c>
      <c r="H19" s="242">
        <f t="shared" si="6"/>
        <v>1325.8170114406203</v>
      </c>
      <c r="I19" s="242">
        <f t="shared" si="6"/>
        <v>0</v>
      </c>
      <c r="J19" s="242">
        <f t="shared" si="6"/>
        <v>0</v>
      </c>
      <c r="K19" s="242">
        <f t="shared" si="6"/>
        <v>1325.8170114406093</v>
      </c>
      <c r="L19" s="242">
        <f t="shared" si="6"/>
        <v>0</v>
      </c>
      <c r="M19" s="242">
        <f t="shared" si="6"/>
        <v>0</v>
      </c>
      <c r="N19" s="242">
        <f t="shared" si="6"/>
        <v>1325.8170114406021</v>
      </c>
      <c r="O19" s="242">
        <f t="shared" si="6"/>
        <v>0</v>
      </c>
      <c r="P19" s="242">
        <f t="shared" si="6"/>
        <v>1325.8170114406093</v>
      </c>
      <c r="Q19" s="242">
        <f t="shared" si="6"/>
        <v>0</v>
      </c>
      <c r="R19" s="242">
        <f t="shared" si="6"/>
        <v>0</v>
      </c>
      <c r="S19" s="242">
        <f t="shared" si="6"/>
        <v>1325.8170114406203</v>
      </c>
      <c r="T19" s="242">
        <f t="shared" si="6"/>
        <v>0</v>
      </c>
      <c r="U19" s="242">
        <f t="shared" si="6"/>
        <v>0</v>
      </c>
      <c r="V19" s="242">
        <f t="shared" si="6"/>
        <v>1325.8170114406093</v>
      </c>
      <c r="W19" s="242">
        <f t="shared" si="6"/>
        <v>0</v>
      </c>
      <c r="X19" s="242">
        <f t="shared" si="6"/>
        <v>0</v>
      </c>
      <c r="Y19" s="242">
        <f t="shared" si="6"/>
        <v>1325.8170114406093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1749.4210526315801</v>
      </c>
      <c r="C20" s="203">
        <f t="shared" si="7"/>
        <v>3289.2380640721894</v>
      </c>
      <c r="D20" s="203">
        <f t="shared" si="7"/>
        <v>2795.3456740270103</v>
      </c>
      <c r="E20" s="203">
        <f t="shared" si="7"/>
        <v>1803.170674027011</v>
      </c>
      <c r="F20" s="203">
        <f t="shared" si="7"/>
        <v>2556.5220755127975</v>
      </c>
      <c r="G20" s="203">
        <f t="shared" si="7"/>
        <v>2783.1424655579794</v>
      </c>
      <c r="H20" s="203">
        <f t="shared" si="7"/>
        <v>1834.2754769985822</v>
      </c>
      <c r="I20" s="203">
        <f t="shared" si="7"/>
        <v>3232.0334884391923</v>
      </c>
      <c r="J20" s="203">
        <f t="shared" si="7"/>
        <v>4194.8374884391906</v>
      </c>
      <c r="K20" s="203">
        <f t="shared" si="7"/>
        <v>12637.965086953402</v>
      </c>
      <c r="L20" s="203">
        <f t="shared" si="7"/>
        <v>6735.6430869534015</v>
      </c>
      <c r="M20" s="203">
        <f t="shared" si="7"/>
        <v>3751.1000869534</v>
      </c>
      <c r="N20" s="203">
        <f t="shared" si="7"/>
        <v>2935.6256854676194</v>
      </c>
      <c r="O20" s="203">
        <f t="shared" si="7"/>
        <v>6093.98568546762</v>
      </c>
      <c r="P20" s="203">
        <f t="shared" si="7"/>
        <v>5146.9636740270089</v>
      </c>
      <c r="Q20" s="203">
        <f t="shared" si="7"/>
        <v>6903.767674027009</v>
      </c>
      <c r="R20" s="203">
        <f t="shared" si="7"/>
        <v>5902.1602954224445</v>
      </c>
      <c r="S20" s="203">
        <f t="shared" si="7"/>
        <v>6532.8813068630479</v>
      </c>
      <c r="T20" s="203">
        <f t="shared" si="7"/>
        <v>7370.1363183036556</v>
      </c>
      <c r="U20" s="203">
        <f t="shared" si="7"/>
        <v>7702.6479282584751</v>
      </c>
      <c r="V20" s="203">
        <f t="shared" si="7"/>
        <v>9189.1949168178671</v>
      </c>
      <c r="W20" s="203">
        <f t="shared" si="7"/>
        <v>6481.0119282584765</v>
      </c>
      <c r="X20" s="203">
        <f t="shared" si="7"/>
        <v>8321.1195382132973</v>
      </c>
      <c r="Y20" s="203">
        <f t="shared" si="7"/>
        <v>7538.3025267726871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902.94736842104976</v>
      </c>
      <c r="C21" s="241">
        <f t="shared" si="8"/>
        <v>1568.9473684210498</v>
      </c>
      <c r="D21" s="241">
        <f t="shared" si="8"/>
        <v>1279.0549783758706</v>
      </c>
      <c r="E21" s="241">
        <f t="shared" si="8"/>
        <v>671.6049783758699</v>
      </c>
      <c r="F21" s="241">
        <f t="shared" si="8"/>
        <v>929.61736842104983</v>
      </c>
      <c r="G21" s="241">
        <f t="shared" si="8"/>
        <v>863.49675846622995</v>
      </c>
      <c r="H21" s="241">
        <f t="shared" si="8"/>
        <v>729.04575846623084</v>
      </c>
      <c r="I21" s="241">
        <f t="shared" si="8"/>
        <v>995.73375846623094</v>
      </c>
      <c r="J21" s="241">
        <f t="shared" si="8"/>
        <v>1641.0647584662311</v>
      </c>
      <c r="K21" s="241">
        <f t="shared" si="8"/>
        <v>5767.2903684210505</v>
      </c>
      <c r="L21" s="241">
        <f t="shared" si="8"/>
        <v>2991.8793684210505</v>
      </c>
      <c r="M21" s="241">
        <f t="shared" si="8"/>
        <v>1686.9593684210486</v>
      </c>
      <c r="N21" s="241">
        <f t="shared" si="8"/>
        <v>1293.7139783758703</v>
      </c>
      <c r="O21" s="241">
        <f t="shared" si="8"/>
        <v>3807.5769783758715</v>
      </c>
      <c r="P21" s="241">
        <f t="shared" si="8"/>
        <v>4092.1169783758687</v>
      </c>
      <c r="Q21" s="241">
        <f t="shared" si="8"/>
        <v>5814.9119783758706</v>
      </c>
      <c r="R21" s="241">
        <f t="shared" si="8"/>
        <v>3964.2365883306966</v>
      </c>
      <c r="S21" s="241">
        <f t="shared" si="8"/>
        <v>4901.2675883306983</v>
      </c>
      <c r="T21" s="241">
        <f t="shared" si="8"/>
        <v>5113.0195883306951</v>
      </c>
      <c r="U21" s="241">
        <f t="shared" si="8"/>
        <v>4499.9141982855162</v>
      </c>
      <c r="V21" s="241">
        <f t="shared" si="8"/>
        <v>5542.4361982855171</v>
      </c>
      <c r="W21" s="241">
        <f t="shared" si="8"/>
        <v>4925.234198285516</v>
      </c>
      <c r="X21" s="241">
        <f t="shared" si="8"/>
        <v>4231.5378082403358</v>
      </c>
      <c r="Y21" s="241">
        <f t="shared" si="8"/>
        <v>4697.4258082403348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846.47368421053034</v>
      </c>
      <c r="C22" s="242">
        <f t="shared" si="9"/>
        <v>1720.2906956511397</v>
      </c>
      <c r="D22" s="242">
        <f t="shared" si="9"/>
        <v>1516.2906956511397</v>
      </c>
      <c r="E22" s="242">
        <f t="shared" si="9"/>
        <v>1131.5656956511411</v>
      </c>
      <c r="F22" s="242">
        <f t="shared" si="9"/>
        <v>1626.9047070917477</v>
      </c>
      <c r="G22" s="242">
        <f t="shared" si="9"/>
        <v>1919.6457070917495</v>
      </c>
      <c r="H22" s="242">
        <f t="shared" si="9"/>
        <v>1105.2297185323514</v>
      </c>
      <c r="I22" s="242">
        <f t="shared" si="9"/>
        <v>2236.2997299729614</v>
      </c>
      <c r="J22" s="242">
        <f t="shared" si="9"/>
        <v>2553.7727299729595</v>
      </c>
      <c r="K22" s="242">
        <f t="shared" si="9"/>
        <v>6870.6747185323511</v>
      </c>
      <c r="L22" s="242">
        <f t="shared" si="9"/>
        <v>3743.763718532351</v>
      </c>
      <c r="M22" s="242">
        <f t="shared" si="9"/>
        <v>2064.1407185323515</v>
      </c>
      <c r="N22" s="242">
        <f t="shared" si="9"/>
        <v>1641.9117070917491</v>
      </c>
      <c r="O22" s="242">
        <f t="shared" si="9"/>
        <v>2286.4087070917485</v>
      </c>
      <c r="P22" s="242">
        <f t="shared" si="9"/>
        <v>1054.8466956511402</v>
      </c>
      <c r="Q22" s="242">
        <f t="shared" si="9"/>
        <v>1088.8556956511384</v>
      </c>
      <c r="R22" s="242">
        <f t="shared" si="9"/>
        <v>1937.9237070917479</v>
      </c>
      <c r="S22" s="242">
        <f t="shared" si="9"/>
        <v>1631.6137185323496</v>
      </c>
      <c r="T22" s="242">
        <f t="shared" si="9"/>
        <v>2257.1167299729605</v>
      </c>
      <c r="U22" s="242">
        <f t="shared" si="9"/>
        <v>3202.7337299729588</v>
      </c>
      <c r="V22" s="242">
        <f t="shared" si="9"/>
        <v>3646.75871853235</v>
      </c>
      <c r="W22" s="242">
        <f t="shared" si="9"/>
        <v>1555.7777299729605</v>
      </c>
      <c r="X22" s="242">
        <f t="shared" si="9"/>
        <v>4089.5817299729606</v>
      </c>
      <c r="Y22" s="242">
        <f t="shared" si="9"/>
        <v>2840.8767185323522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4933.2664660361133</v>
      </c>
      <c r="C25" s="210">
        <v>4605.1459157351674</v>
      </c>
      <c r="D25" s="210">
        <v>4493.403181427343</v>
      </c>
      <c r="E25" s="210">
        <v>4570.1179707652618</v>
      </c>
      <c r="F25" s="210">
        <v>4595.3975064488386</v>
      </c>
      <c r="G25" s="210">
        <v>4811.0179707652624</v>
      </c>
      <c r="H25" s="210">
        <v>4799.6968185726564</v>
      </c>
      <c r="I25" s="210">
        <v>4700.4586414445394</v>
      </c>
      <c r="J25" s="210">
        <v>4569.4206362854693</v>
      </c>
      <c r="K25" s="210">
        <v>3274.6871023215822</v>
      </c>
      <c r="L25" s="210">
        <v>3650.7093723129829</v>
      </c>
      <c r="M25" s="210">
        <v>3842.5479793637151</v>
      </c>
      <c r="N25" s="210">
        <v>4010.7002579535679</v>
      </c>
      <c r="O25" s="210">
        <v>3560.2990541702488</v>
      </c>
      <c r="P25" s="210">
        <v>3635.3353396388661</v>
      </c>
      <c r="Q25" s="210">
        <v>3546.5173688736031</v>
      </c>
      <c r="R25" s="210">
        <v>3681.1606190885641</v>
      </c>
      <c r="S25" s="210">
        <v>3597.0694754944102</v>
      </c>
      <c r="T25" s="210">
        <v>3619.6315563198618</v>
      </c>
      <c r="U25" s="210">
        <v>3620.0685296646602</v>
      </c>
      <c r="V25" s="210">
        <v>3166.5694754944111</v>
      </c>
      <c r="W25" s="210">
        <v>3878.567188452434</v>
      </c>
      <c r="X25" s="210">
        <v>3517.8032580837871</v>
      </c>
      <c r="Y25" s="210">
        <v>3431.8082876737358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917.74385210662081</v>
      </c>
      <c r="C26" s="213">
        <f t="shared" si="10"/>
        <v>773.53697334479796</v>
      </c>
      <c r="D26" s="213">
        <f t="shared" si="10"/>
        <v>757.76251074806532</v>
      </c>
      <c r="E26" s="213">
        <f t="shared" si="10"/>
        <v>777.84944110060178</v>
      </c>
      <c r="F26" s="213">
        <f t="shared" si="10"/>
        <v>812.48211521926044</v>
      </c>
      <c r="G26" s="213">
        <f t="shared" si="10"/>
        <v>948.93473774720553</v>
      </c>
      <c r="H26" s="213">
        <f t="shared" si="10"/>
        <v>918.45803955288034</v>
      </c>
      <c r="I26" s="213">
        <f t="shared" si="10"/>
        <v>897.67841788478063</v>
      </c>
      <c r="J26" s="213">
        <f t="shared" si="10"/>
        <v>765.38168529664654</v>
      </c>
      <c r="K26" s="213">
        <f t="shared" si="10"/>
        <v>441.91263972484961</v>
      </c>
      <c r="L26" s="213">
        <f t="shared" si="10"/>
        <v>540.26938950988813</v>
      </c>
      <c r="M26" s="213">
        <f t="shared" si="10"/>
        <v>637.24084264832322</v>
      </c>
      <c r="N26" s="213">
        <f t="shared" si="10"/>
        <v>636.54823731728277</v>
      </c>
      <c r="O26" s="213">
        <f t="shared" si="10"/>
        <v>457.84368013757518</v>
      </c>
      <c r="P26" s="213">
        <f t="shared" si="10"/>
        <v>424.18125537403267</v>
      </c>
      <c r="Q26" s="213">
        <f t="shared" si="10"/>
        <v>397.75460017196912</v>
      </c>
      <c r="R26" s="213">
        <f t="shared" si="10"/>
        <v>405.88589853826312</v>
      </c>
      <c r="S26" s="213">
        <f t="shared" si="10"/>
        <v>341.51332760103179</v>
      </c>
      <c r="T26" s="213">
        <f t="shared" si="10"/>
        <v>410.38503869303531</v>
      </c>
      <c r="U26" s="213">
        <f t="shared" si="10"/>
        <v>381.79776440240761</v>
      </c>
      <c r="V26" s="213">
        <f t="shared" si="10"/>
        <v>240.58873602751501</v>
      </c>
      <c r="W26" s="213">
        <f t="shared" si="10"/>
        <v>257.13439380911427</v>
      </c>
      <c r="X26" s="213">
        <f t="shared" si="10"/>
        <v>268.69294926913147</v>
      </c>
      <c r="Y26" s="213">
        <f t="shared" si="10"/>
        <v>266.86147893379189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127</v>
      </c>
    </row>
    <row r="28" spans="1:105" ht="12" customHeight="1" x14ac:dyDescent="0.25">
      <c r="A28" s="18" t="s">
        <v>42</v>
      </c>
      <c r="B28" s="204">
        <v>917.74385210662081</v>
      </c>
      <c r="C28" s="204">
        <v>773.53697334479796</v>
      </c>
      <c r="D28" s="204">
        <v>757.76251074806532</v>
      </c>
      <c r="E28" s="204">
        <v>777.84944110060178</v>
      </c>
      <c r="F28" s="204">
        <v>812.48211521926044</v>
      </c>
      <c r="G28" s="204">
        <v>948.93473774720553</v>
      </c>
      <c r="H28" s="204">
        <v>918.45803955288034</v>
      </c>
      <c r="I28" s="204">
        <v>897.67841788478063</v>
      </c>
      <c r="J28" s="204">
        <v>765.38168529664654</v>
      </c>
      <c r="K28" s="204">
        <v>441.91263972484961</v>
      </c>
      <c r="L28" s="204">
        <v>540.26938950988813</v>
      </c>
      <c r="M28" s="204">
        <v>637.24084264832322</v>
      </c>
      <c r="N28" s="204">
        <v>636.54823731728277</v>
      </c>
      <c r="O28" s="204">
        <v>457.84368013757518</v>
      </c>
      <c r="P28" s="204">
        <v>424.18125537403267</v>
      </c>
      <c r="Q28" s="204">
        <v>397.75460017196912</v>
      </c>
      <c r="R28" s="204">
        <v>405.88589853826312</v>
      </c>
      <c r="S28" s="204">
        <v>341.51332760103179</v>
      </c>
      <c r="T28" s="204">
        <v>410.38503869303531</v>
      </c>
      <c r="U28" s="204">
        <v>381.79776440240761</v>
      </c>
      <c r="V28" s="204">
        <v>240.58873602751501</v>
      </c>
      <c r="W28" s="204">
        <v>257.13439380911427</v>
      </c>
      <c r="X28" s="204">
        <v>268.69294926913147</v>
      </c>
      <c r="Y28" s="204">
        <v>266.86147893379189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97.468271711092001</v>
      </c>
      <c r="C29" s="204">
        <f t="shared" si="11"/>
        <v>118.20017196904557</v>
      </c>
      <c r="D29" s="204">
        <f t="shared" si="11"/>
        <v>109.60171969045571</v>
      </c>
      <c r="E29" s="204">
        <f t="shared" si="11"/>
        <v>114.83705932932071</v>
      </c>
      <c r="F29" s="204">
        <f t="shared" si="11"/>
        <v>127.76818572656921</v>
      </c>
      <c r="G29" s="204">
        <f t="shared" si="11"/>
        <v>112.48211521926052</v>
      </c>
      <c r="H29" s="204">
        <f t="shared" si="11"/>
        <v>121.70163370593292</v>
      </c>
      <c r="I29" s="204">
        <f t="shared" si="11"/>
        <v>94.458813413585546</v>
      </c>
      <c r="J29" s="204">
        <f t="shared" si="11"/>
        <v>96.737403267411878</v>
      </c>
      <c r="K29" s="204">
        <f t="shared" si="11"/>
        <v>127.91633705932931</v>
      </c>
      <c r="L29" s="204">
        <f t="shared" si="11"/>
        <v>69.169819432502138</v>
      </c>
      <c r="M29" s="204">
        <f t="shared" si="11"/>
        <v>75.847893379191731</v>
      </c>
      <c r="N29" s="204">
        <f t="shared" si="11"/>
        <v>55.522098022355976</v>
      </c>
      <c r="O29" s="204">
        <f t="shared" si="11"/>
        <v>66.680997420464308</v>
      </c>
      <c r="P29" s="204">
        <f t="shared" si="11"/>
        <v>71.964230438521042</v>
      </c>
      <c r="Q29" s="204">
        <f t="shared" si="11"/>
        <v>89.67231298366292</v>
      </c>
      <c r="R29" s="204">
        <f t="shared" si="11"/>
        <v>89.83473774720548</v>
      </c>
      <c r="S29" s="204">
        <f t="shared" si="11"/>
        <v>68.233447979363703</v>
      </c>
      <c r="T29" s="204">
        <f t="shared" si="11"/>
        <v>77.940154772141014</v>
      </c>
      <c r="U29" s="204">
        <f t="shared" si="11"/>
        <v>68.59071367153912</v>
      </c>
      <c r="V29" s="204">
        <f t="shared" si="11"/>
        <v>80.057609630266555</v>
      </c>
      <c r="W29" s="204">
        <f t="shared" si="11"/>
        <v>119.0981943250215</v>
      </c>
      <c r="X29" s="204">
        <f t="shared" si="11"/>
        <v>132.5926913155632</v>
      </c>
      <c r="Y29" s="204">
        <f t="shared" si="11"/>
        <v>128.24419604471194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24.171195184866718</v>
      </c>
      <c r="C31" s="204">
        <v>21.97386070507309</v>
      </c>
      <c r="D31" s="204">
        <v>21.97386070507309</v>
      </c>
      <c r="E31" s="204">
        <v>23.072484952708511</v>
      </c>
      <c r="F31" s="204">
        <v>27.467239896818569</v>
      </c>
      <c r="G31" s="204">
        <v>27.467239896818569</v>
      </c>
      <c r="H31" s="204">
        <v>26.368615649183141</v>
      </c>
      <c r="I31" s="204">
        <v>27.467239896818569</v>
      </c>
      <c r="J31" s="204">
        <v>21.97386070507309</v>
      </c>
      <c r="K31" s="204">
        <v>19.77644024075666</v>
      </c>
      <c r="L31" s="204">
        <v>24.171195184866718</v>
      </c>
      <c r="M31" s="204">
        <v>18.677730008598449</v>
      </c>
      <c r="N31" s="204">
        <v>17.579019776440241</v>
      </c>
      <c r="O31" s="204">
        <v>14.28297506448839</v>
      </c>
      <c r="P31" s="204">
        <v>9.8882201203783318</v>
      </c>
      <c r="Q31" s="204">
        <v>14.28297506448839</v>
      </c>
      <c r="R31" s="204">
        <v>16.480395528804809</v>
      </c>
      <c r="S31" s="204">
        <v>14.28297506448839</v>
      </c>
      <c r="T31" s="204">
        <v>13.184264832330181</v>
      </c>
      <c r="U31" s="204">
        <v>13.76001719690456</v>
      </c>
      <c r="V31" s="204">
        <v>30.551332760103179</v>
      </c>
      <c r="W31" s="204">
        <v>30.6128116938951</v>
      </c>
      <c r="X31" s="204">
        <v>11.43190025795357</v>
      </c>
      <c r="Y31" s="204">
        <v>13.258985382631129</v>
      </c>
      <c r="DA31" s="71" t="s">
        <v>130</v>
      </c>
    </row>
    <row r="32" spans="1:105" ht="12" customHeight="1" x14ac:dyDescent="0.25">
      <c r="A32" s="18" t="s">
        <v>71</v>
      </c>
      <c r="B32" s="204">
        <v>8.139896818572657</v>
      </c>
      <c r="C32" s="204">
        <v>8.139896818572657</v>
      </c>
      <c r="D32" s="204">
        <v>8.139896818572657</v>
      </c>
      <c r="E32" s="204">
        <v>10.17480653482373</v>
      </c>
      <c r="F32" s="204">
        <v>9.1573516766981928</v>
      </c>
      <c r="G32" s="204">
        <v>9.1573516766981928</v>
      </c>
      <c r="H32" s="204">
        <v>9.1573516766981928</v>
      </c>
      <c r="I32" s="204">
        <v>8.139896818572657</v>
      </c>
      <c r="J32" s="204">
        <v>7.1223559759243331</v>
      </c>
      <c r="K32" s="204">
        <v>6.1049011177987964</v>
      </c>
      <c r="L32" s="204">
        <v>20.349699054170252</v>
      </c>
      <c r="M32" s="204">
        <v>16.27970765262253</v>
      </c>
      <c r="N32" s="204">
        <v>11.192347377472061</v>
      </c>
      <c r="O32" s="204">
        <v>13.22725709372313</v>
      </c>
      <c r="P32" s="204">
        <v>15.262252794496989</v>
      </c>
      <c r="Q32" s="204">
        <v>14.24479793637145</v>
      </c>
      <c r="R32" s="204">
        <v>12.209802235597589</v>
      </c>
      <c r="S32" s="204">
        <v>12.209802235597589</v>
      </c>
      <c r="T32" s="204">
        <v>12.209802235597589</v>
      </c>
      <c r="U32" s="204">
        <v>11.61865864144454</v>
      </c>
      <c r="V32" s="204">
        <v>10.991917454858131</v>
      </c>
      <c r="W32" s="204">
        <v>29.95571797076526</v>
      </c>
      <c r="X32" s="204">
        <v>21.774118658641449</v>
      </c>
      <c r="Y32" s="204">
        <v>19.003525365434221</v>
      </c>
      <c r="DA32" s="71" t="s">
        <v>131</v>
      </c>
    </row>
    <row r="33" spans="1:105" ht="12" customHeight="1" x14ac:dyDescent="0.25">
      <c r="A33" s="18" t="s">
        <v>32</v>
      </c>
      <c r="B33" s="204">
        <v>62.099914015477211</v>
      </c>
      <c r="C33" s="204">
        <v>85.029148753224419</v>
      </c>
      <c r="D33" s="204">
        <v>76.430696474634559</v>
      </c>
      <c r="E33" s="204">
        <v>79.296818572656917</v>
      </c>
      <c r="F33" s="204">
        <v>88.850644883920893</v>
      </c>
      <c r="G33" s="204">
        <v>73.564574376612214</v>
      </c>
      <c r="H33" s="204">
        <v>83.118400687876175</v>
      </c>
      <c r="I33" s="204">
        <v>57.323043852106622</v>
      </c>
      <c r="J33" s="204">
        <v>66.876870163370597</v>
      </c>
      <c r="K33" s="204">
        <v>101.27067927773</v>
      </c>
      <c r="L33" s="204">
        <v>23.88460877042132</v>
      </c>
      <c r="M33" s="204">
        <v>40.126139294926908</v>
      </c>
      <c r="N33" s="204">
        <v>26.750730868443679</v>
      </c>
      <c r="O33" s="204">
        <v>39.170765262252793</v>
      </c>
      <c r="P33" s="204">
        <v>46.813757523645727</v>
      </c>
      <c r="Q33" s="204">
        <v>61.144539982803089</v>
      </c>
      <c r="R33" s="204">
        <v>61.144539982803089</v>
      </c>
      <c r="S33" s="204">
        <v>41.740670679277727</v>
      </c>
      <c r="T33" s="204">
        <v>52.546087704213242</v>
      </c>
      <c r="U33" s="204">
        <v>43.212037833190017</v>
      </c>
      <c r="V33" s="204">
        <v>38.514359415305243</v>
      </c>
      <c r="W33" s="204">
        <v>58.529664660361142</v>
      </c>
      <c r="X33" s="204">
        <v>99.386672398968173</v>
      </c>
      <c r="Y33" s="204">
        <v>95.981685296646603</v>
      </c>
      <c r="DA33" s="71" t="s">
        <v>132</v>
      </c>
    </row>
    <row r="34" spans="1:105" ht="12" customHeight="1" x14ac:dyDescent="0.25">
      <c r="A34" s="18" t="s">
        <v>33</v>
      </c>
      <c r="B34" s="204">
        <v>3.0572656921754078</v>
      </c>
      <c r="C34" s="204">
        <v>3.0572656921754078</v>
      </c>
      <c r="D34" s="204">
        <v>3.0572656921754078</v>
      </c>
      <c r="E34" s="204">
        <v>2.2929492691315558</v>
      </c>
      <c r="F34" s="204">
        <v>2.2929492691315558</v>
      </c>
      <c r="G34" s="204">
        <v>2.2929492691315558</v>
      </c>
      <c r="H34" s="204">
        <v>3.0572656921754078</v>
      </c>
      <c r="I34" s="204">
        <v>1.5286328460877039</v>
      </c>
      <c r="J34" s="204">
        <v>0.76431642304385194</v>
      </c>
      <c r="K34" s="204">
        <v>0.76431642304385194</v>
      </c>
      <c r="L34" s="204">
        <v>0.76431642304385194</v>
      </c>
      <c r="M34" s="204">
        <v>0.76431642304385194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2168.6132416165087</v>
      </c>
      <c r="C35" s="204">
        <f t="shared" si="12"/>
        <v>1920.9754084264828</v>
      </c>
      <c r="D35" s="204">
        <f t="shared" si="12"/>
        <v>1909.271969045572</v>
      </c>
      <c r="E35" s="204">
        <f t="shared" si="12"/>
        <v>1967.457265692175</v>
      </c>
      <c r="F35" s="204">
        <f t="shared" si="12"/>
        <v>1881.8835769561481</v>
      </c>
      <c r="G35" s="204">
        <f t="shared" si="12"/>
        <v>1945.3353396388645</v>
      </c>
      <c r="H35" s="204">
        <f t="shared" si="12"/>
        <v>1888.9724849527079</v>
      </c>
      <c r="I35" s="204">
        <f t="shared" si="12"/>
        <v>1841.272570937231</v>
      </c>
      <c r="J35" s="204">
        <f t="shared" si="12"/>
        <v>1842.798796216681</v>
      </c>
      <c r="K35" s="204">
        <f t="shared" si="12"/>
        <v>1085.2536543422179</v>
      </c>
      <c r="L35" s="204">
        <f t="shared" si="12"/>
        <v>1397.4849527085121</v>
      </c>
      <c r="M35" s="204">
        <f t="shared" si="12"/>
        <v>1311.865864144454</v>
      </c>
      <c r="N35" s="204">
        <f t="shared" si="12"/>
        <v>1493.5797936371448</v>
      </c>
      <c r="O35" s="204">
        <f t="shared" si="12"/>
        <v>1375.1982803095445</v>
      </c>
      <c r="P35" s="204">
        <f t="shared" si="12"/>
        <v>1467.2924333619949</v>
      </c>
      <c r="Q35" s="204">
        <f t="shared" si="12"/>
        <v>1400.1050730868444</v>
      </c>
      <c r="R35" s="204">
        <f t="shared" si="12"/>
        <v>1427.4815993121242</v>
      </c>
      <c r="S35" s="204">
        <f t="shared" si="12"/>
        <v>1414.8559827963616</v>
      </c>
      <c r="T35" s="204">
        <f t="shared" si="12"/>
        <v>1415.0871237348024</v>
      </c>
      <c r="U35" s="204">
        <f t="shared" si="12"/>
        <v>1372.9650291585783</v>
      </c>
      <c r="V35" s="204">
        <f t="shared" si="12"/>
        <v>1281.7067026187349</v>
      </c>
      <c r="W35" s="204">
        <f t="shared" si="12"/>
        <v>1712.9765259528649</v>
      </c>
      <c r="X35" s="204">
        <f t="shared" si="12"/>
        <v>1467.1142993854412</v>
      </c>
      <c r="Y35" s="204">
        <f t="shared" si="12"/>
        <v>1372.6737263849768</v>
      </c>
      <c r="DA35" s="71"/>
    </row>
    <row r="36" spans="1:105" ht="12" customHeight="1" x14ac:dyDescent="0.25">
      <c r="A36" s="18" t="s">
        <v>73</v>
      </c>
      <c r="B36" s="204">
        <v>1872.291487532244</v>
      </c>
      <c r="C36" s="204">
        <v>1875.515907136715</v>
      </c>
      <c r="D36" s="204">
        <v>1885.4041272570939</v>
      </c>
      <c r="E36" s="204">
        <v>1945.1633705932929</v>
      </c>
      <c r="F36" s="204">
        <v>1879.4711951848669</v>
      </c>
      <c r="G36" s="204">
        <v>1926.203783319002</v>
      </c>
      <c r="H36" s="204">
        <v>1884.673258813413</v>
      </c>
      <c r="I36" s="204">
        <v>1841.272570937231</v>
      </c>
      <c r="J36" s="204">
        <v>1842.798796216681</v>
      </c>
      <c r="K36" s="204">
        <v>1085.2536543422179</v>
      </c>
      <c r="L36" s="204">
        <v>1397.4849527085121</v>
      </c>
      <c r="M36" s="204">
        <v>1311.865864144454</v>
      </c>
      <c r="N36" s="204">
        <v>1287.7901977644019</v>
      </c>
      <c r="O36" s="204">
        <v>1209.995700773861</v>
      </c>
      <c r="P36" s="204">
        <v>1186.994840928633</v>
      </c>
      <c r="Q36" s="204">
        <v>1190.756663800516</v>
      </c>
      <c r="R36" s="204">
        <v>1192.777300085985</v>
      </c>
      <c r="S36" s="204">
        <v>1255.7036182219849</v>
      </c>
      <c r="T36" s="204">
        <v>1283.4655416195831</v>
      </c>
      <c r="U36" s="204">
        <v>1263.576035177495</v>
      </c>
      <c r="V36" s="204">
        <v>1186.4950087236359</v>
      </c>
      <c r="W36" s="204">
        <v>1615.4692172684281</v>
      </c>
      <c r="X36" s="204">
        <v>1379.0665779752951</v>
      </c>
      <c r="Y36" s="204">
        <v>1311.905024751271</v>
      </c>
      <c r="DA36" s="71" t="s">
        <v>134</v>
      </c>
    </row>
    <row r="37" spans="1:105" ht="12" customHeight="1" x14ac:dyDescent="0.25">
      <c r="A37" s="18" t="s">
        <v>36</v>
      </c>
      <c r="B37" s="204">
        <v>296.3217540842648</v>
      </c>
      <c r="C37" s="204">
        <v>45.459501289767843</v>
      </c>
      <c r="D37" s="204">
        <v>23.867841788478071</v>
      </c>
      <c r="E37" s="204">
        <v>22.293895098882199</v>
      </c>
      <c r="F37" s="204">
        <v>2.412381771281169</v>
      </c>
      <c r="G37" s="204">
        <v>19.131556319862419</v>
      </c>
      <c r="H37" s="204">
        <v>4.2992261392949267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205.78959587274281</v>
      </c>
      <c r="O37" s="204">
        <v>165.20257953568361</v>
      </c>
      <c r="P37" s="204">
        <v>280.2975924333619</v>
      </c>
      <c r="Q37" s="204">
        <v>209.34840928632849</v>
      </c>
      <c r="R37" s="204">
        <v>234.70429922613931</v>
      </c>
      <c r="S37" s="204">
        <v>159.15236457437661</v>
      </c>
      <c r="T37" s="204">
        <v>131.6215821152193</v>
      </c>
      <c r="U37" s="204">
        <v>109.3889939810834</v>
      </c>
      <c r="V37" s="204">
        <v>95.211693895098875</v>
      </c>
      <c r="W37" s="204">
        <v>97.507308684436794</v>
      </c>
      <c r="X37" s="204">
        <v>88.047721410146167</v>
      </c>
      <c r="Y37" s="204">
        <v>60.768701633705923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0</v>
      </c>
      <c r="P38" s="204">
        <f t="shared" si="13"/>
        <v>0</v>
      </c>
      <c r="Q38" s="204">
        <f t="shared" si="13"/>
        <v>0</v>
      </c>
      <c r="R38" s="204">
        <f t="shared" si="13"/>
        <v>0</v>
      </c>
      <c r="S38" s="204">
        <f t="shared" si="13"/>
        <v>0.14960619761851049</v>
      </c>
      <c r="T38" s="204">
        <f t="shared" si="13"/>
        <v>0.50943688428663558</v>
      </c>
      <c r="U38" s="204">
        <f t="shared" si="13"/>
        <v>0.86454951725951357</v>
      </c>
      <c r="V38" s="204">
        <f t="shared" si="13"/>
        <v>1.7024117406806814</v>
      </c>
      <c r="W38" s="204">
        <f t="shared" si="13"/>
        <v>4.2068275898530727</v>
      </c>
      <c r="X38" s="204">
        <f t="shared" si="13"/>
        <v>5.4861212090940059</v>
      </c>
      <c r="Y38" s="204">
        <f t="shared" si="13"/>
        <v>7.1675793455087522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1.375752364574377E-3</v>
      </c>
      <c r="U39" s="204">
        <v>1.375752364574377E-3</v>
      </c>
      <c r="V39" s="204">
        <v>2.2355975924333621E-3</v>
      </c>
      <c r="W39" s="204">
        <v>2.407566638005159E-3</v>
      </c>
      <c r="X39" s="204">
        <v>2.2355975924333621E-3</v>
      </c>
      <c r="Y39" s="204">
        <v>2.8374892519346519E-3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0.14960619761851049</v>
      </c>
      <c r="T40" s="204">
        <v>0.50806113192206126</v>
      </c>
      <c r="U40" s="204">
        <v>0.86317376489493924</v>
      </c>
      <c r="V40" s="204">
        <v>1.700176143088248</v>
      </c>
      <c r="W40" s="204">
        <v>3.5877904701793129</v>
      </c>
      <c r="X40" s="204">
        <v>4.6238777426758473</v>
      </c>
      <c r="Y40" s="204">
        <v>5.9676321704825872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0.61662955303575473</v>
      </c>
      <c r="X44" s="204">
        <v>0.86000786882572544</v>
      </c>
      <c r="Y44" s="204">
        <v>1.1971096857742309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49.703869303525373</v>
      </c>
      <c r="G45" s="204">
        <v>50.611435941530523</v>
      </c>
      <c r="H45" s="204">
        <v>5.732330180567498</v>
      </c>
      <c r="I45" s="204">
        <v>3.2483233018056752</v>
      </c>
      <c r="J45" s="204">
        <v>5.0874462596732588</v>
      </c>
      <c r="K45" s="204">
        <v>266.98194325021501</v>
      </c>
      <c r="L45" s="204">
        <v>38.024247635425617</v>
      </c>
      <c r="M45" s="204">
        <v>42.872828890799653</v>
      </c>
      <c r="N45" s="204">
        <v>124.9641444539983</v>
      </c>
      <c r="O45" s="204">
        <v>87.05932932072227</v>
      </c>
      <c r="P45" s="204">
        <v>93.651504729148741</v>
      </c>
      <c r="Q45" s="204">
        <v>159.5012897678418</v>
      </c>
      <c r="R45" s="204">
        <v>187.70902837489251</v>
      </c>
      <c r="S45" s="204">
        <v>162.2846947549441</v>
      </c>
      <c r="T45" s="204">
        <v>89.874204643164234</v>
      </c>
      <c r="U45" s="204">
        <v>167.7744625967326</v>
      </c>
      <c r="V45" s="204">
        <v>135.8143594153052</v>
      </c>
      <c r="W45" s="204">
        <v>63.852278589853817</v>
      </c>
      <c r="X45" s="204">
        <v>71.560189165950121</v>
      </c>
      <c r="Y45" s="204">
        <v>90.225881341358544</v>
      </c>
      <c r="DA45" s="71" t="s">
        <v>142</v>
      </c>
    </row>
    <row r="46" spans="1:105" ht="12" customHeight="1" x14ac:dyDescent="0.25">
      <c r="A46" s="21" t="s">
        <v>40</v>
      </c>
      <c r="B46" s="207">
        <v>1749.441100601892</v>
      </c>
      <c r="C46" s="207">
        <v>1792.4333619948411</v>
      </c>
      <c r="D46" s="207">
        <v>1716.7669819432499</v>
      </c>
      <c r="E46" s="207">
        <v>1709.9742046431641</v>
      </c>
      <c r="F46" s="207">
        <v>1723.559759243336</v>
      </c>
      <c r="G46" s="207">
        <v>1753.6543422184011</v>
      </c>
      <c r="H46" s="207">
        <v>1864.8323301805669</v>
      </c>
      <c r="I46" s="207">
        <v>1863.800515907137</v>
      </c>
      <c r="J46" s="207">
        <v>1859.4153052450561</v>
      </c>
      <c r="K46" s="207">
        <v>1352.62252794497</v>
      </c>
      <c r="L46" s="207">
        <v>1605.760963026655</v>
      </c>
      <c r="M46" s="207">
        <v>1774.7205503009459</v>
      </c>
      <c r="N46" s="207">
        <v>1700.085984522786</v>
      </c>
      <c r="O46" s="207">
        <v>1573.516766981943</v>
      </c>
      <c r="P46" s="207">
        <v>1578.245915735168</v>
      </c>
      <c r="Q46" s="207">
        <v>1499.484092863285</v>
      </c>
      <c r="R46" s="207">
        <v>1570.249355116079</v>
      </c>
      <c r="S46" s="207">
        <v>1610.0324161650899</v>
      </c>
      <c r="T46" s="207">
        <v>1625.835597592433</v>
      </c>
      <c r="U46" s="207">
        <v>1628.0760103181431</v>
      </c>
      <c r="V46" s="207">
        <v>1426.6996560619091</v>
      </c>
      <c r="W46" s="207">
        <v>1721.2989681857259</v>
      </c>
      <c r="X46" s="207">
        <v>1572.3570077386071</v>
      </c>
      <c r="Y46" s="207">
        <v>1566.6354256233881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4933.2664660361115</v>
      </c>
      <c r="C47" s="210">
        <f t="shared" si="14"/>
        <v>4605.1459157351674</v>
      </c>
      <c r="D47" s="210">
        <f t="shared" si="14"/>
        <v>4493.4031814273421</v>
      </c>
      <c r="E47" s="210">
        <f t="shared" si="14"/>
        <v>4570.1179707652609</v>
      </c>
      <c r="F47" s="210">
        <f t="shared" si="14"/>
        <v>4595.3975064488404</v>
      </c>
      <c r="G47" s="210">
        <f t="shared" si="14"/>
        <v>4811.0179707652624</v>
      </c>
      <c r="H47" s="210">
        <f t="shared" si="14"/>
        <v>4799.6968185726564</v>
      </c>
      <c r="I47" s="210">
        <f t="shared" si="14"/>
        <v>4700.4586414445394</v>
      </c>
      <c r="J47" s="210">
        <f t="shared" si="14"/>
        <v>4569.4206362854675</v>
      </c>
      <c r="K47" s="210">
        <f t="shared" si="14"/>
        <v>3274.6871023215817</v>
      </c>
      <c r="L47" s="210">
        <f t="shared" si="14"/>
        <v>3650.7093723129819</v>
      </c>
      <c r="M47" s="210">
        <f t="shared" si="14"/>
        <v>3842.5479793637151</v>
      </c>
      <c r="N47" s="210">
        <f t="shared" si="14"/>
        <v>4010.700257953567</v>
      </c>
      <c r="O47" s="210">
        <f t="shared" si="14"/>
        <v>3560.2990541702493</v>
      </c>
      <c r="P47" s="210">
        <f t="shared" si="14"/>
        <v>3635.3353396388648</v>
      </c>
      <c r="Q47" s="210">
        <f t="shared" si="14"/>
        <v>3546.5173688736031</v>
      </c>
      <c r="R47" s="210">
        <f t="shared" si="14"/>
        <v>3681.1606190885641</v>
      </c>
      <c r="S47" s="210">
        <f t="shared" si="14"/>
        <v>3597.0694754944088</v>
      </c>
      <c r="T47" s="210">
        <f t="shared" si="14"/>
        <v>3619.6315563198623</v>
      </c>
      <c r="U47" s="210">
        <f t="shared" si="14"/>
        <v>3620.0685296646598</v>
      </c>
      <c r="V47" s="210">
        <f t="shared" si="14"/>
        <v>3166.5694754944107</v>
      </c>
      <c r="W47" s="210">
        <f t="shared" si="14"/>
        <v>3878.5671884524331</v>
      </c>
      <c r="X47" s="210">
        <f t="shared" si="14"/>
        <v>3517.8032580837871</v>
      </c>
      <c r="Y47" s="210">
        <f t="shared" si="14"/>
        <v>3431.8082876737362</v>
      </c>
      <c r="DA47" s="109"/>
    </row>
    <row r="48" spans="1:105" ht="12" customHeight="1" x14ac:dyDescent="0.25">
      <c r="A48" s="51" t="s">
        <v>43</v>
      </c>
      <c r="B48" s="241">
        <f>ISI_fec!B5</f>
        <v>2883.6874141485778</v>
      </c>
      <c r="C48" s="241">
        <f>ISI_fec!C5</f>
        <v>2583.1480858967511</v>
      </c>
      <c r="D48" s="241">
        <f>ISI_fec!D5</f>
        <v>2429.2648833860098</v>
      </c>
      <c r="E48" s="241">
        <f>ISI_fec!E5</f>
        <v>2513.3353949497032</v>
      </c>
      <c r="F48" s="241">
        <f>ISI_fec!F5</f>
        <v>2546.2440211112062</v>
      </c>
      <c r="G48" s="241">
        <f>ISI_fec!G5</f>
        <v>2795.0369653884691</v>
      </c>
      <c r="H48" s="241">
        <f>ISI_fec!H5</f>
        <v>2660.3494739766238</v>
      </c>
      <c r="I48" s="241">
        <f>ISI_fec!I5</f>
        <v>2565.9349665887562</v>
      </c>
      <c r="J48" s="241">
        <f>ISI_fec!J5</f>
        <v>2448.5122250051731</v>
      </c>
      <c r="K48" s="241">
        <f>ISI_fec!K5</f>
        <v>1528.477621468144</v>
      </c>
      <c r="L48" s="241">
        <f>ISI_fec!L5</f>
        <v>1859.720193570678</v>
      </c>
      <c r="M48" s="241">
        <f>ISI_fec!M5</f>
        <v>1997.188757908845</v>
      </c>
      <c r="N48" s="241">
        <f>ISI_fec!N5</f>
        <v>2083.122653499418</v>
      </c>
      <c r="O48" s="241">
        <f>ISI_fec!O5</f>
        <v>1606.933078081626</v>
      </c>
      <c r="P48" s="241">
        <f>ISI_fec!P5</f>
        <v>1611.150739783985</v>
      </c>
      <c r="Q48" s="241">
        <f>ISI_fec!Q5</f>
        <v>1319.5949498304899</v>
      </c>
      <c r="R48" s="241">
        <f>ISI_fec!R5</f>
        <v>1488.8550729865131</v>
      </c>
      <c r="S48" s="241">
        <f>ISI_fec!S5</f>
        <v>1227.9084399833209</v>
      </c>
      <c r="T48" s="241">
        <f>ISI_fec!T5</f>
        <v>1170.0031862915459</v>
      </c>
      <c r="U48" s="241">
        <f>ISI_fec!U5</f>
        <v>1147.7013268767821</v>
      </c>
      <c r="V48" s="241">
        <f>ISI_fec!V5</f>
        <v>879.1536132070388</v>
      </c>
      <c r="W48" s="241">
        <f>ISI_fec!W5</f>
        <v>1078.557351730944</v>
      </c>
      <c r="X48" s="241">
        <f>ISI_fec!X5</f>
        <v>1017.4320363784</v>
      </c>
      <c r="Y48" s="241">
        <f>ISI_fec!Y5</f>
        <v>897.61505845437705</v>
      </c>
      <c r="DA48" s="83"/>
    </row>
    <row r="49" spans="1:105" ht="12" customHeight="1" x14ac:dyDescent="0.25">
      <c r="A49" s="52" t="s">
        <v>44</v>
      </c>
      <c r="B49" s="242">
        <f>ISI_fec!B54</f>
        <v>2049.5790518875342</v>
      </c>
      <c r="C49" s="242">
        <f>ISI_fec!C54</f>
        <v>2021.997829838416</v>
      </c>
      <c r="D49" s="242">
        <f>ISI_fec!D54</f>
        <v>2064.1382980413318</v>
      </c>
      <c r="E49" s="242">
        <f>ISI_fec!E54</f>
        <v>2056.7825758155582</v>
      </c>
      <c r="F49" s="242">
        <f>ISI_fec!F54</f>
        <v>2049.1534853376338</v>
      </c>
      <c r="G49" s="242">
        <f>ISI_fec!G54</f>
        <v>2015.9810053767931</v>
      </c>
      <c r="H49" s="242">
        <f>ISI_fec!H54</f>
        <v>2139.3473445960321</v>
      </c>
      <c r="I49" s="242">
        <f>ISI_fec!I54</f>
        <v>2134.5236748557832</v>
      </c>
      <c r="J49" s="242">
        <f>ISI_fec!J54</f>
        <v>2120.9084112802948</v>
      </c>
      <c r="K49" s="242">
        <f>ISI_fec!K54</f>
        <v>1746.209480853438</v>
      </c>
      <c r="L49" s="242">
        <f>ISI_fec!L54</f>
        <v>1790.9891787423039</v>
      </c>
      <c r="M49" s="242">
        <f>ISI_fec!M54</f>
        <v>1845.3592214548701</v>
      </c>
      <c r="N49" s="242">
        <f>ISI_fec!N54</f>
        <v>1927.577604454149</v>
      </c>
      <c r="O49" s="242">
        <f>ISI_fec!O54</f>
        <v>1953.365976088623</v>
      </c>
      <c r="P49" s="242">
        <f>ISI_fec!P54</f>
        <v>2024.1845998548799</v>
      </c>
      <c r="Q49" s="242">
        <f>ISI_fec!Q54</f>
        <v>2226.9224190431132</v>
      </c>
      <c r="R49" s="242">
        <f>ISI_fec!R54</f>
        <v>2192.3055461020508</v>
      </c>
      <c r="S49" s="242">
        <f>ISI_fec!S54</f>
        <v>2369.1610355110879</v>
      </c>
      <c r="T49" s="242">
        <f>ISI_fec!T54</f>
        <v>2449.6283700283161</v>
      </c>
      <c r="U49" s="242">
        <f>ISI_fec!U54</f>
        <v>2472.3672027878779</v>
      </c>
      <c r="V49" s="242">
        <f>ISI_fec!V54</f>
        <v>2287.415862287372</v>
      </c>
      <c r="W49" s="242">
        <f>ISI_fec!W54</f>
        <v>2800.0098367214891</v>
      </c>
      <c r="X49" s="242">
        <f>ISI_fec!X54</f>
        <v>2500.3712217053871</v>
      </c>
      <c r="Y49" s="242">
        <f>ISI_fec!Y54</f>
        <v>2534.1932292193592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13960.362212293163</v>
      </c>
      <c r="C51" s="203">
        <f t="shared" si="15"/>
        <v>11865.891997233888</v>
      </c>
      <c r="D51" s="203">
        <f t="shared" si="15"/>
        <v>11377.975848129816</v>
      </c>
      <c r="E51" s="203">
        <f t="shared" si="15"/>
        <v>11806.116867454239</v>
      </c>
      <c r="F51" s="203">
        <f t="shared" si="15"/>
        <v>11910.285283140254</v>
      </c>
      <c r="G51" s="203">
        <f t="shared" si="15"/>
        <v>13227.95377402769</v>
      </c>
      <c r="H51" s="203">
        <f t="shared" si="15"/>
        <v>12969.529624726743</v>
      </c>
      <c r="I51" s="203">
        <f t="shared" si="15"/>
        <v>12596.958599623475</v>
      </c>
      <c r="J51" s="203">
        <f t="shared" si="15"/>
        <v>11800.700956715789</v>
      </c>
      <c r="K51" s="203">
        <f t="shared" si="15"/>
        <v>7041.0333419193039</v>
      </c>
      <c r="L51" s="203">
        <f t="shared" si="15"/>
        <v>8840.4769221383031</v>
      </c>
      <c r="M51" s="203">
        <f t="shared" si="15"/>
        <v>9550.4293224612684</v>
      </c>
      <c r="N51" s="203">
        <f t="shared" si="15"/>
        <v>9846.8261094838908</v>
      </c>
      <c r="O51" s="203">
        <f t="shared" si="15"/>
        <v>7981.4707332135958</v>
      </c>
      <c r="P51" s="203">
        <f t="shared" si="15"/>
        <v>8666.4167162684007</v>
      </c>
      <c r="Q51" s="203">
        <f t="shared" si="15"/>
        <v>7673.2129010741346</v>
      </c>
      <c r="R51" s="203">
        <f t="shared" si="15"/>
        <v>8221.6234034008612</v>
      </c>
      <c r="S51" s="203">
        <f t="shared" si="15"/>
        <v>7215.9912647018227</v>
      </c>
      <c r="T51" s="203">
        <f t="shared" si="15"/>
        <v>7463.6274419265319</v>
      </c>
      <c r="U51" s="203">
        <f t="shared" si="15"/>
        <v>7074.3516457319693</v>
      </c>
      <c r="V51" s="203">
        <f t="shared" si="15"/>
        <v>5835.9150445487976</v>
      </c>
      <c r="W51" s="203">
        <f t="shared" si="15"/>
        <v>7318.9526611952733</v>
      </c>
      <c r="X51" s="203">
        <f t="shared" si="15"/>
        <v>6679.6109185672758</v>
      </c>
      <c r="Y51" s="203">
        <f t="shared" si="15"/>
        <v>6293.5587800677722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10548.562537687496</v>
      </c>
      <c r="C52" s="213">
        <f>(ISI_emi!C5-ISI_emi!C52)+(ISI_emi!C54-ISI_emi!C96)</f>
        <v>8619.6650016575677</v>
      </c>
      <c r="D52" s="213">
        <f>(ISI_emi!D5-ISI_emi!D52)+(ISI_emi!D54-ISI_emi!D96)</f>
        <v>8309.9771129732744</v>
      </c>
      <c r="E52" s="213">
        <f>(ISI_emi!E5-ISI_emi!E52)+(ISI_emi!E54-ISI_emi!E96)</f>
        <v>8561.2168675057455</v>
      </c>
      <c r="F52" s="213">
        <f>(ISI_emi!F5-ISI_emi!F52)+(ISI_emi!F54-ISI_emi!F96)</f>
        <v>8444.9309663605054</v>
      </c>
      <c r="G52" s="213">
        <f>(ISI_emi!G5-ISI_emi!G52)+(ISI_emi!G54-ISI_emi!G96)</f>
        <v>9490.8985017089872</v>
      </c>
      <c r="H52" s="213">
        <f>(ISI_emi!H5-ISI_emi!H52)+(ISI_emi!H54-ISI_emi!H96)</f>
        <v>9126.5748073985342</v>
      </c>
      <c r="I52" s="213">
        <f>(ISI_emi!I5-ISI_emi!I52)+(ISI_emi!I54-ISI_emi!I96)</f>
        <v>8819.8578308146625</v>
      </c>
      <c r="J52" s="213">
        <f>(ISI_emi!J5-ISI_emi!J52)+(ISI_emi!J54-ISI_emi!J96)</f>
        <v>8208.5697268539916</v>
      </c>
      <c r="K52" s="213">
        <f>(ISI_emi!K5-ISI_emi!K52)+(ISI_emi!K54-ISI_emi!K96)</f>
        <v>5012.241068784866</v>
      </c>
      <c r="L52" s="213">
        <f>(ISI_emi!L5-ISI_emi!L52)+(ISI_emi!L54-ISI_emi!L96)</f>
        <v>5958.9646960153177</v>
      </c>
      <c r="M52" s="213">
        <f>(ISI_emi!M5-ISI_emi!M52)+(ISI_emi!M54-ISI_emi!M96)</f>
        <v>6261.1901087887718</v>
      </c>
      <c r="N52" s="213">
        <f>(ISI_emi!N5-ISI_emi!N52)+(ISI_emi!N54-ISI_emi!N96)</f>
        <v>6743.8149018745153</v>
      </c>
      <c r="O52" s="213">
        <f>(ISI_emi!O5-ISI_emi!O52)+(ISI_emi!O54-ISI_emi!O96)</f>
        <v>5579.7678213618883</v>
      </c>
      <c r="P52" s="213">
        <f>(ISI_emi!P5-ISI_emi!P52)+(ISI_emi!P54-ISI_emi!P96)</f>
        <v>6344.7856895259511</v>
      </c>
      <c r="Q52" s="213">
        <f>(ISI_emi!Q5-ISI_emi!Q52)+(ISI_emi!Q54-ISI_emi!Q96)</f>
        <v>5818.9604197045337</v>
      </c>
      <c r="R52" s="213">
        <f>(ISI_emi!R5-ISI_emi!R52)+(ISI_emi!R54-ISI_emi!R96)</f>
        <v>6114.3153511947176</v>
      </c>
      <c r="S52" s="213">
        <f>(ISI_emi!S5-ISI_emi!S52)+(ISI_emi!S54-ISI_emi!S96)</f>
        <v>5309.2822320700416</v>
      </c>
      <c r="T52" s="213">
        <f>(ISI_emi!T5-ISI_emi!T52)+(ISI_emi!T54-ISI_emi!T96)</f>
        <v>5591.4842555625855</v>
      </c>
      <c r="U52" s="213">
        <f>(ISI_emi!U5-ISI_emi!U52)+(ISI_emi!U54-ISI_emi!U96)</f>
        <v>5330.2964322217786</v>
      </c>
      <c r="V52" s="213">
        <f>(ISI_emi!V5-ISI_emi!V52)+(ISI_emi!V54-ISI_emi!V96)</f>
        <v>4431.4990004103693</v>
      </c>
      <c r="W52" s="213">
        <f>(ISI_emi!W5-ISI_emi!W52)+(ISI_emi!W54-ISI_emi!W96)</f>
        <v>5636.5204073181858</v>
      </c>
      <c r="X52" s="213">
        <f>(ISI_emi!X5-ISI_emi!X52)+(ISI_emi!X54-ISI_emi!X96)</f>
        <v>5155.0357911190313</v>
      </c>
      <c r="Y52" s="213">
        <f>(ISI_emi!Y5-ISI_emi!Y52)+(ISI_emi!Y54-ISI_emi!Y96)</f>
        <v>4897.5805552262045</v>
      </c>
      <c r="DA52" s="85"/>
    </row>
    <row r="53" spans="1:105" ht="12" customHeight="1" x14ac:dyDescent="0.25">
      <c r="A53" s="14" t="s">
        <v>146</v>
      </c>
      <c r="B53" s="204">
        <f>ISI_emi!B52+ISI_emi!B96</f>
        <v>3411.7996746056674</v>
      </c>
      <c r="C53" s="204">
        <f>ISI_emi!C52+ISI_emi!C96</f>
        <v>3246.2269955763213</v>
      </c>
      <c r="D53" s="204">
        <f>ISI_emi!D52+ISI_emi!D96</f>
        <v>3067.9987351565414</v>
      </c>
      <c r="E53" s="204">
        <f>ISI_emi!E52+ISI_emi!E96</f>
        <v>3244.8999999484927</v>
      </c>
      <c r="F53" s="204">
        <f>ISI_emi!F52+ISI_emi!F96</f>
        <v>3465.3543167797488</v>
      </c>
      <c r="G53" s="204">
        <f>ISI_emi!G52+ISI_emi!G96</f>
        <v>3737.055272318702</v>
      </c>
      <c r="H53" s="204">
        <f>ISI_emi!H52+ISI_emi!H96</f>
        <v>3842.9548173282096</v>
      </c>
      <c r="I53" s="204">
        <f>ISI_emi!I52+ISI_emi!I96</f>
        <v>3777.1007688088112</v>
      </c>
      <c r="J53" s="204">
        <f>ISI_emi!J52+ISI_emi!J96</f>
        <v>3592.1312298617981</v>
      </c>
      <c r="K53" s="204">
        <f>ISI_emi!K52+ISI_emi!K96</f>
        <v>2028.7922731344381</v>
      </c>
      <c r="L53" s="204">
        <f>ISI_emi!L52+ISI_emi!L96</f>
        <v>2881.5122261229844</v>
      </c>
      <c r="M53" s="204">
        <f>ISI_emi!M52+ISI_emi!M96</f>
        <v>3289.2392136724966</v>
      </c>
      <c r="N53" s="204">
        <f>ISI_emi!N52+ISI_emi!N96</f>
        <v>3103.0112076093756</v>
      </c>
      <c r="O53" s="204">
        <f>ISI_emi!O52+ISI_emi!O96</f>
        <v>2401.7029118517075</v>
      </c>
      <c r="P53" s="204">
        <f>ISI_emi!P52+ISI_emi!P96</f>
        <v>2321.6310267424496</v>
      </c>
      <c r="Q53" s="204">
        <f>ISI_emi!Q52+ISI_emi!Q96</f>
        <v>1854.2524813696009</v>
      </c>
      <c r="R53" s="204">
        <f>ISI_emi!R52+ISI_emi!R96</f>
        <v>2107.3080522061437</v>
      </c>
      <c r="S53" s="204">
        <f>ISI_emi!S52+ISI_emi!S96</f>
        <v>1906.7090326317814</v>
      </c>
      <c r="T53" s="204">
        <f>ISI_emi!T52+ISI_emi!T96</f>
        <v>1872.1431863639468</v>
      </c>
      <c r="U53" s="204">
        <f>ISI_emi!U52+ISI_emi!U96</f>
        <v>1744.0552135101905</v>
      </c>
      <c r="V53" s="204">
        <f>ISI_emi!V52+ISI_emi!V96</f>
        <v>1404.4160441384279</v>
      </c>
      <c r="W53" s="204">
        <f>ISI_emi!W52+ISI_emi!W96</f>
        <v>1682.432253877088</v>
      </c>
      <c r="X53" s="204">
        <f>ISI_emi!X52+ISI_emi!X96</f>
        <v>1524.5751274482448</v>
      </c>
      <c r="Y53" s="204">
        <f>ISI_emi!Y52+ISI_emi!Y96</f>
        <v>1395.9782248415677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13960.362212293163</v>
      </c>
      <c r="C54" s="210">
        <f t="shared" si="16"/>
        <v>11865.891997233888</v>
      </c>
      <c r="D54" s="210">
        <f t="shared" si="16"/>
        <v>11377.975848129816</v>
      </c>
      <c r="E54" s="210">
        <f t="shared" si="16"/>
        <v>11806.116867454239</v>
      </c>
      <c r="F54" s="210">
        <f t="shared" si="16"/>
        <v>11910.285283140252</v>
      </c>
      <c r="G54" s="210">
        <f t="shared" si="16"/>
        <v>13227.95377402769</v>
      </c>
      <c r="H54" s="210">
        <f t="shared" si="16"/>
        <v>12969.529624726743</v>
      </c>
      <c r="I54" s="210">
        <f t="shared" si="16"/>
        <v>12596.958599623475</v>
      </c>
      <c r="J54" s="210">
        <f t="shared" si="16"/>
        <v>11800.700956715789</v>
      </c>
      <c r="K54" s="210">
        <f t="shared" si="16"/>
        <v>7041.0333419193039</v>
      </c>
      <c r="L54" s="210">
        <f t="shared" si="16"/>
        <v>8840.4769221383012</v>
      </c>
      <c r="M54" s="210">
        <f t="shared" si="16"/>
        <v>9550.4293224612684</v>
      </c>
      <c r="N54" s="210">
        <f t="shared" si="16"/>
        <v>9846.8261094838908</v>
      </c>
      <c r="O54" s="210">
        <f t="shared" si="16"/>
        <v>7981.4707332135958</v>
      </c>
      <c r="P54" s="210">
        <f t="shared" si="16"/>
        <v>8666.4167162684007</v>
      </c>
      <c r="Q54" s="210">
        <f t="shared" si="16"/>
        <v>7673.2129010741355</v>
      </c>
      <c r="R54" s="210">
        <f t="shared" si="16"/>
        <v>8221.6234034008612</v>
      </c>
      <c r="S54" s="210">
        <f t="shared" si="16"/>
        <v>7215.9912647018236</v>
      </c>
      <c r="T54" s="210">
        <f t="shared" si="16"/>
        <v>7463.6274419265319</v>
      </c>
      <c r="U54" s="210">
        <f t="shared" si="16"/>
        <v>7074.3516457319693</v>
      </c>
      <c r="V54" s="210">
        <f t="shared" si="16"/>
        <v>5835.9150445487976</v>
      </c>
      <c r="W54" s="210">
        <f t="shared" si="16"/>
        <v>7318.9526611952742</v>
      </c>
      <c r="X54" s="210">
        <f t="shared" si="16"/>
        <v>6679.6109185672758</v>
      </c>
      <c r="Y54" s="210">
        <f t="shared" si="16"/>
        <v>6293.5587800677731</v>
      </c>
      <c r="DA54" s="109"/>
    </row>
    <row r="55" spans="1:105" ht="12" customHeight="1" x14ac:dyDescent="0.25">
      <c r="A55" s="51" t="s">
        <v>43</v>
      </c>
      <c r="B55" s="241">
        <f>ISI_emi!B$5</f>
        <v>11344.038579345188</v>
      </c>
      <c r="C55" s="241">
        <f>ISI_emi!C$5</f>
        <v>9577.3979333277148</v>
      </c>
      <c r="D55" s="241">
        <f>ISI_emi!D$5</f>
        <v>9026.9259549614999</v>
      </c>
      <c r="E55" s="241">
        <f>ISI_emi!E$5</f>
        <v>9432.095405538792</v>
      </c>
      <c r="F55" s="241">
        <f>ISI_emi!F$5</f>
        <v>9620.197219324753</v>
      </c>
      <c r="G55" s="241">
        <f>ISI_emi!G$5</f>
        <v>10950.689733167226</v>
      </c>
      <c r="H55" s="241">
        <f>ISI_emi!H$5</f>
        <v>10599.472273420028</v>
      </c>
      <c r="I55" s="241">
        <f>ISI_emi!I$5</f>
        <v>10273.632312335889</v>
      </c>
      <c r="J55" s="241">
        <f>ISI_emi!J$5</f>
        <v>9509.9194688734642</v>
      </c>
      <c r="K55" s="241">
        <f>ISI_emi!K$5</f>
        <v>5348.7736402391492</v>
      </c>
      <c r="L55" s="241">
        <f>ISI_emi!L$5</f>
        <v>7015.3358976611235</v>
      </c>
      <c r="M55" s="241">
        <f>ISI_emi!M$5</f>
        <v>7773.0203540272214</v>
      </c>
      <c r="N55" s="241">
        <f>ISI_emi!N$5</f>
        <v>7931.2054068414091</v>
      </c>
      <c r="O55" s="241">
        <f>ISI_emi!O$5</f>
        <v>5980.6281072797592</v>
      </c>
      <c r="P55" s="241">
        <f>ISI_emi!P$5</f>
        <v>6279.1642197823667</v>
      </c>
      <c r="Q55" s="241">
        <f>ISI_emi!Q$5</f>
        <v>5061.9975904164567</v>
      </c>
      <c r="R55" s="241">
        <f>ISI_emi!R$5</f>
        <v>5682.0875773097605</v>
      </c>
      <c r="S55" s="241">
        <f>ISI_emi!S$5</f>
        <v>4597.0305584869284</v>
      </c>
      <c r="T55" s="241">
        <f>ISI_emi!T$5</f>
        <v>4655.9190478203727</v>
      </c>
      <c r="U55" s="241">
        <f>ISI_emi!U$5</f>
        <v>4364.7481221701419</v>
      </c>
      <c r="V55" s="241">
        <f>ISI_emi!V$5</f>
        <v>3234.1316001355071</v>
      </c>
      <c r="W55" s="241">
        <f>ISI_emi!W$5</f>
        <v>3935.1086122153501</v>
      </c>
      <c r="X55" s="241">
        <f>ISI_emi!X$5</f>
        <v>3722.2546844995131</v>
      </c>
      <c r="Y55" s="241">
        <f>ISI_emi!Y$5</f>
        <v>3360.1291371638508</v>
      </c>
      <c r="DA55" s="83"/>
    </row>
    <row r="56" spans="1:105" ht="12" customHeight="1" x14ac:dyDescent="0.25">
      <c r="A56" s="52" t="s">
        <v>44</v>
      </c>
      <c r="B56" s="242">
        <f>ISI_emi!B$54</f>
        <v>2616.323632947976</v>
      </c>
      <c r="C56" s="242">
        <f>ISI_emi!C$54</f>
        <v>2288.4940639061738</v>
      </c>
      <c r="D56" s="242">
        <f>ISI_emi!D$54</f>
        <v>2351.0498931683169</v>
      </c>
      <c r="E56" s="242">
        <f>ISI_emi!E$54</f>
        <v>2374.0214619154467</v>
      </c>
      <c r="F56" s="242">
        <f>ISI_emi!F$54</f>
        <v>2290.0880638155004</v>
      </c>
      <c r="G56" s="242">
        <f>ISI_emi!G$54</f>
        <v>2277.2640408604639</v>
      </c>
      <c r="H56" s="242">
        <f>ISI_emi!H$54</f>
        <v>2370.0573513067152</v>
      </c>
      <c r="I56" s="242">
        <f>ISI_emi!I$54</f>
        <v>2323.3262872875853</v>
      </c>
      <c r="J56" s="242">
        <f>ISI_emi!J$54</f>
        <v>2290.7814878423251</v>
      </c>
      <c r="K56" s="242">
        <f>ISI_emi!K$54</f>
        <v>1692.2597016801544</v>
      </c>
      <c r="L56" s="242">
        <f>ISI_emi!L$54</f>
        <v>1825.1410244771785</v>
      </c>
      <c r="M56" s="242">
        <f>ISI_emi!M$54</f>
        <v>1777.4089684340477</v>
      </c>
      <c r="N56" s="242">
        <f>ISI_emi!N$54</f>
        <v>1915.6207026424825</v>
      </c>
      <c r="O56" s="242">
        <f>ISI_emi!O$54</f>
        <v>2000.8426259338366</v>
      </c>
      <c r="P56" s="242">
        <f>ISI_emi!P$54</f>
        <v>2387.252496486034</v>
      </c>
      <c r="Q56" s="242">
        <f>ISI_emi!Q$54</f>
        <v>2611.2153106576784</v>
      </c>
      <c r="R56" s="242">
        <f>ISI_emi!R$54</f>
        <v>2539.5358260911012</v>
      </c>
      <c r="S56" s="242">
        <f>ISI_emi!S$54</f>
        <v>2618.9607062148953</v>
      </c>
      <c r="T56" s="242">
        <f>ISI_emi!T$54</f>
        <v>2807.7083941061596</v>
      </c>
      <c r="U56" s="242">
        <f>ISI_emi!U$54</f>
        <v>2709.6035235618274</v>
      </c>
      <c r="V56" s="242">
        <f>ISI_emi!V$54</f>
        <v>2601.7834444132905</v>
      </c>
      <c r="W56" s="242">
        <f>ISI_emi!W$54</f>
        <v>3383.8440489799241</v>
      </c>
      <c r="X56" s="242">
        <f>ISI_emi!X$54</f>
        <v>2957.3562340677631</v>
      </c>
      <c r="Y56" s="242">
        <f>ISI_emi!Y$54</f>
        <v>2933.4296429039223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345.80558936199782</v>
      </c>
      <c r="C58" s="250">
        <f t="shared" si="17"/>
        <v>313.73187013948228</v>
      </c>
      <c r="D58" s="250">
        <f t="shared" si="17"/>
        <v>293.79217208426047</v>
      </c>
      <c r="E58" s="250">
        <f t="shared" si="17"/>
        <v>306.96024669834003</v>
      </c>
      <c r="F58" s="250">
        <f t="shared" si="17"/>
        <v>301.45615949545373</v>
      </c>
      <c r="G58" s="250">
        <f t="shared" si="17"/>
        <v>308.34096092895027</v>
      </c>
      <c r="H58" s="250">
        <f t="shared" si="17"/>
        <v>305.52333405862208</v>
      </c>
      <c r="I58" s="250">
        <f t="shared" si="17"/>
        <v>345.89773967187398</v>
      </c>
      <c r="J58" s="250">
        <f t="shared" si="17"/>
        <v>321.15182561279346</v>
      </c>
      <c r="K58" s="250">
        <f t="shared" si="17"/>
        <v>243.0811379970562</v>
      </c>
      <c r="L58" s="250">
        <f t="shared" si="17"/>
        <v>256.74291682040484</v>
      </c>
      <c r="M58" s="250">
        <f t="shared" si="17"/>
        <v>254.85172408591316</v>
      </c>
      <c r="N58" s="250">
        <f t="shared" si="17"/>
        <v>234.8330269523546</v>
      </c>
      <c r="O58" s="250">
        <f t="shared" si="17"/>
        <v>242.8224508973592</v>
      </c>
      <c r="P58" s="250">
        <f t="shared" si="17"/>
        <v>264.96096514396584</v>
      </c>
      <c r="Q58" s="250">
        <f t="shared" si="17"/>
        <v>263.90439405121168</v>
      </c>
      <c r="R58" s="250">
        <f t="shared" si="17"/>
        <v>282.50832865122243</v>
      </c>
      <c r="S58" s="250">
        <f t="shared" si="17"/>
        <v>305.80893255820644</v>
      </c>
      <c r="T58" s="250">
        <f t="shared" si="17"/>
        <v>301.08430508488266</v>
      </c>
      <c r="U58" s="250">
        <f t="shared" si="17"/>
        <v>278.14474251302528</v>
      </c>
      <c r="V58" s="250">
        <f t="shared" si="17"/>
        <v>264.6528659277991</v>
      </c>
      <c r="W58" s="250">
        <f t="shared" si="17"/>
        <v>369.85044172745</v>
      </c>
      <c r="X58" s="250">
        <f t="shared" si="17"/>
        <v>517.46165249275907</v>
      </c>
      <c r="Y58" s="250">
        <f t="shared" si="17"/>
        <v>458.13426865088491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0.18435914892320757</v>
      </c>
      <c r="C59" s="251">
        <f t="shared" si="18"/>
        <v>0.17348449484781192</v>
      </c>
      <c r="D59" s="251">
        <f t="shared" si="18"/>
        <v>0.17238560505744427</v>
      </c>
      <c r="E59" s="251">
        <f t="shared" si="18"/>
        <v>0.16889971222247108</v>
      </c>
      <c r="F59" s="251">
        <f t="shared" si="18"/>
        <v>0.16065838812460126</v>
      </c>
      <c r="G59" s="251">
        <f t="shared" si="18"/>
        <v>0.16391992964741203</v>
      </c>
      <c r="H59" s="251">
        <f t="shared" si="18"/>
        <v>0.15177152170182595</v>
      </c>
      <c r="I59" s="251">
        <f t="shared" si="18"/>
        <v>0.1489723949217838</v>
      </c>
      <c r="J59" s="251">
        <f t="shared" si="18"/>
        <v>0.14937753765724446</v>
      </c>
      <c r="K59" s="251">
        <f t="shared" si="18"/>
        <v>0.16498903901159864</v>
      </c>
      <c r="L59" s="251">
        <f t="shared" si="18"/>
        <v>0.14177386043102694</v>
      </c>
      <c r="M59" s="251">
        <f t="shared" si="18"/>
        <v>0.13372467264969826</v>
      </c>
      <c r="N59" s="251">
        <f t="shared" si="18"/>
        <v>0.14717335972475853</v>
      </c>
      <c r="O59" s="251">
        <f t="shared" si="18"/>
        <v>0.14777208726645927</v>
      </c>
      <c r="P59" s="251">
        <f t="shared" si="18"/>
        <v>0.15329665093692363</v>
      </c>
      <c r="Q59" s="251">
        <f t="shared" si="18"/>
        <v>0.16151678335714453</v>
      </c>
      <c r="R59" s="251">
        <f t="shared" si="18"/>
        <v>0.15790765482354724</v>
      </c>
      <c r="S59" s="251">
        <f t="shared" si="18"/>
        <v>0.14983290748179565</v>
      </c>
      <c r="T59" s="251">
        <f t="shared" si="18"/>
        <v>0.14776558776682822</v>
      </c>
      <c r="U59" s="251">
        <f t="shared" si="18"/>
        <v>0.15610227289509812</v>
      </c>
      <c r="V59" s="251">
        <f t="shared" si="18"/>
        <v>0.15539157304418544</v>
      </c>
      <c r="W59" s="251">
        <f t="shared" si="18"/>
        <v>0.15887953418205936</v>
      </c>
      <c r="X59" s="251">
        <f t="shared" si="18"/>
        <v>0.1628688021706462</v>
      </c>
      <c r="Y59" s="251">
        <f t="shared" si="18"/>
        <v>0.16298481609392745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0.27010934939570791</v>
      </c>
      <c r="C60" s="252">
        <f t="shared" si="19"/>
        <v>0.25805675183783727</v>
      </c>
      <c r="D60" s="252">
        <f t="shared" si="19"/>
        <v>0.26045511776412672</v>
      </c>
      <c r="E60" s="252">
        <f t="shared" si="19"/>
        <v>0.25299190140870437</v>
      </c>
      <c r="F60" s="252">
        <f t="shared" si="19"/>
        <v>0.23909898755238182</v>
      </c>
      <c r="G60" s="252">
        <f t="shared" si="19"/>
        <v>0.23913029976862152</v>
      </c>
      <c r="H60" s="252">
        <f t="shared" si="19"/>
        <v>0.22501867781648094</v>
      </c>
      <c r="I60" s="252">
        <f t="shared" si="19"/>
        <v>0.22204148755547554</v>
      </c>
      <c r="J60" s="252">
        <f t="shared" si="19"/>
        <v>0.2244123103084037</v>
      </c>
      <c r="K60" s="252">
        <f t="shared" si="19"/>
        <v>0.26300203564459229</v>
      </c>
      <c r="L60" s="252">
        <f t="shared" si="19"/>
        <v>0.21657219828359087</v>
      </c>
      <c r="M60" s="252">
        <f t="shared" si="19"/>
        <v>0.20189963411892986</v>
      </c>
      <c r="N60" s="252">
        <f t="shared" si="19"/>
        <v>0.22369484252127558</v>
      </c>
      <c r="O60" s="252">
        <f t="shared" si="19"/>
        <v>0.23636659235811697</v>
      </c>
      <c r="P60" s="252">
        <f t="shared" si="19"/>
        <v>0.24733897371820004</v>
      </c>
      <c r="Q60" s="252">
        <f t="shared" si="19"/>
        <v>0.27542382889228934</v>
      </c>
      <c r="R60" s="252">
        <f t="shared" si="19"/>
        <v>0.26263441664020898</v>
      </c>
      <c r="S60" s="252">
        <f t="shared" si="19"/>
        <v>0.25949612998245347</v>
      </c>
      <c r="T60" s="252">
        <f t="shared" si="19"/>
        <v>0.25884207342368282</v>
      </c>
      <c r="U60" s="252">
        <f t="shared" si="19"/>
        <v>0.27586613426273671</v>
      </c>
      <c r="V60" s="252">
        <f t="shared" si="19"/>
        <v>0.2819757604821293</v>
      </c>
      <c r="W60" s="252">
        <f t="shared" si="19"/>
        <v>0.28876759199401131</v>
      </c>
      <c r="X60" s="252">
        <f t="shared" si="19"/>
        <v>0.29440947392772809</v>
      </c>
      <c r="Y60" s="252">
        <f t="shared" si="19"/>
        <v>0.30021052460185871</v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0.12743760815068919</v>
      </c>
      <c r="C61" s="253">
        <f t="shared" si="20"/>
        <v>0.12228592862645395</v>
      </c>
      <c r="D61" s="253">
        <f t="shared" si="20"/>
        <v>0.12331311894625317</v>
      </c>
      <c r="E61" s="253">
        <f t="shared" si="20"/>
        <v>0.12011303474072133</v>
      </c>
      <c r="F61" s="253">
        <f t="shared" si="20"/>
        <v>0.11413224442976576</v>
      </c>
      <c r="G61" s="253">
        <f t="shared" si="20"/>
        <v>0.11414576015149783</v>
      </c>
      <c r="H61" s="253">
        <f t="shared" si="20"/>
        <v>0.10803859692799188</v>
      </c>
      <c r="I61" s="253">
        <f t="shared" si="20"/>
        <v>0.10674517370919202</v>
      </c>
      <c r="J61" s="253">
        <f t="shared" si="20"/>
        <v>0.1077753825050639</v>
      </c>
      <c r="K61" s="253">
        <f t="shared" si="20"/>
        <v>0.12440712304593021</v>
      </c>
      <c r="L61" s="253">
        <f t="shared" si="20"/>
        <v>0.10435077656978828</v>
      </c>
      <c r="M61" s="253">
        <f t="shared" si="20"/>
        <v>9.7934531407613129E-2</v>
      </c>
      <c r="N61" s="253">
        <f t="shared" si="20"/>
        <v>0.10745061286214549</v>
      </c>
      <c r="O61" s="253">
        <f t="shared" si="20"/>
        <v>0.11294593656059715</v>
      </c>
      <c r="P61" s="253">
        <f t="shared" si="20"/>
        <v>0.117682113313754</v>
      </c>
      <c r="Q61" s="253">
        <f t="shared" si="20"/>
        <v>0.12972538672374975</v>
      </c>
      <c r="R61" s="253">
        <f t="shared" si="20"/>
        <v>0.1242579313406271</v>
      </c>
      <c r="S61" s="253">
        <f t="shared" si="20"/>
        <v>0.12291168923350122</v>
      </c>
      <c r="T61" s="253">
        <f t="shared" si="20"/>
        <v>0.12263087488017602</v>
      </c>
      <c r="U61" s="253">
        <f t="shared" si="20"/>
        <v>0.12991939902431349</v>
      </c>
      <c r="V61" s="253">
        <f t="shared" si="20"/>
        <v>0.13252571628148721</v>
      </c>
      <c r="W61" s="253">
        <f t="shared" si="20"/>
        <v>0.13541687438840097</v>
      </c>
      <c r="X61" s="253">
        <f t="shared" si="20"/>
        <v>0.13781343612167821</v>
      </c>
      <c r="Y61" s="253">
        <f t="shared" si="20"/>
        <v>0.14027380139914161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0.10157127375459886</v>
      </c>
      <c r="C62" s="251">
        <f>IF(SUM(ISI_ued!C$5,ISI_ued!C$54)=0,"",SUM(ISI_ued!C$5,ISI_ued!C$54)/C$7)</f>
        <v>9.6584626004092899E-2</v>
      </c>
      <c r="D62" s="251">
        <f>IF(SUM(ISI_ued!D$5,ISI_ued!D$54)=0,"",SUM(ISI_ued!D$5,ISI_ued!D$54)/D$7)</f>
        <v>9.5889992825112319E-2</v>
      </c>
      <c r="E62" s="251">
        <f>IF(SUM(ISI_ued!E$5,ISI_ued!E$54)=0,"",SUM(ISI_ued!E$5,ISI_ued!E$54)/E$7)</f>
        <v>9.3917905099897614E-2</v>
      </c>
      <c r="F62" s="251">
        <f>IF(SUM(ISI_ued!F$5,ISI_ued!F$54)=0,"",SUM(ISI_ued!F$5,ISI_ued!F$54)/F$7)</f>
        <v>8.9850288038954784E-2</v>
      </c>
      <c r="G62" s="251">
        <f>IF(SUM(ISI_ued!G$5,ISI_ued!G$54)=0,"",SUM(ISI_ued!G$5,ISI_ued!G$54)/G$7)</f>
        <v>9.1781067058575541E-2</v>
      </c>
      <c r="H62" s="251">
        <f>IF(SUM(ISI_ued!H$5,ISI_ued!H$54)=0,"",SUM(ISI_ued!H$5,ISI_ued!H$54)/H$7)</f>
        <v>8.6089928473377195E-2</v>
      </c>
      <c r="I62" s="251">
        <f>IF(SUM(ISI_ued!I$5,ISI_ued!I$54)=0,"",SUM(ISI_ued!I$5,ISI_ued!I$54)/I$7)</f>
        <v>8.4929211042327687E-2</v>
      </c>
      <c r="J62" s="251">
        <f>IF(SUM(ISI_ued!J$5,ISI_ued!J$54)=0,"",SUM(ISI_ued!J$5,ISI_ued!J$54)/J$7)</f>
        <v>8.5304904056357281E-2</v>
      </c>
      <c r="K62" s="251">
        <f>IF(SUM(ISI_ued!K$5,ISI_ued!K$54)=0,"",SUM(ISI_ued!K$5,ISI_ued!K$54)/K$7)</f>
        <v>9.489761000286423E-2</v>
      </c>
      <c r="L62" s="251">
        <f>IF(SUM(ISI_ued!L$5,ISI_ued!L$54)=0,"",SUM(ISI_ued!L$5,ISI_ued!L$54)/L$7)</f>
        <v>8.1654075646748897E-2</v>
      </c>
      <c r="M62" s="251">
        <f>IF(SUM(ISI_ued!M$5,ISI_ued!M$54)=0,"",SUM(ISI_ued!M$5,ISI_ued!M$54)/M$7)</f>
        <v>7.737009530319694E-2</v>
      </c>
      <c r="N62" s="251">
        <f>IF(SUM(ISI_ued!N$5,ISI_ued!N$54)=0,"",SUM(ISI_ued!N$5,ISI_ued!N$54)/N$7)</f>
        <v>8.4415572814695486E-2</v>
      </c>
      <c r="O62" s="251">
        <f>IF(SUM(ISI_ued!O$5,ISI_ued!O$54)=0,"",SUM(ISI_ued!O$5,ISI_ued!O$54)/O$7)</f>
        <v>8.507467676736713E-2</v>
      </c>
      <c r="P62" s="251">
        <f>IF(SUM(ISI_ued!P$5,ISI_ued!P$54)=0,"",SUM(ISI_ued!P$5,ISI_ued!P$54)/P$7)</f>
        <v>8.7939104680874833E-2</v>
      </c>
      <c r="Q62" s="251">
        <f>IF(SUM(ISI_ued!Q$5,ISI_ued!Q$54)=0,"",SUM(ISI_ued!Q$5,ISI_ued!Q$54)/Q$7)</f>
        <v>9.2666272147571324E-2</v>
      </c>
      <c r="R62" s="251">
        <f>IF(SUM(ISI_ued!R$5,ISI_ued!R$54)=0,"",SUM(ISI_ued!R$5,ISI_ued!R$54)/R$7)</f>
        <v>9.1569513017670537E-2</v>
      </c>
      <c r="S62" s="251">
        <f>IF(SUM(ISI_ued!S$5,ISI_ued!S$54)=0,"",SUM(ISI_ued!S$5,ISI_ued!S$54)/S$7)</f>
        <v>8.906583533660635E-2</v>
      </c>
      <c r="T62" s="251">
        <f>IF(SUM(ISI_ued!T$5,ISI_ued!T$54)=0,"",SUM(ISI_ued!T$5,ISI_ued!T$54)/T$7)</f>
        <v>8.8799656152666134E-2</v>
      </c>
      <c r="U62" s="251">
        <f>IF(SUM(ISI_ued!U$5,ISI_ued!U$54)=0,"",SUM(ISI_ued!U$5,ISI_ued!U$54)/U$7)</f>
        <v>9.4105508607653057E-2</v>
      </c>
      <c r="V62" s="251">
        <f>IF(SUM(ISI_ued!V$5,ISI_ued!V$54)=0,"",SUM(ISI_ued!V$5,ISI_ued!V$54)/V$7)</f>
        <v>9.3855318504033267E-2</v>
      </c>
      <c r="W62" s="251">
        <f>IF(SUM(ISI_ued!W$5,ISI_ued!W$54)=0,"",SUM(ISI_ued!W$5,ISI_ued!W$54)/W$7)</f>
        <v>9.6637217642167636E-2</v>
      </c>
      <c r="X62" s="251">
        <f>IF(SUM(ISI_ued!X$5,ISI_ued!X$54)=0,"",SUM(ISI_ued!X$5,ISI_ued!X$54)/X$7)</f>
        <v>9.9019562136743289E-2</v>
      </c>
      <c r="Y62" s="251">
        <f>IF(SUM(ISI_ued!Y$5,ISI_ued!Y$54)=0,"",SUM(ISI_ued!Y$5,ISI_ued!Y$54)/Y$7)</f>
        <v>9.9647504638188306E-2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0.14342964494801769</v>
      </c>
      <c r="C63" s="252">
        <f>IF(ISI_ued!C$5=0,"",ISI_ued!C$5/C$8)</f>
        <v>0.13803104450025913</v>
      </c>
      <c r="D63" s="252">
        <f>IF(ISI_ued!D$5=0,"",ISI_ued!D$5/D$8)</f>
        <v>0.1390194719613613</v>
      </c>
      <c r="E63" s="252">
        <f>IF(ISI_ued!E$5=0,"",ISI_ued!E$5/E$8)</f>
        <v>0.1348979529951661</v>
      </c>
      <c r="F63" s="252">
        <f>IF(ISI_ued!F$5=0,"",ISI_ued!F$5/F$8)</f>
        <v>0.12837665549336513</v>
      </c>
      <c r="G63" s="252">
        <f>IF(ISI_ued!G$5=0,"",ISI_ued!G$5/G$8)</f>
        <v>0.1291377937859309</v>
      </c>
      <c r="H63" s="252">
        <f>IF(ISI_ued!H$5=0,"",ISI_ued!H$5/H$8)</f>
        <v>0.12255200725219649</v>
      </c>
      <c r="I63" s="252">
        <f>IF(ISI_ued!I$5=0,"",ISI_ued!I$5/I$8)</f>
        <v>0.12113674871657816</v>
      </c>
      <c r="J63" s="252">
        <f>IF(ISI_ued!J$5=0,"",ISI_ued!J$5/J$8)</f>
        <v>0.12252513322143001</v>
      </c>
      <c r="K63" s="252">
        <f>IF(ISI_ued!K$5=0,"",ISI_ued!K$5/K$8)</f>
        <v>0.14415334486077602</v>
      </c>
      <c r="L63" s="252">
        <f>IF(ISI_ued!L$5=0,"",ISI_ued!L$5/L$8)</f>
        <v>0.11899955828082799</v>
      </c>
      <c r="M63" s="252">
        <f>IF(ISI_ued!M$5=0,"",ISI_ued!M$5/M$8)</f>
        <v>0.11148857243195927</v>
      </c>
      <c r="N63" s="252">
        <f>IF(ISI_ued!N$5=0,"",ISI_ued!N$5/N$8)</f>
        <v>0.12254321561674222</v>
      </c>
      <c r="O63" s="252">
        <f>IF(ISI_ued!O$5=0,"",ISI_ued!O$5/O$8)</f>
        <v>0.12924456561337247</v>
      </c>
      <c r="P63" s="252">
        <f>IF(ISI_ued!P$5=0,"",ISI_ued!P$5/P$8)</f>
        <v>0.13468079179234937</v>
      </c>
      <c r="Q63" s="252">
        <f>IF(ISI_ued!Q$5=0,"",ISI_ued!Q$5/Q$8)</f>
        <v>0.14943330016080819</v>
      </c>
      <c r="R63" s="252">
        <f>IF(ISI_ued!R$5=0,"",ISI_ued!R$5/R$8)</f>
        <v>0.14291980382544817</v>
      </c>
      <c r="S63" s="252">
        <f>IF(ISI_ued!S$5=0,"",ISI_ued!S$5/S$8)</f>
        <v>0.14142823550660233</v>
      </c>
      <c r="T63" s="252">
        <f>IF(ISI_ued!T$5=0,"",ISI_ued!T$5/T$8)</f>
        <v>0.14071847726432113</v>
      </c>
      <c r="U63" s="252">
        <f>IF(ISI_ued!U$5=0,"",ISI_ued!U$5/U$8)</f>
        <v>0.15038612178335312</v>
      </c>
      <c r="V63" s="252">
        <f>IF(ISI_ued!V$5=0,"",ISI_ued!V$5/V$8)</f>
        <v>0.15329573852542411</v>
      </c>
      <c r="W63" s="252">
        <f>IF(ISI_ued!W$5=0,"",ISI_ued!W$5/W$8)</f>
        <v>0.15630553469270811</v>
      </c>
      <c r="X63" s="252">
        <f>IF(ISI_ued!X$5=0,"",ISI_ued!X$5/X$8)</f>
        <v>0.15940519941403428</v>
      </c>
      <c r="Y63" s="252">
        <f>IF(ISI_ued!Y$5=0,"",ISI_ued!Y$5/Y$8)</f>
        <v>0.16281757091781693</v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7.3785414719534537E-2</v>
      </c>
      <c r="C64" s="253">
        <f>IF(ISI_ued!C$54=0,"",ISI_ued!C$54/C$9)</f>
        <v>7.1493688650199699E-2</v>
      </c>
      <c r="D64" s="253">
        <f>IF(ISI_ued!D$54=0,"",ISI_ued!D$54/D$9)</f>
        <v>7.1858171814072586E-2</v>
      </c>
      <c r="E64" s="253">
        <f>IF(ISI_ued!E$54=0,"",ISI_ued!E$54/E$9)</f>
        <v>7.0143040880041821E-2</v>
      </c>
      <c r="F64" s="253">
        <f>IF(ISI_ued!F$54=0,"",ISI_ued!F$54/F$9)</f>
        <v>6.6998814168280865E-2</v>
      </c>
      <c r="G64" s="253">
        <f>IF(ISI_ued!G$54=0,"",ISI_ued!G$54/G$9)</f>
        <v>6.7058411858989184E-2</v>
      </c>
      <c r="H64" s="253">
        <f>IF(ISI_ued!H$54=0,"",ISI_ued!H$54/H$9)</f>
        <v>6.4319890796615098E-2</v>
      </c>
      <c r="I64" s="253">
        <f>IF(ISI_ued!I$54=0,"",ISI_ued!I$54/I$9)</f>
        <v>6.4004581382579612E-2</v>
      </c>
      <c r="J64" s="253">
        <f>IF(ISI_ued!J$54=0,"",ISI_ued!J$54/J$9)</f>
        <v>6.4668581804487979E-2</v>
      </c>
      <c r="K64" s="253">
        <f>IF(ISI_ued!K$54=0,"",ISI_ued!K$54/K$9)</f>
        <v>7.4503456558951006E-2</v>
      </c>
      <c r="L64" s="253">
        <f>IF(ISI_ued!L$54=0,"",ISI_ued!L$54/L$9)</f>
        <v>6.2969394027106898E-2</v>
      </c>
      <c r="M64" s="253">
        <f>IF(ISI_ued!M$54=0,"",ISI_ued!M$54/M$9)</f>
        <v>5.9458752354299822E-2</v>
      </c>
      <c r="N64" s="253">
        <f>IF(ISI_ued!N$54=0,"",ISI_ued!N$54/N$9)</f>
        <v>6.4623291638947422E-2</v>
      </c>
      <c r="O64" s="253">
        <f>IF(ISI_ued!O$54=0,"",ISI_ued!O$54/O$9)</f>
        <v>6.771166758276019E-2</v>
      </c>
      <c r="P64" s="253">
        <f>IF(ISI_ued!P$54=0,"",ISI_ued!P$54/P$9)</f>
        <v>7.0237674888740137E-2</v>
      </c>
      <c r="Q64" s="253">
        <f>IF(ISI_ued!Q$54=0,"",ISI_ued!Q$54/Q$9)</f>
        <v>7.6822624418941374E-2</v>
      </c>
      <c r="R64" s="253">
        <f>IF(ISI_ued!R$54=0,"",ISI_ued!R$54/R$9)</f>
        <v>7.5070166943414798E-2</v>
      </c>
      <c r="S64" s="253">
        <f>IF(ISI_ued!S$54=0,"",ISI_ued!S$54/S$9)</f>
        <v>7.6211392699991914E-2</v>
      </c>
      <c r="T64" s="253">
        <f>IF(ISI_ued!T$54=0,"",ISI_ued!T$54/T$9)</f>
        <v>7.7051313068727617E-2</v>
      </c>
      <c r="U64" s="253">
        <f>IF(ISI_ued!U$54=0,"",ISI_ued!U$54/U$9)</f>
        <v>8.1801394667753366E-2</v>
      </c>
      <c r="V64" s="253">
        <f>IF(ISI_ued!V$54=0,"",ISI_ued!V$54/V$9)</f>
        <v>8.3118147000759604E-2</v>
      </c>
      <c r="W64" s="253">
        <f>IF(ISI_ued!W$54=0,"",ISI_ued!W$54/W$9)</f>
        <v>8.5858879379201072E-2</v>
      </c>
      <c r="X64" s="253">
        <f>IF(ISI_ued!X$54=0,"",ISI_ued!X$54/X$9)</f>
        <v>8.7517535988687847E-2</v>
      </c>
      <c r="Y64" s="253">
        <f>IF(ISI_ued!Y$54=0,"",ISI_ued!Y$54/Y$9)</f>
        <v>8.9192785044123882E-2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2.8298415073269574</v>
      </c>
      <c r="C65" s="254">
        <f t="shared" si="21"/>
        <v>2.5766592881866615</v>
      </c>
      <c r="D65" s="254">
        <f t="shared" si="21"/>
        <v>2.5321511087984696</v>
      </c>
      <c r="E65" s="254">
        <f t="shared" si="21"/>
        <v>2.5833286893198775</v>
      </c>
      <c r="F65" s="254">
        <f t="shared" si="21"/>
        <v>2.5917856434456956</v>
      </c>
      <c r="G65" s="254">
        <f t="shared" si="21"/>
        <v>2.7495124429817066</v>
      </c>
      <c r="H65" s="254">
        <f t="shared" si="21"/>
        <v>2.7021560142175081</v>
      </c>
      <c r="I65" s="254">
        <f t="shared" si="21"/>
        <v>2.6799424397769389</v>
      </c>
      <c r="J65" s="254">
        <f t="shared" si="21"/>
        <v>2.5825376773167266</v>
      </c>
      <c r="K65" s="254">
        <f t="shared" si="21"/>
        <v>2.150139271910156</v>
      </c>
      <c r="L65" s="254">
        <f t="shared" si="21"/>
        <v>2.4215778416065028</v>
      </c>
      <c r="M65" s="254">
        <f t="shared" si="21"/>
        <v>2.4854417885610154</v>
      </c>
      <c r="N65" s="254">
        <f t="shared" si="21"/>
        <v>2.45513887255892</v>
      </c>
      <c r="O65" s="254">
        <f t="shared" si="21"/>
        <v>2.241797841073137</v>
      </c>
      <c r="P65" s="254">
        <f t="shared" si="21"/>
        <v>2.3839387309808191</v>
      </c>
      <c r="Q65" s="254">
        <f t="shared" si="21"/>
        <v>2.1635909550081234</v>
      </c>
      <c r="R65" s="254">
        <f t="shared" si="21"/>
        <v>2.2334324019353691</v>
      </c>
      <c r="S65" s="254">
        <f t="shared" si="21"/>
        <v>2.0060750324290031</v>
      </c>
      <c r="T65" s="254">
        <f t="shared" si="21"/>
        <v>2.0619854053639983</v>
      </c>
      <c r="U65" s="254">
        <f t="shared" si="21"/>
        <v>1.9542037913816213</v>
      </c>
      <c r="V65" s="254">
        <f t="shared" si="21"/>
        <v>1.8429771049433898</v>
      </c>
      <c r="W65" s="254">
        <f t="shared" si="21"/>
        <v>1.887024848502256</v>
      </c>
      <c r="X65" s="254">
        <f t="shared" si="21"/>
        <v>1.8988017317960482</v>
      </c>
      <c r="Y65" s="254">
        <f t="shared" si="21"/>
        <v>1.8338899648540348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3.9338655513377021</v>
      </c>
      <c r="C66" s="255">
        <f t="shared" si="22"/>
        <v>3.7076457155583009</v>
      </c>
      <c r="D66" s="255">
        <f t="shared" si="22"/>
        <v>3.715908469552895</v>
      </c>
      <c r="E66" s="255">
        <f t="shared" si="22"/>
        <v>3.7528200273197312</v>
      </c>
      <c r="F66" s="255">
        <f t="shared" si="22"/>
        <v>3.7781913829006863</v>
      </c>
      <c r="G66" s="255">
        <f t="shared" si="22"/>
        <v>3.9179051543045484</v>
      </c>
      <c r="H66" s="255">
        <f t="shared" si="22"/>
        <v>3.9842405582813156</v>
      </c>
      <c r="I66" s="255">
        <f t="shared" si="22"/>
        <v>4.0038552987934901</v>
      </c>
      <c r="J66" s="255">
        <f t="shared" si="22"/>
        <v>3.883958336721546</v>
      </c>
      <c r="K66" s="255">
        <f t="shared" si="22"/>
        <v>3.4994124644765869</v>
      </c>
      <c r="L66" s="255">
        <f t="shared" si="22"/>
        <v>3.7722534400143393</v>
      </c>
      <c r="M66" s="255">
        <f t="shared" si="22"/>
        <v>3.8919808271732697</v>
      </c>
      <c r="N66" s="255">
        <f t="shared" si="22"/>
        <v>3.8073636199567282</v>
      </c>
      <c r="O66" s="255">
        <f t="shared" si="22"/>
        <v>3.7217655102473199</v>
      </c>
      <c r="P66" s="255">
        <f t="shared" si="22"/>
        <v>3.8973164116377128</v>
      </c>
      <c r="Q66" s="255">
        <f t="shared" si="22"/>
        <v>3.8360237670405617</v>
      </c>
      <c r="R66" s="255">
        <f t="shared" si="22"/>
        <v>3.8164141563570655</v>
      </c>
      <c r="S66" s="255">
        <f t="shared" si="22"/>
        <v>3.743789364742351</v>
      </c>
      <c r="T66" s="255">
        <f t="shared" si="22"/>
        <v>3.979407152366671</v>
      </c>
      <c r="U66" s="255">
        <f t="shared" si="22"/>
        <v>3.8030348314119742</v>
      </c>
      <c r="V66" s="255">
        <f t="shared" si="22"/>
        <v>3.6786877191322831</v>
      </c>
      <c r="W66" s="255">
        <f t="shared" si="22"/>
        <v>3.6484926887754403</v>
      </c>
      <c r="X66" s="255">
        <f t="shared" si="22"/>
        <v>3.6584799292826125</v>
      </c>
      <c r="Y66" s="255">
        <f t="shared" si="22"/>
        <v>3.7433965768686308</v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1.2765175515130804</v>
      </c>
      <c r="C67" s="256">
        <f t="shared" si="23"/>
        <v>1.1317984768010627</v>
      </c>
      <c r="D67" s="256">
        <f t="shared" si="23"/>
        <v>1.1389982422201248</v>
      </c>
      <c r="E67" s="256">
        <f t="shared" si="23"/>
        <v>1.154240360566112</v>
      </c>
      <c r="F67" s="256">
        <f t="shared" si="23"/>
        <v>1.1175776144646228</v>
      </c>
      <c r="G67" s="256">
        <f t="shared" si="23"/>
        <v>1.1296059014379634</v>
      </c>
      <c r="H67" s="256">
        <f t="shared" si="23"/>
        <v>1.1078413037010815</v>
      </c>
      <c r="I67" s="256">
        <f t="shared" si="23"/>
        <v>1.0884518708580537</v>
      </c>
      <c r="J67" s="256">
        <f t="shared" si="23"/>
        <v>1.0800944895397373</v>
      </c>
      <c r="K67" s="256">
        <f t="shared" si="23"/>
        <v>0.96910463505963995</v>
      </c>
      <c r="L67" s="256">
        <f t="shared" si="23"/>
        <v>1.0190687057969035</v>
      </c>
      <c r="M67" s="256">
        <f t="shared" si="23"/>
        <v>0.96317776385713627</v>
      </c>
      <c r="N67" s="256">
        <f t="shared" si="23"/>
        <v>0.99379692844322476</v>
      </c>
      <c r="O67" s="256">
        <f t="shared" si="23"/>
        <v>1.0243050459700747</v>
      </c>
      <c r="P67" s="256">
        <f t="shared" si="23"/>
        <v>1.1793650127844979</v>
      </c>
      <c r="Q67" s="256">
        <f t="shared" si="23"/>
        <v>1.1725668071453033</v>
      </c>
      <c r="R67" s="256">
        <f t="shared" si="23"/>
        <v>1.1583858968045904</v>
      </c>
      <c r="S67" s="256">
        <f t="shared" si="23"/>
        <v>1.1054380293106245</v>
      </c>
      <c r="T67" s="256">
        <f t="shared" si="23"/>
        <v>1.1461772848726863</v>
      </c>
      <c r="U67" s="256">
        <f t="shared" si="23"/>
        <v>1.0959551317888534</v>
      </c>
      <c r="V67" s="256">
        <f t="shared" si="23"/>
        <v>1.1374335062149814</v>
      </c>
      <c r="W67" s="256">
        <f t="shared" si="23"/>
        <v>1.2085114861389352</v>
      </c>
      <c r="X67" s="256">
        <f t="shared" si="23"/>
        <v>1.1827668661338566</v>
      </c>
      <c r="Y67" s="256">
        <f t="shared" si="23"/>
        <v>1.1575398470335054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IT: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2883.6874141485778</v>
      </c>
      <c r="C5" s="223">
        <v>2583.1480858967511</v>
      </c>
      <c r="D5" s="223">
        <v>2429.2648833860098</v>
      </c>
      <c r="E5" s="223">
        <v>2513.3353949497032</v>
      </c>
      <c r="F5" s="223">
        <v>2546.2440211112062</v>
      </c>
      <c r="G5" s="223">
        <v>2795.0369653884691</v>
      </c>
      <c r="H5" s="223">
        <v>2660.3494739766238</v>
      </c>
      <c r="I5" s="223">
        <v>2565.9349665887562</v>
      </c>
      <c r="J5" s="223">
        <v>2448.5122250051731</v>
      </c>
      <c r="K5" s="223">
        <v>1528.477621468144</v>
      </c>
      <c r="L5" s="223">
        <v>1859.720193570678</v>
      </c>
      <c r="M5" s="223">
        <v>1997.188757908845</v>
      </c>
      <c r="N5" s="223">
        <v>2083.122653499418</v>
      </c>
      <c r="O5" s="223">
        <v>1606.933078081626</v>
      </c>
      <c r="P5" s="223">
        <v>1611.150739783985</v>
      </c>
      <c r="Q5" s="223">
        <v>1319.5949498304899</v>
      </c>
      <c r="R5" s="223">
        <v>1488.8550729865131</v>
      </c>
      <c r="S5" s="223">
        <v>1227.9084399833209</v>
      </c>
      <c r="T5" s="223">
        <v>1170.0031862915459</v>
      </c>
      <c r="U5" s="223">
        <v>1147.7013268767821</v>
      </c>
      <c r="V5" s="223">
        <v>879.1536132070388</v>
      </c>
      <c r="W5" s="223">
        <v>1078.557351730944</v>
      </c>
      <c r="X5" s="223">
        <v>1017.4320363784</v>
      </c>
      <c r="Y5" s="223">
        <v>897.61505845437705</v>
      </c>
      <c r="DA5" s="89" t="s">
        <v>153</v>
      </c>
    </row>
    <row r="6" spans="1:105" ht="12" customHeight="1" x14ac:dyDescent="0.25">
      <c r="A6" s="55" t="s">
        <v>91</v>
      </c>
      <c r="B6" s="259">
        <v>6.7555653766134984</v>
      </c>
      <c r="C6" s="259">
        <v>6.5388261304143116</v>
      </c>
      <c r="D6" s="259">
        <v>5.9383946305470996</v>
      </c>
      <c r="E6" s="259">
        <v>6.1370945176744982</v>
      </c>
      <c r="F6" s="259">
        <v>6.1706359823706984</v>
      </c>
      <c r="G6" s="259">
        <v>6.6896838714570137</v>
      </c>
      <c r="H6" s="259">
        <v>6.4553307822741939</v>
      </c>
      <c r="I6" s="259">
        <v>6.2356998945695636</v>
      </c>
      <c r="J6" s="259">
        <v>6.1885365955025584</v>
      </c>
      <c r="K6" s="259">
        <v>3.5581499901815419</v>
      </c>
      <c r="L6" s="259">
        <v>4.876747238544989</v>
      </c>
      <c r="M6" s="259">
        <v>5.2757401923751068</v>
      </c>
      <c r="N6" s="259">
        <v>5.0652328556654549</v>
      </c>
      <c r="O6" s="259">
        <v>3.8956964213896148</v>
      </c>
      <c r="P6" s="259">
        <v>3.811775677513491</v>
      </c>
      <c r="Q6" s="259">
        <v>2.8020547413022858</v>
      </c>
      <c r="R6" s="259">
        <v>3.325029388335782</v>
      </c>
      <c r="S6" s="259">
        <v>2.7283984587521251</v>
      </c>
      <c r="T6" s="259">
        <v>2.4468718292539031</v>
      </c>
      <c r="U6" s="259">
        <v>2.4141453290985502</v>
      </c>
      <c r="V6" s="259">
        <v>1.893831109424132</v>
      </c>
      <c r="W6" s="259">
        <v>2.4045387023249298</v>
      </c>
      <c r="X6" s="259">
        <v>2.2469219921236969</v>
      </c>
      <c r="Y6" s="259">
        <v>1.9178972812230519</v>
      </c>
      <c r="DA6" s="67" t="s">
        <v>154</v>
      </c>
    </row>
    <row r="7" spans="1:105" ht="12" customHeight="1" x14ac:dyDescent="0.25">
      <c r="A7" s="173" t="s">
        <v>92</v>
      </c>
      <c r="B7" s="224">
        <v>3.6029682008605328</v>
      </c>
      <c r="C7" s="224">
        <v>3.4873739362209659</v>
      </c>
      <c r="D7" s="224">
        <v>3.1671438029584551</v>
      </c>
      <c r="E7" s="224">
        <v>3.273117076093067</v>
      </c>
      <c r="F7" s="224">
        <v>3.291005857264373</v>
      </c>
      <c r="G7" s="224">
        <v>3.5678313981104082</v>
      </c>
      <c r="H7" s="224">
        <v>3.4428430838795712</v>
      </c>
      <c r="I7" s="224">
        <v>3.3257066104370998</v>
      </c>
      <c r="J7" s="224">
        <v>3.300552850934698</v>
      </c>
      <c r="K7" s="224">
        <v>1.8976799947634899</v>
      </c>
      <c r="L7" s="224">
        <v>2.6009318605573291</v>
      </c>
      <c r="M7" s="224">
        <v>2.813728102600058</v>
      </c>
      <c r="N7" s="224">
        <v>2.7014575230215758</v>
      </c>
      <c r="O7" s="224">
        <v>2.0777047580744612</v>
      </c>
      <c r="P7" s="224">
        <v>2.0329470280071948</v>
      </c>
      <c r="Q7" s="224">
        <v>1.494429195361219</v>
      </c>
      <c r="R7" s="224">
        <v>1.7733490071124181</v>
      </c>
      <c r="S7" s="224">
        <v>1.4551458446678001</v>
      </c>
      <c r="T7" s="224">
        <v>1.304998308935414</v>
      </c>
      <c r="U7" s="224">
        <v>1.287544175519227</v>
      </c>
      <c r="V7" s="224">
        <v>1.0100432583595369</v>
      </c>
      <c r="W7" s="224">
        <v>1.2824206412399619</v>
      </c>
      <c r="X7" s="224">
        <v>1.1983583957993049</v>
      </c>
      <c r="Y7" s="224">
        <v>1.0228785499856281</v>
      </c>
      <c r="DA7" s="177" t="s">
        <v>155</v>
      </c>
    </row>
    <row r="8" spans="1:105" ht="12" customHeight="1" x14ac:dyDescent="0.25">
      <c r="A8" s="173" t="s">
        <v>93</v>
      </c>
      <c r="B8" s="224">
        <v>90.074205021513336</v>
      </c>
      <c r="C8" s="224">
        <v>87.184348405524204</v>
      </c>
      <c r="D8" s="224">
        <v>79.178595073961375</v>
      </c>
      <c r="E8" s="224">
        <v>81.827926902326652</v>
      </c>
      <c r="F8" s="224">
        <v>82.275146431609343</v>
      </c>
      <c r="G8" s="224">
        <v>89.195784952760178</v>
      </c>
      <c r="H8" s="224">
        <v>86.071077096989256</v>
      </c>
      <c r="I8" s="224">
        <v>83.142665260927501</v>
      </c>
      <c r="J8" s="224">
        <v>82.513821273367455</v>
      </c>
      <c r="K8" s="224">
        <v>47.441999869087248</v>
      </c>
      <c r="L8" s="224">
        <v>65.023296513933204</v>
      </c>
      <c r="M8" s="224">
        <v>70.343202565001434</v>
      </c>
      <c r="N8" s="224">
        <v>67.536438075539408</v>
      </c>
      <c r="O8" s="224">
        <v>51.942618951861547</v>
      </c>
      <c r="P8" s="224">
        <v>50.823675700179869</v>
      </c>
      <c r="Q8" s="224">
        <v>37.360729884030491</v>
      </c>
      <c r="R8" s="224">
        <v>44.333725177810443</v>
      </c>
      <c r="S8" s="224">
        <v>36.378646116695002</v>
      </c>
      <c r="T8" s="224">
        <v>32.624957723385357</v>
      </c>
      <c r="U8" s="224">
        <v>32.188604387980668</v>
      </c>
      <c r="V8" s="224">
        <v>25.25108145898842</v>
      </c>
      <c r="W8" s="224">
        <v>32.060516030999068</v>
      </c>
      <c r="X8" s="224">
        <v>29.95895989498263</v>
      </c>
      <c r="Y8" s="224">
        <v>25.571963749640702</v>
      </c>
      <c r="DA8" s="177" t="s">
        <v>156</v>
      </c>
    </row>
    <row r="9" spans="1:105" ht="12" customHeight="1" x14ac:dyDescent="0.25">
      <c r="A9" s="173" t="s">
        <v>94</v>
      </c>
      <c r="B9" s="224">
        <v>2.2518551255378321</v>
      </c>
      <c r="C9" s="224">
        <v>2.1796087101381039</v>
      </c>
      <c r="D9" s="224">
        <v>1.9794648768490339</v>
      </c>
      <c r="E9" s="224">
        <v>2.0456981725581662</v>
      </c>
      <c r="F9" s="224">
        <v>2.056878660790233</v>
      </c>
      <c r="G9" s="224">
        <v>2.2298946238190052</v>
      </c>
      <c r="H9" s="224">
        <v>2.151776927424732</v>
      </c>
      <c r="I9" s="224">
        <v>2.078566631523187</v>
      </c>
      <c r="J9" s="224">
        <v>2.0628455318341858</v>
      </c>
      <c r="K9" s="224">
        <v>1.1860499967271809</v>
      </c>
      <c r="L9" s="224">
        <v>1.62558241284833</v>
      </c>
      <c r="M9" s="224">
        <v>1.758580064125036</v>
      </c>
      <c r="N9" s="224">
        <v>1.6884109518884849</v>
      </c>
      <c r="O9" s="224">
        <v>1.2985654737965391</v>
      </c>
      <c r="P9" s="224">
        <v>1.270591892504497</v>
      </c>
      <c r="Q9" s="224">
        <v>0.93401824710076198</v>
      </c>
      <c r="R9" s="224">
        <v>1.108343129445261</v>
      </c>
      <c r="S9" s="224">
        <v>0.90946615291737498</v>
      </c>
      <c r="T9" s="224">
        <v>0.81562394308463426</v>
      </c>
      <c r="U9" s="224">
        <v>0.80471510969951665</v>
      </c>
      <c r="V9" s="224">
        <v>0.63127703647471056</v>
      </c>
      <c r="W9" s="224">
        <v>0.80151290077497628</v>
      </c>
      <c r="X9" s="224">
        <v>0.74897399737456571</v>
      </c>
      <c r="Y9" s="224">
        <v>0.63929909374101734</v>
      </c>
      <c r="DA9" s="177" t="s">
        <v>157</v>
      </c>
    </row>
    <row r="10" spans="1:105" ht="12" customHeight="1" x14ac:dyDescent="0.25">
      <c r="A10" s="56" t="s">
        <v>95</v>
      </c>
      <c r="B10" s="260">
        <v>5.1067087547681593</v>
      </c>
      <c r="C10" s="260">
        <v>4.807398152058413</v>
      </c>
      <c r="D10" s="260">
        <v>4.4637573073555838</v>
      </c>
      <c r="E10" s="260">
        <v>4.6324528689379338</v>
      </c>
      <c r="F10" s="260">
        <v>4.6336483110704023</v>
      </c>
      <c r="G10" s="260">
        <v>5.0038293455427736</v>
      </c>
      <c r="H10" s="260">
        <v>4.768899063198087</v>
      </c>
      <c r="I10" s="260">
        <v>4.5880085232276784</v>
      </c>
      <c r="J10" s="260">
        <v>4.5268280759343824</v>
      </c>
      <c r="K10" s="260">
        <v>2.6309565755741779</v>
      </c>
      <c r="L10" s="260">
        <v>3.4980425791654199</v>
      </c>
      <c r="M10" s="260">
        <v>3.6906493640464459</v>
      </c>
      <c r="N10" s="260">
        <v>3.6660685845841332</v>
      </c>
      <c r="O10" s="260">
        <v>2.8700600367215849</v>
      </c>
      <c r="P10" s="260">
        <v>2.8432332394724749</v>
      </c>
      <c r="Q10" s="260">
        <v>2.1944868572668388</v>
      </c>
      <c r="R10" s="260">
        <v>2.535517632416421</v>
      </c>
      <c r="S10" s="260">
        <v>2.1107707826454929</v>
      </c>
      <c r="T10" s="260">
        <v>1.9200909262199051</v>
      </c>
      <c r="U10" s="260">
        <v>1.887711788265197</v>
      </c>
      <c r="V10" s="260">
        <v>1.51707054807583</v>
      </c>
      <c r="W10" s="260">
        <v>2.048600072586511</v>
      </c>
      <c r="X10" s="260">
        <v>1.926846873151379</v>
      </c>
      <c r="Y10" s="260">
        <v>1.6898453692080251</v>
      </c>
      <c r="DA10" s="68" t="s">
        <v>158</v>
      </c>
    </row>
    <row r="11" spans="1:105" ht="12" customHeight="1" x14ac:dyDescent="0.25">
      <c r="A11" s="37" t="s">
        <v>159</v>
      </c>
      <c r="B11" s="226">
        <v>2.3053269591328859E-2</v>
      </c>
      <c r="C11" s="226">
        <v>2.208174434434337E-2</v>
      </c>
      <c r="D11" s="226">
        <v>2.0976786689661749E-2</v>
      </c>
      <c r="E11" s="226">
        <v>2.680364896541499E-2</v>
      </c>
      <c r="F11" s="226">
        <v>2.4801586371361772E-2</v>
      </c>
      <c r="G11" s="226">
        <v>2.5886679505309072E-2</v>
      </c>
      <c r="H11" s="226">
        <v>2.3983057982504309E-2</v>
      </c>
      <c r="I11" s="226">
        <v>2.0726859464124101E-2</v>
      </c>
      <c r="J11" s="226">
        <v>1.809311441422299E-2</v>
      </c>
      <c r="K11" s="226">
        <v>1.4966455141480581E-2</v>
      </c>
      <c r="L11" s="226">
        <v>4.986281177303499E-2</v>
      </c>
      <c r="M11" s="226">
        <v>4.0200174544973953E-2</v>
      </c>
      <c r="N11" s="226">
        <v>2.8680934421785018E-2</v>
      </c>
      <c r="O11" s="226">
        <v>2.8865714962125831E-2</v>
      </c>
      <c r="P11" s="226">
        <v>3.2866415968066193E-2</v>
      </c>
      <c r="Q11" s="226">
        <v>2.4976778715713209E-2</v>
      </c>
      <c r="R11" s="226">
        <v>2.4197229773731239E-2</v>
      </c>
      <c r="S11" s="226">
        <v>1.965914603631479E-2</v>
      </c>
      <c r="T11" s="226">
        <v>1.7281751588919501E-2</v>
      </c>
      <c r="U11" s="226">
        <v>1.6633839282500479E-2</v>
      </c>
      <c r="V11" s="226">
        <v>1.4139496256763461E-2</v>
      </c>
      <c r="W11" s="226">
        <v>3.6766624228365428E-2</v>
      </c>
      <c r="X11" s="226">
        <v>2.725639988681398E-2</v>
      </c>
      <c r="Y11" s="226">
        <v>2.046684658740093E-2</v>
      </c>
      <c r="DA11" s="69" t="s">
        <v>160</v>
      </c>
    </row>
    <row r="12" spans="1:105" ht="12" customHeight="1" x14ac:dyDescent="0.25">
      <c r="A12" s="37" t="s">
        <v>35</v>
      </c>
      <c r="B12" s="226">
        <v>3.1693653956146219</v>
      </c>
      <c r="C12" s="226">
        <v>2.85795148636723</v>
      </c>
      <c r="D12" s="226">
        <v>2.7731446976957761</v>
      </c>
      <c r="E12" s="226">
        <v>2.919831318130409</v>
      </c>
      <c r="F12" s="226">
        <v>2.866196479191311</v>
      </c>
      <c r="G12" s="226">
        <v>3.0883869590668942</v>
      </c>
      <c r="H12" s="226">
        <v>2.818088834889485</v>
      </c>
      <c r="I12" s="226">
        <v>2.6766224973838879</v>
      </c>
      <c r="J12" s="226">
        <v>2.623872863755031</v>
      </c>
      <c r="K12" s="226">
        <v>1.43231892061031</v>
      </c>
      <c r="L12" s="226">
        <v>1.8434198334959919</v>
      </c>
      <c r="M12" s="226">
        <v>1.733332991542814</v>
      </c>
      <c r="N12" s="226">
        <v>1.87419314236309</v>
      </c>
      <c r="O12" s="226">
        <v>1.518936828016979</v>
      </c>
      <c r="P12" s="226">
        <v>1.52119451605756</v>
      </c>
      <c r="Q12" s="226">
        <v>1.2878626900102761</v>
      </c>
      <c r="R12" s="226">
        <v>1.414815810488578</v>
      </c>
      <c r="S12" s="226">
        <v>1.214269468514384</v>
      </c>
      <c r="T12" s="226">
        <v>1.1317073677402021</v>
      </c>
      <c r="U12" s="226">
        <v>1.1018294469203671</v>
      </c>
      <c r="V12" s="226">
        <v>0.93204325370445062</v>
      </c>
      <c r="W12" s="226">
        <v>1.21889135011535</v>
      </c>
      <c r="X12" s="226">
        <v>1.065835090522667</v>
      </c>
      <c r="Y12" s="226">
        <v>0.87911657149289324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0.1524251412329031</v>
      </c>
      <c r="X14" s="226">
        <v>0.21904103673530551</v>
      </c>
      <c r="Y14" s="226">
        <v>0.26848299730253722</v>
      </c>
      <c r="DA14" s="69" t="s">
        <v>163</v>
      </c>
    </row>
    <row r="15" spans="1:105" ht="12" customHeight="1" x14ac:dyDescent="0.25">
      <c r="A15" s="37" t="s">
        <v>40</v>
      </c>
      <c r="B15" s="226">
        <v>1.914290089562209</v>
      </c>
      <c r="C15" s="226">
        <v>1.92736492134684</v>
      </c>
      <c r="D15" s="226">
        <v>1.669635822970146</v>
      </c>
      <c r="E15" s="226">
        <v>1.68581790184211</v>
      </c>
      <c r="F15" s="226">
        <v>1.74265024550773</v>
      </c>
      <c r="G15" s="226">
        <v>1.8895557069705711</v>
      </c>
      <c r="H15" s="226">
        <v>1.926827170326098</v>
      </c>
      <c r="I15" s="226">
        <v>1.8906591663796659</v>
      </c>
      <c r="J15" s="226">
        <v>1.8848620977651289</v>
      </c>
      <c r="K15" s="226">
        <v>1.1836711998223881</v>
      </c>
      <c r="L15" s="226">
        <v>1.604759933896394</v>
      </c>
      <c r="M15" s="226">
        <v>1.917116197958658</v>
      </c>
      <c r="N15" s="226">
        <v>1.763194507799257</v>
      </c>
      <c r="O15" s="226">
        <v>1.3222574937424809</v>
      </c>
      <c r="P15" s="226">
        <v>1.28917230744685</v>
      </c>
      <c r="Q15" s="226">
        <v>0.88164738854085001</v>
      </c>
      <c r="R15" s="226">
        <v>1.096504592154111</v>
      </c>
      <c r="S15" s="226">
        <v>0.87684216809479487</v>
      </c>
      <c r="T15" s="226">
        <v>0.77110180689078356</v>
      </c>
      <c r="U15" s="226">
        <v>0.76924850206232986</v>
      </c>
      <c r="V15" s="226">
        <v>0.57088779811461587</v>
      </c>
      <c r="W15" s="226">
        <v>0.64051695700989197</v>
      </c>
      <c r="X15" s="226">
        <v>0.61471434600659247</v>
      </c>
      <c r="Y15" s="226">
        <v>0.5217789538251939</v>
      </c>
      <c r="DA15" s="69" t="s">
        <v>164</v>
      </c>
    </row>
    <row r="16" spans="1:105" ht="12" customHeight="1" x14ac:dyDescent="0.25">
      <c r="A16" s="57" t="s">
        <v>165</v>
      </c>
      <c r="B16" s="261">
        <v>496.7253956909442</v>
      </c>
      <c r="C16" s="261">
        <v>446.41555414964961</v>
      </c>
      <c r="D16" s="261">
        <v>413.19232609291657</v>
      </c>
      <c r="E16" s="261">
        <v>428.56879341809218</v>
      </c>
      <c r="F16" s="261">
        <v>427.46702582412553</v>
      </c>
      <c r="G16" s="261">
        <v>462.60064989923387</v>
      </c>
      <c r="H16" s="261">
        <v>439.84857339916772</v>
      </c>
      <c r="I16" s="261">
        <v>422.38926566099462</v>
      </c>
      <c r="J16" s="261">
        <v>416.94396794723008</v>
      </c>
      <c r="K16" s="261">
        <v>243.5273263435046</v>
      </c>
      <c r="L16" s="261">
        <v>320.70388801878772</v>
      </c>
      <c r="M16" s="261">
        <v>338.86959978997089</v>
      </c>
      <c r="N16" s="261">
        <v>352.31318860356458</v>
      </c>
      <c r="O16" s="261">
        <v>274.93500221291163</v>
      </c>
      <c r="P16" s="261">
        <v>281.50165340631412</v>
      </c>
      <c r="Q16" s="261">
        <v>217.0904118574779</v>
      </c>
      <c r="R16" s="261">
        <v>250.62771779971769</v>
      </c>
      <c r="S16" s="261">
        <v>204.0292824763732</v>
      </c>
      <c r="T16" s="261">
        <v>184.6271065897607</v>
      </c>
      <c r="U16" s="261">
        <v>180.20712700657489</v>
      </c>
      <c r="V16" s="261">
        <v>144.73033786877861</v>
      </c>
      <c r="W16" s="261">
        <v>186.09249349714719</v>
      </c>
      <c r="X16" s="261">
        <v>172.25863112804379</v>
      </c>
      <c r="Y16" s="261">
        <v>146.26968818161021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9.8028074137059651</v>
      </c>
      <c r="C18" s="230">
        <v>13.239326343088891</v>
      </c>
      <c r="D18" s="230">
        <v>11.628232436623639</v>
      </c>
      <c r="E18" s="230">
        <v>12.33204518766383</v>
      </c>
      <c r="F18" s="230">
        <v>14.12853888376991</v>
      </c>
      <c r="G18" s="230">
        <v>12.29500608899826</v>
      </c>
      <c r="H18" s="230">
        <v>12.958656478400201</v>
      </c>
      <c r="I18" s="230">
        <v>8.7511862874244368</v>
      </c>
      <c r="J18" s="230">
        <v>9.9418644932804359</v>
      </c>
      <c r="K18" s="230">
        <v>13.712453524563481</v>
      </c>
      <c r="L18" s="230">
        <v>3.3313402609687519</v>
      </c>
      <c r="M18" s="230">
        <v>5.5524972589026191</v>
      </c>
      <c r="N18" s="230">
        <v>3.7221431392795159</v>
      </c>
      <c r="O18" s="230">
        <v>4.7309687808326908</v>
      </c>
      <c r="P18" s="230">
        <v>5.4061620189974509</v>
      </c>
      <c r="Q18" s="230">
        <v>6.0997431274655396</v>
      </c>
      <c r="R18" s="230">
        <v>6.6318465653948264</v>
      </c>
      <c r="S18" s="230">
        <v>3.8822516710604269</v>
      </c>
      <c r="T18" s="230">
        <v>4.512760241909044</v>
      </c>
      <c r="U18" s="230">
        <v>3.72916232620114</v>
      </c>
      <c r="V18" s="230">
        <v>2.9945143602116602</v>
      </c>
      <c r="W18" s="230">
        <v>4.6135525217235518</v>
      </c>
      <c r="X18" s="230">
        <v>8.0375015466313293</v>
      </c>
      <c r="Y18" s="230">
        <v>6.9999774289098564</v>
      </c>
      <c r="DA18" s="71" t="s">
        <v>168</v>
      </c>
    </row>
    <row r="19" spans="1:105" ht="12" customHeight="1" x14ac:dyDescent="0.25">
      <c r="A19" s="18" t="s">
        <v>35</v>
      </c>
      <c r="B19" s="230">
        <v>251.0467105462487</v>
      </c>
      <c r="C19" s="230">
        <v>251.6359367160203</v>
      </c>
      <c r="D19" s="230">
        <v>246.79707002310789</v>
      </c>
      <c r="E19" s="230">
        <v>260.1449918075856</v>
      </c>
      <c r="F19" s="230">
        <v>256.64415038183569</v>
      </c>
      <c r="G19" s="230">
        <v>275.97451393563892</v>
      </c>
      <c r="H19" s="230">
        <v>252.8633741858136</v>
      </c>
      <c r="I19" s="230">
        <v>242.4096148503437</v>
      </c>
      <c r="J19" s="230">
        <v>236.8561877906385</v>
      </c>
      <c r="K19" s="230">
        <v>125.82929423364</v>
      </c>
      <c r="L19" s="230">
        <v>169.6694745083868</v>
      </c>
      <c r="M19" s="230">
        <v>158.26806523540751</v>
      </c>
      <c r="N19" s="230">
        <v>153.43569588215141</v>
      </c>
      <c r="O19" s="230">
        <v>125.3876456844859</v>
      </c>
      <c r="P19" s="230">
        <v>116.7123336769053</v>
      </c>
      <c r="Q19" s="230">
        <v>100.4646451545546</v>
      </c>
      <c r="R19" s="230">
        <v>109.70885056319911</v>
      </c>
      <c r="S19" s="230">
        <v>99.598417296202058</v>
      </c>
      <c r="T19" s="230">
        <v>93.905813922494502</v>
      </c>
      <c r="U19" s="230">
        <v>92.994419780613953</v>
      </c>
      <c r="V19" s="230">
        <v>78.851407741886021</v>
      </c>
      <c r="W19" s="230">
        <v>109.2920668734174</v>
      </c>
      <c r="X19" s="230">
        <v>95.441087987442174</v>
      </c>
      <c r="Y19" s="230">
        <v>81.951024433681823</v>
      </c>
      <c r="DA19" s="71" t="s">
        <v>169</v>
      </c>
    </row>
    <row r="20" spans="1:105" ht="12" customHeight="1" x14ac:dyDescent="0.25">
      <c r="A20" s="18" t="s">
        <v>36</v>
      </c>
      <c r="B20" s="230">
        <v>84.244188093423929</v>
      </c>
      <c r="C20" s="230">
        <v>11.8403225325746</v>
      </c>
      <c r="D20" s="230">
        <v>6.1771467843365304</v>
      </c>
      <c r="E20" s="230">
        <v>5.8922974538881947</v>
      </c>
      <c r="F20" s="230">
        <v>0.65444364886970441</v>
      </c>
      <c r="G20" s="230">
        <v>5.4827230211144409</v>
      </c>
      <c r="H20" s="230">
        <v>1.134895839561529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50.806845596755913</v>
      </c>
      <c r="O20" s="230">
        <v>35.664544780240043</v>
      </c>
      <c r="P20" s="230">
        <v>60.472527330470193</v>
      </c>
      <c r="Q20" s="230">
        <v>41.749753614186112</v>
      </c>
      <c r="R20" s="230">
        <v>49.260929252937657</v>
      </c>
      <c r="S20" s="230">
        <v>28.627104795184341</v>
      </c>
      <c r="T20" s="230">
        <v>22.224728080444539</v>
      </c>
      <c r="U20" s="230">
        <v>18.558961229994331</v>
      </c>
      <c r="V20" s="230">
        <v>14.586972096456821</v>
      </c>
      <c r="W20" s="230">
        <v>14.7548297344273</v>
      </c>
      <c r="X20" s="230">
        <v>13.7349351736254</v>
      </c>
      <c r="Y20" s="230">
        <v>8.6785842205050781</v>
      </c>
      <c r="DA20" s="71" t="s">
        <v>170</v>
      </c>
    </row>
    <row r="21" spans="1:105" ht="12" customHeight="1" x14ac:dyDescent="0.25">
      <c r="A21" s="18" t="s">
        <v>40</v>
      </c>
      <c r="B21" s="230">
        <v>151.63168963756559</v>
      </c>
      <c r="C21" s="230">
        <v>169.69996855796589</v>
      </c>
      <c r="D21" s="230">
        <v>148.58987684884849</v>
      </c>
      <c r="E21" s="230">
        <v>150.19945896895459</v>
      </c>
      <c r="F21" s="230">
        <v>156.03989290965009</v>
      </c>
      <c r="G21" s="230">
        <v>168.84840685348229</v>
      </c>
      <c r="H21" s="230">
        <v>172.89164689539231</v>
      </c>
      <c r="I21" s="230">
        <v>171.22846452322651</v>
      </c>
      <c r="J21" s="230">
        <v>170.1459156633112</v>
      </c>
      <c r="K21" s="230">
        <v>103.9855785853011</v>
      </c>
      <c r="L21" s="230">
        <v>147.70307324943221</v>
      </c>
      <c r="M21" s="230">
        <v>175.04903729566081</v>
      </c>
      <c r="N21" s="230">
        <v>144.34850398537779</v>
      </c>
      <c r="O21" s="230">
        <v>109.15184296735301</v>
      </c>
      <c r="P21" s="230">
        <v>98.910630379941111</v>
      </c>
      <c r="Q21" s="230">
        <v>68.776269961271666</v>
      </c>
      <c r="R21" s="230">
        <v>85.026091418186127</v>
      </c>
      <c r="S21" s="230">
        <v>71.921508713926315</v>
      </c>
      <c r="T21" s="230">
        <v>63.983804344912663</v>
      </c>
      <c r="U21" s="230">
        <v>64.924583669765497</v>
      </c>
      <c r="V21" s="230">
        <v>48.297443670224091</v>
      </c>
      <c r="W21" s="230">
        <v>57.432044367578889</v>
      </c>
      <c r="X21" s="230">
        <v>55.045106420344943</v>
      </c>
      <c r="Y21" s="230">
        <v>48.640102098513452</v>
      </c>
      <c r="DA21" s="71" t="s">
        <v>171</v>
      </c>
    </row>
    <row r="22" spans="1:105" ht="12" customHeight="1" x14ac:dyDescent="0.25">
      <c r="A22" s="57" t="s">
        <v>172</v>
      </c>
      <c r="B22" s="261">
        <v>1336.092066379807</v>
      </c>
      <c r="C22" s="261">
        <v>1151.6378204460659</v>
      </c>
      <c r="D22" s="261">
        <v>1102.856817684795</v>
      </c>
      <c r="E22" s="261">
        <v>1137.613800456601</v>
      </c>
      <c r="F22" s="261">
        <v>1156.092662629032</v>
      </c>
      <c r="G22" s="261">
        <v>1293.4148446625479</v>
      </c>
      <c r="H22" s="261">
        <v>1242.126334866681</v>
      </c>
      <c r="I22" s="261">
        <v>1203.5865156691079</v>
      </c>
      <c r="J22" s="261">
        <v>1104.0967895395611</v>
      </c>
      <c r="K22" s="261">
        <v>651.64901101866394</v>
      </c>
      <c r="L22" s="261">
        <v>812.18223457413228</v>
      </c>
      <c r="M22" s="261">
        <v>890.10210204634211</v>
      </c>
      <c r="N22" s="261">
        <v>937.52906264399917</v>
      </c>
      <c r="O22" s="261">
        <v>718.85384173976081</v>
      </c>
      <c r="P22" s="261">
        <v>718.55057844911119</v>
      </c>
      <c r="Q22" s="261">
        <v>613.39154112600806</v>
      </c>
      <c r="R22" s="261">
        <v>665.58625621667295</v>
      </c>
      <c r="S22" s="261">
        <v>555.10863555987908</v>
      </c>
      <c r="T22" s="261">
        <v>574.96466437512152</v>
      </c>
      <c r="U22" s="261">
        <v>547.48641245538897</v>
      </c>
      <c r="V22" s="261">
        <v>399.2185656029892</v>
      </c>
      <c r="W22" s="261">
        <v>478.97029359336568</v>
      </c>
      <c r="X22" s="261">
        <v>461.50595205458882</v>
      </c>
      <c r="Y22" s="261">
        <v>420.01408894652423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917.74385210575531</v>
      </c>
      <c r="C24" s="230">
        <v>773.53697334432002</v>
      </c>
      <c r="D24" s="230">
        <v>757.76251074751156</v>
      </c>
      <c r="E24" s="230">
        <v>777.84944110014533</v>
      </c>
      <c r="F24" s="230">
        <v>812.48211521852352</v>
      </c>
      <c r="G24" s="230">
        <v>948.93473774634708</v>
      </c>
      <c r="H24" s="230">
        <v>918.45803955214512</v>
      </c>
      <c r="I24" s="230">
        <v>897.67841788426995</v>
      </c>
      <c r="J24" s="230">
        <v>765.38168529610061</v>
      </c>
      <c r="K24" s="230">
        <v>441.91263972451179</v>
      </c>
      <c r="L24" s="230">
        <v>540.2693895091179</v>
      </c>
      <c r="M24" s="230">
        <v>637.24084264789701</v>
      </c>
      <c r="N24" s="230">
        <v>636.54823731651436</v>
      </c>
      <c r="O24" s="230">
        <v>457.84368013723889</v>
      </c>
      <c r="P24" s="230">
        <v>424.18125537362408</v>
      </c>
      <c r="Q24" s="230">
        <v>397.75460017156593</v>
      </c>
      <c r="R24" s="230">
        <v>405.8858985378854</v>
      </c>
      <c r="S24" s="230">
        <v>341.51332760063582</v>
      </c>
      <c r="T24" s="230">
        <v>410.3850386922814</v>
      </c>
      <c r="U24" s="230">
        <v>381.79776440187959</v>
      </c>
      <c r="V24" s="230">
        <v>240.58873602705739</v>
      </c>
      <c r="W24" s="230">
        <v>257.13439380877003</v>
      </c>
      <c r="X24" s="230">
        <v>268.69294926858629</v>
      </c>
      <c r="Y24" s="230">
        <v>266.8614789334548</v>
      </c>
      <c r="DA24" s="71" t="s">
        <v>175</v>
      </c>
    </row>
    <row r="25" spans="1:105" ht="12" customHeight="1" x14ac:dyDescent="0.25">
      <c r="A25" s="18" t="s">
        <v>32</v>
      </c>
      <c r="B25" s="230">
        <v>11.8836910220611</v>
      </c>
      <c r="C25" s="230">
        <v>18.090056238338629</v>
      </c>
      <c r="D25" s="230">
        <v>15.1655316308915</v>
      </c>
      <c r="E25" s="230">
        <v>15.937927736452529</v>
      </c>
      <c r="F25" s="230">
        <v>17.885886822864219</v>
      </c>
      <c r="G25" s="230">
        <v>14.418221859888259</v>
      </c>
      <c r="H25" s="230">
        <v>15.71154682840249</v>
      </c>
      <c r="I25" s="230">
        <v>10.658744272273349</v>
      </c>
      <c r="J25" s="230">
        <v>13.64459580232781</v>
      </c>
      <c r="K25" s="230">
        <v>20.610321212008571</v>
      </c>
      <c r="L25" s="230">
        <v>5.2360112260008584</v>
      </c>
      <c r="M25" s="230">
        <v>8.5704225911279934</v>
      </c>
      <c r="N25" s="230">
        <v>5.3869420959822572</v>
      </c>
      <c r="O25" s="230">
        <v>7.4484702284662747</v>
      </c>
      <c r="P25" s="230">
        <v>8.7156982177531734</v>
      </c>
      <c r="Q25" s="230">
        <v>8.8685403279685211</v>
      </c>
      <c r="R25" s="230">
        <v>10.4002174539993</v>
      </c>
      <c r="S25" s="230">
        <v>6.2769261614122911</v>
      </c>
      <c r="T25" s="230">
        <v>6.156233935825556</v>
      </c>
      <c r="U25" s="230">
        <v>5.3597001446710726</v>
      </c>
      <c r="V25" s="230">
        <v>4.9259052792193048</v>
      </c>
      <c r="W25" s="230">
        <v>7.9546712434476454</v>
      </c>
      <c r="X25" s="230">
        <v>13.2214675052881</v>
      </c>
      <c r="Y25" s="230">
        <v>10.98094190789295</v>
      </c>
      <c r="DA25" s="71" t="s">
        <v>176</v>
      </c>
    </row>
    <row r="26" spans="1:105" ht="12" customHeight="1" x14ac:dyDescent="0.25">
      <c r="A26" s="18" t="s">
        <v>35</v>
      </c>
      <c r="B26" s="230">
        <v>304.33746317051879</v>
      </c>
      <c r="C26" s="230">
        <v>343.832316600919</v>
      </c>
      <c r="D26" s="230">
        <v>321.87254531124131</v>
      </c>
      <c r="E26" s="230">
        <v>336.21122995696538</v>
      </c>
      <c r="F26" s="230">
        <v>324.89617399522831</v>
      </c>
      <c r="G26" s="230">
        <v>323.63235453452808</v>
      </c>
      <c r="H26" s="230">
        <v>306.5807594583863</v>
      </c>
      <c r="I26" s="230">
        <v>295.24935351256511</v>
      </c>
      <c r="J26" s="230">
        <v>325.07050844113257</v>
      </c>
      <c r="K26" s="230">
        <v>189.12605008214359</v>
      </c>
      <c r="L26" s="230">
        <v>266.67683383901351</v>
      </c>
      <c r="M26" s="230">
        <v>244.29083680731711</v>
      </c>
      <c r="N26" s="230">
        <v>222.0627144752647</v>
      </c>
      <c r="O26" s="230">
        <v>197.41118345194161</v>
      </c>
      <c r="P26" s="230">
        <v>188.16111597155921</v>
      </c>
      <c r="Q26" s="230">
        <v>146.06758653104421</v>
      </c>
      <c r="R26" s="230">
        <v>172.04799466250239</v>
      </c>
      <c r="S26" s="230">
        <v>161.03332914298809</v>
      </c>
      <c r="T26" s="230">
        <v>128.1047801015954</v>
      </c>
      <c r="U26" s="230">
        <v>133.65527202981721</v>
      </c>
      <c r="V26" s="230">
        <v>129.70870029228249</v>
      </c>
      <c r="W26" s="230">
        <v>188.44100232983641</v>
      </c>
      <c r="X26" s="230">
        <v>156.99794720713729</v>
      </c>
      <c r="Y26" s="230">
        <v>128.55747718299739</v>
      </c>
      <c r="DA26" s="71" t="s">
        <v>177</v>
      </c>
    </row>
    <row r="27" spans="1:105" ht="12" customHeight="1" x14ac:dyDescent="0.25">
      <c r="A27" s="18" t="s">
        <v>36</v>
      </c>
      <c r="B27" s="230">
        <v>102.127060081472</v>
      </c>
      <c r="C27" s="230">
        <v>16.178474262487981</v>
      </c>
      <c r="D27" s="230">
        <v>8.0562299951510195</v>
      </c>
      <c r="E27" s="230">
        <v>7.61520166303767</v>
      </c>
      <c r="F27" s="230">
        <v>0.82848659241559897</v>
      </c>
      <c r="G27" s="230">
        <v>6.4295305217848444</v>
      </c>
      <c r="H27" s="230">
        <v>1.3759890277476841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73.531168756237875</v>
      </c>
      <c r="O27" s="230">
        <v>56.150507922114031</v>
      </c>
      <c r="P27" s="230">
        <v>97.492508886174704</v>
      </c>
      <c r="Q27" s="230">
        <v>60.700814095429443</v>
      </c>
      <c r="R27" s="230">
        <v>77.252145562285847</v>
      </c>
      <c r="S27" s="230">
        <v>46.285052654842957</v>
      </c>
      <c r="T27" s="230">
        <v>30.318611645419111</v>
      </c>
      <c r="U27" s="230">
        <v>26.673675879021079</v>
      </c>
      <c r="V27" s="230">
        <v>23.99522400443005</v>
      </c>
      <c r="W27" s="230">
        <v>25.440226211311771</v>
      </c>
      <c r="X27" s="230">
        <v>22.59358807357706</v>
      </c>
      <c r="Y27" s="230">
        <v>13.61419092217904</v>
      </c>
      <c r="DA27" s="71" t="s">
        <v>178</v>
      </c>
    </row>
    <row r="28" spans="1:105" ht="12" customHeight="1" x14ac:dyDescent="0.25">
      <c r="A28" s="57" t="s">
        <v>179</v>
      </c>
      <c r="B28" s="261">
        <v>567.14264265189991</v>
      </c>
      <c r="C28" s="261">
        <v>534.0598644264403</v>
      </c>
      <c r="D28" s="261">
        <v>495.92220512958562</v>
      </c>
      <c r="E28" s="261">
        <v>514.75357824935122</v>
      </c>
      <c r="F28" s="261">
        <v>515.57155922480717</v>
      </c>
      <c r="G28" s="261">
        <v>556.17496447843394</v>
      </c>
      <c r="H28" s="261">
        <v>530.05597592824597</v>
      </c>
      <c r="I28" s="261">
        <v>509.44272099144962</v>
      </c>
      <c r="J28" s="261">
        <v>502.45729141491449</v>
      </c>
      <c r="K28" s="261">
        <v>294.11131186409949</v>
      </c>
      <c r="L28" s="261">
        <v>388.04052098724242</v>
      </c>
      <c r="M28" s="261">
        <v>409.12433664286272</v>
      </c>
      <c r="N28" s="261">
        <v>406.38549759874758</v>
      </c>
      <c r="O28" s="261">
        <v>318.41900004326561</v>
      </c>
      <c r="P28" s="261">
        <v>315.46273807457328</v>
      </c>
      <c r="Q28" s="261">
        <v>244.32550649525879</v>
      </c>
      <c r="R28" s="261">
        <v>282.22639891290919</v>
      </c>
      <c r="S28" s="261">
        <v>234.42182898455241</v>
      </c>
      <c r="T28" s="261">
        <v>213.4142604827029</v>
      </c>
      <c r="U28" s="261">
        <v>209.6860960725229</v>
      </c>
      <c r="V28" s="261">
        <v>169.21837331448299</v>
      </c>
      <c r="W28" s="261">
        <v>219.60195481325059</v>
      </c>
      <c r="X28" s="261">
        <v>202.412996140084</v>
      </c>
      <c r="Y28" s="261">
        <v>173.06560595199741</v>
      </c>
      <c r="DA28" s="70" t="s">
        <v>180</v>
      </c>
    </row>
    <row r="29" spans="1:105" ht="12" customHeight="1" x14ac:dyDescent="0.25">
      <c r="A29" s="60" t="s">
        <v>181</v>
      </c>
      <c r="B29" s="262">
        <v>362.27038034086422</v>
      </c>
      <c r="C29" s="262">
        <v>328.91957762796989</v>
      </c>
      <c r="D29" s="262">
        <v>317.90679242518348</v>
      </c>
      <c r="E29" s="262">
        <v>335.16164336804212</v>
      </c>
      <c r="F29" s="262">
        <v>330.93929114014719</v>
      </c>
      <c r="G29" s="262">
        <v>354.8283436043742</v>
      </c>
      <c r="H29" s="262">
        <v>325.08282380652969</v>
      </c>
      <c r="I29" s="262">
        <v>306.87773951897418</v>
      </c>
      <c r="J29" s="262">
        <v>300.65688533059171</v>
      </c>
      <c r="K29" s="262">
        <v>171.34860070267601</v>
      </c>
      <c r="L29" s="262">
        <v>214.7648432673343</v>
      </c>
      <c r="M29" s="262">
        <v>202.6005152840608</v>
      </c>
      <c r="N29" s="262">
        <v>215.6559623906806</v>
      </c>
      <c r="O29" s="262">
        <v>176.11618266078861</v>
      </c>
      <c r="P29" s="262">
        <v>176.90340475106419</v>
      </c>
      <c r="Q29" s="262">
        <v>150.58219398225771</v>
      </c>
      <c r="R29" s="262">
        <v>165.6188896979605</v>
      </c>
      <c r="S29" s="262">
        <v>140.1852201650652</v>
      </c>
      <c r="T29" s="262">
        <v>130.85292719607051</v>
      </c>
      <c r="U29" s="262">
        <v>127.0398475910447</v>
      </c>
      <c r="V29" s="262">
        <v>108.53612668466739</v>
      </c>
      <c r="W29" s="262">
        <v>148.75498279232639</v>
      </c>
      <c r="X29" s="262">
        <v>133.74305600830769</v>
      </c>
      <c r="Y29" s="262">
        <v>113.29472403794669</v>
      </c>
      <c r="DA29" s="72" t="s">
        <v>182</v>
      </c>
    </row>
    <row r="30" spans="1:105" ht="12" customHeight="1" x14ac:dyDescent="0.25">
      <c r="A30" s="59" t="s">
        <v>31</v>
      </c>
      <c r="B30" s="230">
        <v>7.3647548176660527</v>
      </c>
      <c r="C30" s="230">
        <v>6.3772044399579082</v>
      </c>
      <c r="D30" s="230">
        <v>6.0685054856711877</v>
      </c>
      <c r="E30" s="230">
        <v>6.5082563709932719</v>
      </c>
      <c r="F30" s="230">
        <v>7.923158312975989</v>
      </c>
      <c r="G30" s="230">
        <v>8.3172315764488758</v>
      </c>
      <c r="H30" s="230">
        <v>7.3839865458584786</v>
      </c>
      <c r="I30" s="230">
        <v>7.5313334613501732</v>
      </c>
      <c r="J30" s="230">
        <v>6.0066172358443639</v>
      </c>
      <c r="K30" s="230">
        <v>5.0569629548518673</v>
      </c>
      <c r="L30" s="230">
        <v>6.4275032527816958</v>
      </c>
      <c r="M30" s="230">
        <v>4.9934947501188187</v>
      </c>
      <c r="N30" s="230">
        <v>4.8987935045190731</v>
      </c>
      <c r="O30" s="230">
        <v>3.3721254295694809</v>
      </c>
      <c r="P30" s="230">
        <v>2.3007856163741538</v>
      </c>
      <c r="Q30" s="230">
        <v>2.6772687848576409</v>
      </c>
      <c r="R30" s="230">
        <v>3.4922773043803099</v>
      </c>
      <c r="S30" s="230">
        <v>2.4847626663229918</v>
      </c>
      <c r="T30" s="230">
        <v>2.008434333193839</v>
      </c>
      <c r="U30" s="230">
        <v>2.1277187632617469</v>
      </c>
      <c r="V30" s="230">
        <v>4.1996910478359162</v>
      </c>
      <c r="W30" s="230">
        <v>4.1766651649766038</v>
      </c>
      <c r="X30" s="230">
        <v>1.6064950131779121</v>
      </c>
      <c r="Y30" s="230">
        <v>1.6436930527308291</v>
      </c>
      <c r="DA30" s="71" t="s">
        <v>183</v>
      </c>
    </row>
    <row r="31" spans="1:105" ht="12" customHeight="1" x14ac:dyDescent="0.25">
      <c r="A31" s="59" t="s">
        <v>159</v>
      </c>
      <c r="B31" s="230">
        <v>2.4672203657084579</v>
      </c>
      <c r="C31" s="230">
        <v>2.3502842236246799</v>
      </c>
      <c r="D31" s="230">
        <v>2.236530438793245</v>
      </c>
      <c r="E31" s="230">
        <v>2.85542060878478</v>
      </c>
      <c r="F31" s="230">
        <v>2.6277063660057332</v>
      </c>
      <c r="G31" s="230">
        <v>2.7584238055623169</v>
      </c>
      <c r="H31" s="230">
        <v>2.5512838244645608</v>
      </c>
      <c r="I31" s="230">
        <v>2.2206730742339338</v>
      </c>
      <c r="J31" s="230">
        <v>1.9371166943457141</v>
      </c>
      <c r="K31" s="230">
        <v>1.5522238016094969</v>
      </c>
      <c r="L31" s="230">
        <v>5.3839906645816509</v>
      </c>
      <c r="M31" s="230">
        <v>4.3306157838315276</v>
      </c>
      <c r="N31" s="230">
        <v>3.1024945162901489</v>
      </c>
      <c r="O31" s="230">
        <v>3.1065602458744879</v>
      </c>
      <c r="P31" s="230">
        <v>3.532459283342261</v>
      </c>
      <c r="Q31" s="230">
        <v>2.6557170169700912</v>
      </c>
      <c r="R31" s="230">
        <v>2.57324840589453</v>
      </c>
      <c r="S31" s="230">
        <v>2.11282180780006</v>
      </c>
      <c r="T31" s="230">
        <v>1.850345103537876</v>
      </c>
      <c r="U31" s="230">
        <v>1.78710054144651</v>
      </c>
      <c r="V31" s="230">
        <v>1.502951021037608</v>
      </c>
      <c r="W31" s="230">
        <v>4.0667213717038404</v>
      </c>
      <c r="X31" s="230">
        <v>3.044821323260932</v>
      </c>
      <c r="Y31" s="230">
        <v>2.3445205322297609</v>
      </c>
      <c r="DA31" s="71" t="s">
        <v>184</v>
      </c>
    </row>
    <row r="32" spans="1:105" ht="12" customHeight="1" x14ac:dyDescent="0.25">
      <c r="A32" s="59" t="s">
        <v>32</v>
      </c>
      <c r="B32" s="230">
        <v>13.244746771902941</v>
      </c>
      <c r="C32" s="230">
        <v>16.004241050357638</v>
      </c>
      <c r="D32" s="230">
        <v>13.930993417095049</v>
      </c>
      <c r="E32" s="230">
        <v>14.74529849507686</v>
      </c>
      <c r="F32" s="230">
        <v>16.717418412630959</v>
      </c>
      <c r="G32" s="230">
        <v>14.661423082267801</v>
      </c>
      <c r="H32" s="230">
        <v>15.36324462943719</v>
      </c>
      <c r="I32" s="230">
        <v>10.352740667915381</v>
      </c>
      <c r="J32" s="230">
        <v>11.791480766128769</v>
      </c>
      <c r="K32" s="230">
        <v>16.188571475510201</v>
      </c>
      <c r="L32" s="230">
        <v>3.908112598714629</v>
      </c>
      <c r="M32" s="230">
        <v>6.5508669439638592</v>
      </c>
      <c r="N32" s="230">
        <v>4.9181156113996929</v>
      </c>
      <c r="O32" s="230">
        <v>6.1678316019125319</v>
      </c>
      <c r="P32" s="230">
        <v>7.5732426566666948</v>
      </c>
      <c r="Q32" s="230">
        <v>8.3140613262251986</v>
      </c>
      <c r="R32" s="230">
        <v>9.0951271143694896</v>
      </c>
      <c r="S32" s="230">
        <v>5.0867986309870261</v>
      </c>
      <c r="T32" s="230">
        <v>5.8230282833211966</v>
      </c>
      <c r="U32" s="230">
        <v>4.7470658850371921</v>
      </c>
      <c r="V32" s="230">
        <v>3.7623908251466491</v>
      </c>
      <c r="W32" s="230">
        <v>5.6911821618547007</v>
      </c>
      <c r="X32" s="230">
        <v>10.02695400026033</v>
      </c>
      <c r="Y32" s="230">
        <v>8.6018492201556942</v>
      </c>
      <c r="DA32" s="71" t="s">
        <v>185</v>
      </c>
    </row>
    <row r="33" spans="1:105" ht="12" customHeight="1" x14ac:dyDescent="0.25">
      <c r="A33" s="59" t="s">
        <v>35</v>
      </c>
      <c r="B33" s="230">
        <v>339.19365838558667</v>
      </c>
      <c r="C33" s="230">
        <v>304.1878479140297</v>
      </c>
      <c r="D33" s="230">
        <v>295.67076308362402</v>
      </c>
      <c r="E33" s="230">
        <v>311.05266789318722</v>
      </c>
      <c r="F33" s="230">
        <v>303.67100804853459</v>
      </c>
      <c r="G33" s="230">
        <v>329.09126514009517</v>
      </c>
      <c r="H33" s="230">
        <v>299.78430880676939</v>
      </c>
      <c r="I33" s="230">
        <v>286.77299231547471</v>
      </c>
      <c r="J33" s="230">
        <v>280.92167063427291</v>
      </c>
      <c r="K33" s="230">
        <v>148.55084247070451</v>
      </c>
      <c r="L33" s="230">
        <v>199.04523675125631</v>
      </c>
      <c r="M33" s="230">
        <v>186.7255378061466</v>
      </c>
      <c r="N33" s="230">
        <v>202.73655875847169</v>
      </c>
      <c r="O33" s="230">
        <v>163.4696653834321</v>
      </c>
      <c r="P33" s="230">
        <v>163.49691719468109</v>
      </c>
      <c r="Q33" s="230">
        <v>136.93514685420479</v>
      </c>
      <c r="R33" s="230">
        <v>150.45823687331611</v>
      </c>
      <c r="S33" s="230">
        <v>130.5008370599551</v>
      </c>
      <c r="T33" s="230">
        <v>121.17111947601759</v>
      </c>
      <c r="U33" s="230">
        <v>118.3779624012993</v>
      </c>
      <c r="V33" s="230">
        <v>99.071093790647268</v>
      </c>
      <c r="W33" s="230">
        <v>134.82041409379119</v>
      </c>
      <c r="X33" s="230">
        <v>119.0647856716085</v>
      </c>
      <c r="Y33" s="230">
        <v>100.7046612328304</v>
      </c>
      <c r="DA33" s="71" t="s">
        <v>186</v>
      </c>
    </row>
    <row r="34" spans="1:105" ht="12" customHeight="1" x14ac:dyDescent="0.25">
      <c r="A34" s="60" t="s">
        <v>187</v>
      </c>
      <c r="B34" s="262">
        <v>204.87226231103571</v>
      </c>
      <c r="C34" s="262">
        <v>205.14028679847041</v>
      </c>
      <c r="D34" s="262">
        <v>178.01541270440211</v>
      </c>
      <c r="E34" s="262">
        <v>179.5919348813091</v>
      </c>
      <c r="F34" s="262">
        <v>184.6322680846599</v>
      </c>
      <c r="G34" s="262">
        <v>201.34662087405971</v>
      </c>
      <c r="H34" s="262">
        <v>204.9731521217162</v>
      </c>
      <c r="I34" s="262">
        <v>202.56498147247541</v>
      </c>
      <c r="J34" s="262">
        <v>201.80040608432279</v>
      </c>
      <c r="K34" s="262">
        <v>122.7627111614235</v>
      </c>
      <c r="L34" s="262">
        <v>173.27567771990809</v>
      </c>
      <c r="M34" s="262">
        <v>206.52382135880191</v>
      </c>
      <c r="N34" s="262">
        <v>190.72953520806689</v>
      </c>
      <c r="O34" s="262">
        <v>142.30281738247689</v>
      </c>
      <c r="P34" s="262">
        <v>138.55933332350909</v>
      </c>
      <c r="Q34" s="262">
        <v>93.743312513001086</v>
      </c>
      <c r="R34" s="262">
        <v>116.60750921494881</v>
      </c>
      <c r="S34" s="262">
        <v>94.23660881948723</v>
      </c>
      <c r="T34" s="262">
        <v>82.561333286632347</v>
      </c>
      <c r="U34" s="262">
        <v>82.646248481478167</v>
      </c>
      <c r="V34" s="262">
        <v>60.682246629815523</v>
      </c>
      <c r="W34" s="262">
        <v>70.846972020924184</v>
      </c>
      <c r="X34" s="262">
        <v>68.669940131776315</v>
      </c>
      <c r="Y34" s="262">
        <v>59.770881914050683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375.9360069466332</v>
      </c>
      <c r="C35" s="261">
        <f t="shared" si="0"/>
        <v>346.83729154023911</v>
      </c>
      <c r="D35" s="261">
        <f t="shared" si="0"/>
        <v>322.56617878704105</v>
      </c>
      <c r="E35" s="261">
        <f t="shared" si="0"/>
        <v>334.48293328806835</v>
      </c>
      <c r="F35" s="261">
        <f t="shared" si="0"/>
        <v>348.68545819013661</v>
      </c>
      <c r="G35" s="261">
        <f t="shared" si="0"/>
        <v>376.1594821565634</v>
      </c>
      <c r="H35" s="261">
        <f t="shared" si="0"/>
        <v>345.4286628287623</v>
      </c>
      <c r="I35" s="261">
        <f t="shared" si="0"/>
        <v>331.14581734651813</v>
      </c>
      <c r="J35" s="261">
        <f t="shared" si="0"/>
        <v>326.42159177589429</v>
      </c>
      <c r="K35" s="261">
        <f t="shared" si="0"/>
        <v>282.47513581554233</v>
      </c>
      <c r="L35" s="261">
        <f t="shared" si="0"/>
        <v>261.16894938546682</v>
      </c>
      <c r="M35" s="261">
        <f t="shared" si="0"/>
        <v>275.21081914152103</v>
      </c>
      <c r="N35" s="261">
        <f t="shared" si="0"/>
        <v>306.23729666240826</v>
      </c>
      <c r="O35" s="261">
        <f t="shared" si="0"/>
        <v>232.64058844384431</v>
      </c>
      <c r="P35" s="261">
        <f t="shared" si="0"/>
        <v>234.85354631630889</v>
      </c>
      <c r="Q35" s="261">
        <f t="shared" si="0"/>
        <v>200.00177142668355</v>
      </c>
      <c r="R35" s="261">
        <f t="shared" si="0"/>
        <v>237.33873572209237</v>
      </c>
      <c r="S35" s="261">
        <f t="shared" si="0"/>
        <v>190.7662656068386</v>
      </c>
      <c r="T35" s="261">
        <f t="shared" si="0"/>
        <v>157.88461211308163</v>
      </c>
      <c r="U35" s="261">
        <f t="shared" si="0"/>
        <v>171.73897055173234</v>
      </c>
      <c r="V35" s="261">
        <f t="shared" si="0"/>
        <v>135.68303300946539</v>
      </c>
      <c r="W35" s="261">
        <f t="shared" si="0"/>
        <v>155.29502147925473</v>
      </c>
      <c r="X35" s="261">
        <f t="shared" si="0"/>
        <v>145.17439590225183</v>
      </c>
      <c r="Y35" s="261">
        <f t="shared" si="0"/>
        <v>127.42379133044678</v>
      </c>
      <c r="DA35" s="70"/>
    </row>
    <row r="36" spans="1:105" ht="12" customHeight="1" x14ac:dyDescent="0.25">
      <c r="A36" s="60" t="s">
        <v>190</v>
      </c>
      <c r="B36" s="262">
        <v>167.89488527363449</v>
      </c>
      <c r="C36" s="262">
        <v>151.48143237837519</v>
      </c>
      <c r="D36" s="262">
        <v>146.87149342980589</v>
      </c>
      <c r="E36" s="262">
        <v>154.89386243865161</v>
      </c>
      <c r="F36" s="262">
        <v>152.4125966378198</v>
      </c>
      <c r="G36" s="262">
        <v>164.11144276071741</v>
      </c>
      <c r="H36" s="262">
        <v>149.78277810949129</v>
      </c>
      <c r="I36" s="262">
        <v>142.3021347925316</v>
      </c>
      <c r="J36" s="262">
        <v>139.02700913420719</v>
      </c>
      <c r="K36" s="262">
        <v>76.773305177169036</v>
      </c>
      <c r="L36" s="262">
        <v>100.2928799387636</v>
      </c>
      <c r="M36" s="262">
        <v>93.763577632353318</v>
      </c>
      <c r="N36" s="262">
        <v>100.3906086702868</v>
      </c>
      <c r="O36" s="262">
        <v>81.462713446610266</v>
      </c>
      <c r="P36" s="262">
        <v>81.472905167944958</v>
      </c>
      <c r="Q36" s="262">
        <v>68.99926517961174</v>
      </c>
      <c r="R36" s="262">
        <v>75.820650605260326</v>
      </c>
      <c r="S36" s="262">
        <v>64.850732462626738</v>
      </c>
      <c r="T36" s="262">
        <v>60.292536687364993</v>
      </c>
      <c r="U36" s="262">
        <v>58.742848091843477</v>
      </c>
      <c r="V36" s="262">
        <v>50.309514489424757</v>
      </c>
      <c r="W36" s="262">
        <v>68.916989538504509</v>
      </c>
      <c r="X36" s="262">
        <v>60.806555324500508</v>
      </c>
      <c r="Y36" s="262">
        <v>51.45261517650647</v>
      </c>
      <c r="DA36" s="72" t="s">
        <v>191</v>
      </c>
    </row>
    <row r="37" spans="1:105" ht="12" customHeight="1" x14ac:dyDescent="0.25">
      <c r="A37" s="59" t="s">
        <v>31</v>
      </c>
      <c r="B37" s="230">
        <v>3.542733101109544</v>
      </c>
      <c r="C37" s="230">
        <v>3.0871866930528489</v>
      </c>
      <c r="D37" s="230">
        <v>2.932109945844013</v>
      </c>
      <c r="E37" s="230">
        <v>3.1461845913128581</v>
      </c>
      <c r="F37" s="230">
        <v>3.8431097159820649</v>
      </c>
      <c r="G37" s="230">
        <v>4.0125973204302721</v>
      </c>
      <c r="H37" s="230">
        <v>3.5709528642017179</v>
      </c>
      <c r="I37" s="230">
        <v>3.6142815396244909</v>
      </c>
      <c r="J37" s="230">
        <v>2.8909035700294949</v>
      </c>
      <c r="K37" s="230">
        <v>2.5021892695964181</v>
      </c>
      <c r="L37" s="230">
        <v>3.0572076594052171</v>
      </c>
      <c r="M37" s="230">
        <v>2.388211030337025</v>
      </c>
      <c r="N37" s="230">
        <v>2.3336712848917101</v>
      </c>
      <c r="O37" s="230">
        <v>1.6163880723966519</v>
      </c>
      <c r="P37" s="230">
        <v>1.1070188914726451</v>
      </c>
      <c r="Q37" s="230">
        <v>1.298460698082806</v>
      </c>
      <c r="R37" s="230">
        <v>1.6916711746607249</v>
      </c>
      <c r="S37" s="230">
        <v>1.192750271076918</v>
      </c>
      <c r="T37" s="230">
        <v>0.96851714486913831</v>
      </c>
      <c r="U37" s="230">
        <v>1.0220411895848629</v>
      </c>
      <c r="V37" s="230">
        <v>2.0165780659524799</v>
      </c>
      <c r="W37" s="230">
        <v>2.011991770189419</v>
      </c>
      <c r="X37" s="230">
        <v>0.78959348307775512</v>
      </c>
      <c r="Y37" s="230">
        <v>0.80781338995272967</v>
      </c>
      <c r="DA37" s="71" t="s">
        <v>192</v>
      </c>
    </row>
    <row r="38" spans="1:105" ht="12" customHeight="1" x14ac:dyDescent="0.25">
      <c r="A38" s="59" t="s">
        <v>159</v>
      </c>
      <c r="B38" s="230">
        <v>1.186828818300965</v>
      </c>
      <c r="C38" s="230">
        <v>1.1377659675771741</v>
      </c>
      <c r="D38" s="230">
        <v>1.0806207820447</v>
      </c>
      <c r="E38" s="230">
        <v>1.38035132744852</v>
      </c>
      <c r="F38" s="230">
        <v>1.2745629289529461</v>
      </c>
      <c r="G38" s="230">
        <v>1.330784632972335</v>
      </c>
      <c r="H38" s="230">
        <v>1.2338205417604851</v>
      </c>
      <c r="I38" s="230">
        <v>1.0656994194897851</v>
      </c>
      <c r="J38" s="230">
        <v>0.93230804417331103</v>
      </c>
      <c r="K38" s="230">
        <v>0.76804156468518447</v>
      </c>
      <c r="L38" s="230">
        <v>2.5608664594298971</v>
      </c>
      <c r="M38" s="230">
        <v>2.071179584769161</v>
      </c>
      <c r="N38" s="230">
        <v>1.4779562268793991</v>
      </c>
      <c r="O38" s="230">
        <v>1.4890925715815431</v>
      </c>
      <c r="P38" s="230">
        <v>1.699636477291798</v>
      </c>
      <c r="Q38" s="230">
        <v>1.288008208689712</v>
      </c>
      <c r="R38" s="230">
        <v>1.2464904055681441</v>
      </c>
      <c r="S38" s="230">
        <v>1.014209050283261</v>
      </c>
      <c r="T38" s="230">
        <v>0.89228257408410605</v>
      </c>
      <c r="U38" s="230">
        <v>0.8584265904051025</v>
      </c>
      <c r="V38" s="230">
        <v>0.72167643493373013</v>
      </c>
      <c r="W38" s="230">
        <v>1.9590294190047639</v>
      </c>
      <c r="X38" s="230">
        <v>1.496531924632104</v>
      </c>
      <c r="Y38" s="230">
        <v>1.1522437694846499</v>
      </c>
      <c r="DA38" s="71" t="s">
        <v>193</v>
      </c>
    </row>
    <row r="39" spans="1:105" ht="12" customHeight="1" x14ac:dyDescent="0.25">
      <c r="A39" s="59" t="s">
        <v>35</v>
      </c>
      <c r="B39" s="230">
        <v>163.165323354224</v>
      </c>
      <c r="C39" s="230">
        <v>147.25647971774521</v>
      </c>
      <c r="D39" s="230">
        <v>142.85876270191719</v>
      </c>
      <c r="E39" s="230">
        <v>150.3673265198903</v>
      </c>
      <c r="F39" s="230">
        <v>147.2949239928848</v>
      </c>
      <c r="G39" s="230">
        <v>158.76806080731481</v>
      </c>
      <c r="H39" s="230">
        <v>144.97800470352911</v>
      </c>
      <c r="I39" s="230">
        <v>137.62215383341729</v>
      </c>
      <c r="J39" s="230">
        <v>135.20379752000429</v>
      </c>
      <c r="K39" s="230">
        <v>73.50307434288743</v>
      </c>
      <c r="L39" s="230">
        <v>94.674805819928451</v>
      </c>
      <c r="M39" s="230">
        <v>89.304187017247131</v>
      </c>
      <c r="N39" s="230">
        <v>96.57898115851566</v>
      </c>
      <c r="O39" s="230">
        <v>78.357232802632069</v>
      </c>
      <c r="P39" s="230">
        <v>78.66624979918052</v>
      </c>
      <c r="Q39" s="230">
        <v>66.412796272839216</v>
      </c>
      <c r="R39" s="230">
        <v>72.882489025031461</v>
      </c>
      <c r="S39" s="230">
        <v>62.643773141266557</v>
      </c>
      <c r="T39" s="230">
        <v>58.431736968411748</v>
      </c>
      <c r="U39" s="230">
        <v>56.862380311853506</v>
      </c>
      <c r="V39" s="230">
        <v>47.57125998853855</v>
      </c>
      <c r="W39" s="230">
        <v>64.94596834931032</v>
      </c>
      <c r="X39" s="230">
        <v>58.520429916790647</v>
      </c>
      <c r="Y39" s="230">
        <v>49.492558017069094</v>
      </c>
      <c r="DA39" s="71" t="s">
        <v>194</v>
      </c>
    </row>
    <row r="40" spans="1:105" ht="12" customHeight="1" x14ac:dyDescent="0.25">
      <c r="A40" s="60" t="s">
        <v>195</v>
      </c>
      <c r="B40" s="262">
        <v>109.48960663172581</v>
      </c>
      <c r="C40" s="262">
        <v>96.048024580750322</v>
      </c>
      <c r="D40" s="262">
        <v>89.683267334042171</v>
      </c>
      <c r="E40" s="262">
        <v>92.771750504458737</v>
      </c>
      <c r="F40" s="262">
        <v>106.7174045828541</v>
      </c>
      <c r="G40" s="262">
        <v>114.90959808026911</v>
      </c>
      <c r="H40" s="262">
        <v>96.51928689738952</v>
      </c>
      <c r="I40" s="262">
        <v>91.632892875435601</v>
      </c>
      <c r="J40" s="262">
        <v>90.270778763985447</v>
      </c>
      <c r="K40" s="262">
        <v>144.95874406306811</v>
      </c>
      <c r="L40" s="262">
        <v>78.458417011494845</v>
      </c>
      <c r="M40" s="262">
        <v>82.674239257646832</v>
      </c>
      <c r="N40" s="262">
        <v>114.9875735825818</v>
      </c>
      <c r="O40" s="262">
        <v>82.966718120177745</v>
      </c>
      <c r="P40" s="262">
        <v>86.713065304984781</v>
      </c>
      <c r="Q40" s="262">
        <v>85.537513081397421</v>
      </c>
      <c r="R40" s="262">
        <v>105.0330053551271</v>
      </c>
      <c r="S40" s="262">
        <v>80.679526406737025</v>
      </c>
      <c r="T40" s="262">
        <v>57.778940652123232</v>
      </c>
      <c r="U40" s="262">
        <v>73.297327877070643</v>
      </c>
      <c r="V40" s="262">
        <v>56.235544761360963</v>
      </c>
      <c r="W40" s="262">
        <v>52.249482244155637</v>
      </c>
      <c r="X40" s="262">
        <v>50.616514388365033</v>
      </c>
      <c r="Y40" s="262">
        <v>46.596032991270683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1.665758072645922</v>
      </c>
      <c r="C43" s="229">
        <v>1.7516261184700079</v>
      </c>
      <c r="D43" s="229">
        <v>1.6414041500052441</v>
      </c>
      <c r="E43" s="229">
        <v>1.7397932069482669</v>
      </c>
      <c r="F43" s="229">
        <v>1.8453247864553779</v>
      </c>
      <c r="G43" s="229">
        <v>1.926800993365156</v>
      </c>
      <c r="H43" s="229">
        <v>2.0712905264141881</v>
      </c>
      <c r="I43" s="229">
        <v>2.183811647780836</v>
      </c>
      <c r="J43" s="229">
        <v>1.738761402916521</v>
      </c>
      <c r="K43" s="229">
        <v>0.47343482160775763</v>
      </c>
      <c r="L43" s="229">
        <v>1.7279261343622141</v>
      </c>
      <c r="M43" s="229">
        <v>1.4541505106100281</v>
      </c>
      <c r="N43" s="229">
        <v>0.8380692332937526</v>
      </c>
      <c r="O43" s="229">
        <v>0.6423923246047456</v>
      </c>
      <c r="P43" s="229">
        <v>0.38724507538558872</v>
      </c>
      <c r="Q43" s="229">
        <v>0.34320894752196818</v>
      </c>
      <c r="R43" s="229">
        <v>0.41806870421854581</v>
      </c>
      <c r="S43" s="229">
        <v>0.34277605553570317</v>
      </c>
      <c r="T43" s="229">
        <v>0.37271707609922239</v>
      </c>
      <c r="U43" s="229">
        <v>0.29804958345180332</v>
      </c>
      <c r="V43" s="229">
        <v>0.60483827270948531</v>
      </c>
      <c r="W43" s="229">
        <v>0.85126639567217766</v>
      </c>
      <c r="X43" s="229">
        <v>0.31525628808343381</v>
      </c>
      <c r="Y43" s="229">
        <v>0.30663889593285948</v>
      </c>
      <c r="DA43" s="73" t="s">
        <v>199</v>
      </c>
    </row>
    <row r="44" spans="1:105" ht="12" customHeight="1" x14ac:dyDescent="0.25">
      <c r="A44" s="64" t="s">
        <v>159</v>
      </c>
      <c r="B44" s="229">
        <v>0.55803517468321007</v>
      </c>
      <c r="C44" s="229">
        <v>0.64555233734300188</v>
      </c>
      <c r="D44" s="229">
        <v>0.60493483156870864</v>
      </c>
      <c r="E44" s="229">
        <v>0.763313719521726</v>
      </c>
      <c r="F44" s="229">
        <v>0.61199984869362822</v>
      </c>
      <c r="G44" s="229">
        <v>0.63902678190774032</v>
      </c>
      <c r="H44" s="229">
        <v>0.7156635488144466</v>
      </c>
      <c r="I44" s="229">
        <v>0.64391408909358616</v>
      </c>
      <c r="J44" s="229">
        <v>0.56074552594661764</v>
      </c>
      <c r="K44" s="229">
        <v>0.14531979078573931</v>
      </c>
      <c r="L44" s="229">
        <v>1.4473953276439959</v>
      </c>
      <c r="M44" s="229">
        <v>1.261114203267085</v>
      </c>
      <c r="N44" s="229">
        <v>0.53076440110545464</v>
      </c>
      <c r="O44" s="229">
        <v>0.59180196571952071</v>
      </c>
      <c r="P44" s="229">
        <v>0.59454798906042183</v>
      </c>
      <c r="Q44" s="229">
        <v>0.34044614700834053</v>
      </c>
      <c r="R44" s="229">
        <v>0.30804959999465448</v>
      </c>
      <c r="S44" s="229">
        <v>0.29146635819317201</v>
      </c>
      <c r="T44" s="229">
        <v>0.34337951974185338</v>
      </c>
      <c r="U44" s="229">
        <v>0.25033598479344688</v>
      </c>
      <c r="V44" s="229">
        <v>0.21645456515182701</v>
      </c>
      <c r="W44" s="229">
        <v>0.82885821763323797</v>
      </c>
      <c r="X44" s="229">
        <v>0.59751138993559083</v>
      </c>
      <c r="Y44" s="229">
        <v>0.43738165486581548</v>
      </c>
      <c r="DA44" s="73" t="s">
        <v>200</v>
      </c>
    </row>
    <row r="45" spans="1:105" ht="12" customHeight="1" x14ac:dyDescent="0.25">
      <c r="A45" s="64" t="s">
        <v>32</v>
      </c>
      <c r="B45" s="229">
        <v>2.9956929187277579</v>
      </c>
      <c r="C45" s="229">
        <v>4.395883320667286</v>
      </c>
      <c r="D45" s="229">
        <v>3.7680431306368818</v>
      </c>
      <c r="E45" s="229">
        <v>3.9417270454335269</v>
      </c>
      <c r="F45" s="229">
        <v>3.8935315115250209</v>
      </c>
      <c r="G45" s="229">
        <v>3.396520140073084</v>
      </c>
      <c r="H45" s="229">
        <v>4.3095613539254174</v>
      </c>
      <c r="I45" s="229">
        <v>3.0019166955057179</v>
      </c>
      <c r="J45" s="229">
        <v>3.4133308040719759</v>
      </c>
      <c r="K45" s="229">
        <v>1.5155803032409421</v>
      </c>
      <c r="L45" s="229">
        <v>1.050630334947976</v>
      </c>
      <c r="M45" s="229">
        <v>1.9076712779715519</v>
      </c>
      <c r="N45" s="229">
        <v>0.84137479481295574</v>
      </c>
      <c r="O45" s="229">
        <v>1.1749763652857519</v>
      </c>
      <c r="P45" s="229">
        <v>1.2746519721884999</v>
      </c>
      <c r="Q45" s="229">
        <v>1.06581014709682</v>
      </c>
      <c r="R45" s="229">
        <v>1.088798991603025</v>
      </c>
      <c r="S45" s="229">
        <v>0.70173010632617683</v>
      </c>
      <c r="T45" s="229">
        <v>1.08061390901999</v>
      </c>
      <c r="U45" s="229">
        <v>0.66496617602067354</v>
      </c>
      <c r="V45" s="229">
        <v>0.54185842292192921</v>
      </c>
      <c r="W45" s="229">
        <v>1.1599474544095949</v>
      </c>
      <c r="X45" s="229">
        <v>1.9676751393409599</v>
      </c>
      <c r="Y45" s="229">
        <v>1.6047166126712431</v>
      </c>
      <c r="DA45" s="73" t="s">
        <v>201</v>
      </c>
    </row>
    <row r="46" spans="1:105" ht="12" customHeight="1" x14ac:dyDescent="0.25">
      <c r="A46" s="64" t="s">
        <v>33</v>
      </c>
      <c r="B46" s="229">
        <v>1.8067619216282931</v>
      </c>
      <c r="C46" s="229">
        <v>1.772347495273574</v>
      </c>
      <c r="D46" s="229">
        <v>1.694452300510118</v>
      </c>
      <c r="E46" s="229">
        <v>1.292653178998048</v>
      </c>
      <c r="F46" s="229">
        <v>1.2991413582670039</v>
      </c>
      <c r="G46" s="229">
        <v>1.351996453288659</v>
      </c>
      <c r="H46" s="229">
        <v>1.7226198626660769</v>
      </c>
      <c r="I46" s="229">
        <v>0.84786175684559195</v>
      </c>
      <c r="J46" s="229">
        <v>0.42296849094914091</v>
      </c>
      <c r="K46" s="229">
        <v>0.36801035892912659</v>
      </c>
      <c r="L46" s="229">
        <v>0.40833035528954259</v>
      </c>
      <c r="M46" s="229">
        <v>0.41467666571624873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76.718721618644722</v>
      </c>
      <c r="C47" s="229">
        <v>83.551246371978309</v>
      </c>
      <c r="D47" s="229">
        <v>79.972773973195359</v>
      </c>
      <c r="E47" s="229">
        <v>83.150891384002279</v>
      </c>
      <c r="F47" s="229">
        <v>70.725790896051478</v>
      </c>
      <c r="G47" s="229">
        <v>76.23851407182579</v>
      </c>
      <c r="H47" s="229">
        <v>84.09283995071192</v>
      </c>
      <c r="I47" s="229">
        <v>83.153694375819896</v>
      </c>
      <c r="J47" s="229">
        <v>81.319607852961141</v>
      </c>
      <c r="K47" s="229">
        <v>13.90738714771941</v>
      </c>
      <c r="L47" s="229">
        <v>53.509963818993249</v>
      </c>
      <c r="M47" s="229">
        <v>54.376153321935391</v>
      </c>
      <c r="N47" s="229">
        <v>34.683493436208117</v>
      </c>
      <c r="O47" s="229">
        <v>31.14108906720876</v>
      </c>
      <c r="P47" s="229">
        <v>27.51815535258006</v>
      </c>
      <c r="Q47" s="229">
        <v>17.55422088974035</v>
      </c>
      <c r="R47" s="229">
        <v>18.011708305562522</v>
      </c>
      <c r="S47" s="229">
        <v>18.00275043479914</v>
      </c>
      <c r="T47" s="229">
        <v>22.486443600549659</v>
      </c>
      <c r="U47" s="229">
        <v>16.582314821293949</v>
      </c>
      <c r="V47" s="229">
        <v>14.268189864740661</v>
      </c>
      <c r="W47" s="229">
        <v>27.478402849009569</v>
      </c>
      <c r="X47" s="229">
        <v>23.365103572919679</v>
      </c>
      <c r="Y47" s="229">
        <v>18.786942053702681</v>
      </c>
      <c r="DA47" s="73" t="s">
        <v>203</v>
      </c>
    </row>
    <row r="48" spans="1:105" ht="12" customHeight="1" x14ac:dyDescent="0.25">
      <c r="A48" s="64" t="s">
        <v>36</v>
      </c>
      <c r="B48" s="229">
        <v>25.74463692539592</v>
      </c>
      <c r="C48" s="229">
        <v>3.9313689370181488</v>
      </c>
      <c r="D48" s="229">
        <v>2.0016589481258489</v>
      </c>
      <c r="E48" s="229">
        <v>1.8833719695548801</v>
      </c>
      <c r="F48" s="229">
        <v>0.18035106038592019</v>
      </c>
      <c r="G48" s="229">
        <v>1.5146132526376641</v>
      </c>
      <c r="H48" s="229">
        <v>0.37742363639759841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11.48467366500541</v>
      </c>
      <c r="O48" s="229">
        <v>8.8575932619199662</v>
      </c>
      <c r="P48" s="229">
        <v>14.25806809972396</v>
      </c>
      <c r="Q48" s="229">
        <v>7.2949483463380664</v>
      </c>
      <c r="R48" s="229">
        <v>8.0875288001831702</v>
      </c>
      <c r="S48" s="229">
        <v>5.1744459127885953</v>
      </c>
      <c r="T48" s="229">
        <v>5.3218759695852613</v>
      </c>
      <c r="U48" s="229">
        <v>3.309344136970569</v>
      </c>
      <c r="V48" s="229">
        <v>2.6395177129267799</v>
      </c>
      <c r="W48" s="229">
        <v>3.7096851309502599</v>
      </c>
      <c r="X48" s="229">
        <v>3.3624740629666769</v>
      </c>
      <c r="Y48" s="229">
        <v>1.9895304541403189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4.3126646776812499E-4</v>
      </c>
      <c r="U49" s="229">
        <v>4.279740424606612E-4</v>
      </c>
      <c r="V49" s="229">
        <v>6.2491450649817171E-4</v>
      </c>
      <c r="W49" s="229">
        <v>6.8701375045643516E-4</v>
      </c>
      <c r="X49" s="229">
        <v>6.5630166413714532E-4</v>
      </c>
      <c r="Y49" s="229">
        <v>7.3810433936742983E-4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28.161265121475669</v>
      </c>
      <c r="G50" s="229">
        <v>29.842126387171071</v>
      </c>
      <c r="H50" s="229">
        <v>3.2298880184598771</v>
      </c>
      <c r="I50" s="229">
        <v>1.8016943103899641</v>
      </c>
      <c r="J50" s="229">
        <v>2.8153646871400402</v>
      </c>
      <c r="K50" s="229">
        <v>128.5490116407851</v>
      </c>
      <c r="L50" s="229">
        <v>20.314171040257861</v>
      </c>
      <c r="M50" s="229">
        <v>23.260473278146531</v>
      </c>
      <c r="N50" s="229">
        <v>66.609198052156074</v>
      </c>
      <c r="O50" s="229">
        <v>40.558865135438992</v>
      </c>
      <c r="P50" s="229">
        <v>42.68039681604624</v>
      </c>
      <c r="Q50" s="229">
        <v>58.938878603691883</v>
      </c>
      <c r="R50" s="229">
        <v>77.118850953565143</v>
      </c>
      <c r="S50" s="229">
        <v>56.166357539094243</v>
      </c>
      <c r="T50" s="229">
        <v>28.17347931065947</v>
      </c>
      <c r="U50" s="229">
        <v>52.191889200497741</v>
      </c>
      <c r="V50" s="229">
        <v>37.964061008403768</v>
      </c>
      <c r="W50" s="229">
        <v>18.220635182730351</v>
      </c>
      <c r="X50" s="229">
        <v>21.00783763345456</v>
      </c>
      <c r="Y50" s="229">
        <v>23.470085215618401</v>
      </c>
      <c r="DA50" s="73" t="s">
        <v>206</v>
      </c>
    </row>
    <row r="51" spans="1:105" ht="12" customHeight="1" x14ac:dyDescent="0.25">
      <c r="A51" s="61" t="s">
        <v>207</v>
      </c>
      <c r="B51" s="263">
        <v>98.551515041272907</v>
      </c>
      <c r="C51" s="263">
        <v>99.307834581113553</v>
      </c>
      <c r="D51" s="263">
        <v>86.011418023192988</v>
      </c>
      <c r="E51" s="263">
        <v>86.81732034495802</v>
      </c>
      <c r="F51" s="263">
        <v>89.555456969462711</v>
      </c>
      <c r="G51" s="263">
        <v>97.13844131557687</v>
      </c>
      <c r="H51" s="263">
        <v>99.126597821881504</v>
      </c>
      <c r="I51" s="263">
        <v>97.210789678550924</v>
      </c>
      <c r="J51" s="263">
        <v>97.123803877701675</v>
      </c>
      <c r="K51" s="263">
        <v>60.743086575305213</v>
      </c>
      <c r="L51" s="263">
        <v>82.417652435208339</v>
      </c>
      <c r="M51" s="263">
        <v>98.773002251520893</v>
      </c>
      <c r="N51" s="263">
        <v>90.859114409539657</v>
      </c>
      <c r="O51" s="263">
        <v>68.211156877056283</v>
      </c>
      <c r="P51" s="263">
        <v>66.667575843379169</v>
      </c>
      <c r="Q51" s="263">
        <v>45.464993165674393</v>
      </c>
      <c r="R51" s="263">
        <v>56.485079761704959</v>
      </c>
      <c r="S51" s="263">
        <v>45.236006737474838</v>
      </c>
      <c r="T51" s="263">
        <v>39.813134773593397</v>
      </c>
      <c r="U51" s="263">
        <v>39.698794582818202</v>
      </c>
      <c r="V51" s="263">
        <v>29.137973758679671</v>
      </c>
      <c r="W51" s="263">
        <v>34.128549696594582</v>
      </c>
      <c r="X51" s="263">
        <v>33.751326189386297</v>
      </c>
      <c r="Y51" s="263">
        <v>29.37514316266963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2049.5790518875342</v>
      </c>
      <c r="C54" s="223">
        <v>2021.997829838416</v>
      </c>
      <c r="D54" s="223">
        <v>2064.1382980413318</v>
      </c>
      <c r="E54" s="223">
        <v>2056.7825758155582</v>
      </c>
      <c r="F54" s="223">
        <v>2049.1534853376338</v>
      </c>
      <c r="G54" s="223">
        <v>2015.9810053767931</v>
      </c>
      <c r="H54" s="223">
        <v>2139.3473445960321</v>
      </c>
      <c r="I54" s="223">
        <v>2134.5236748557832</v>
      </c>
      <c r="J54" s="223">
        <v>2120.9084112802948</v>
      </c>
      <c r="K54" s="223">
        <v>1746.209480853438</v>
      </c>
      <c r="L54" s="223">
        <v>1790.9891787423039</v>
      </c>
      <c r="M54" s="223">
        <v>1845.3592214548701</v>
      </c>
      <c r="N54" s="223">
        <v>1927.577604454149</v>
      </c>
      <c r="O54" s="223">
        <v>1953.365976088623</v>
      </c>
      <c r="P54" s="223">
        <v>2024.1845998548799</v>
      </c>
      <c r="Q54" s="223">
        <v>2226.9224190431132</v>
      </c>
      <c r="R54" s="223">
        <v>2192.3055461020508</v>
      </c>
      <c r="S54" s="223">
        <v>2369.1610355110879</v>
      </c>
      <c r="T54" s="223">
        <v>2449.6283700283161</v>
      </c>
      <c r="U54" s="223">
        <v>2472.3672027878779</v>
      </c>
      <c r="V54" s="223">
        <v>2287.415862287372</v>
      </c>
      <c r="W54" s="223">
        <v>2800.0098367214891</v>
      </c>
      <c r="X54" s="223">
        <v>2500.3712217053871</v>
      </c>
      <c r="Y54" s="223">
        <v>2534.1932292193592</v>
      </c>
      <c r="DA54" s="89" t="s">
        <v>209</v>
      </c>
    </row>
    <row r="55" spans="1:105" ht="12" customHeight="1" x14ac:dyDescent="0.25">
      <c r="A55" s="55" t="s">
        <v>91</v>
      </c>
      <c r="B55" s="259">
        <v>5.6858557569258767</v>
      </c>
      <c r="C55" s="259">
        <v>5.7646965797751077</v>
      </c>
      <c r="D55" s="259">
        <v>5.8079940104328953</v>
      </c>
      <c r="E55" s="259">
        <v>5.7750988846004718</v>
      </c>
      <c r="F55" s="259">
        <v>5.7401868341129756</v>
      </c>
      <c r="G55" s="259">
        <v>5.6617142872606578</v>
      </c>
      <c r="H55" s="259">
        <v>6.0819821974985731</v>
      </c>
      <c r="I55" s="259">
        <v>6.0885142005511206</v>
      </c>
      <c r="J55" s="259">
        <v>6.0733356575252397</v>
      </c>
      <c r="K55" s="259">
        <v>4.6595608306616478</v>
      </c>
      <c r="L55" s="259">
        <v>5.1701321233064448</v>
      </c>
      <c r="M55" s="259">
        <v>5.4093448978652363</v>
      </c>
      <c r="N55" s="259">
        <v>5.3962609764082021</v>
      </c>
      <c r="O55" s="259">
        <v>5.4313358715552846</v>
      </c>
      <c r="P55" s="259">
        <v>5.5357060381011554</v>
      </c>
      <c r="Q55" s="259">
        <v>5.8138053200982558</v>
      </c>
      <c r="R55" s="259">
        <v>5.7983116346683614</v>
      </c>
      <c r="S55" s="259">
        <v>6.268621268992125</v>
      </c>
      <c r="T55" s="259">
        <v>6.5164499919766952</v>
      </c>
      <c r="U55" s="259">
        <v>6.5013390152413946</v>
      </c>
      <c r="V55" s="259">
        <v>5.9358210330014698</v>
      </c>
      <c r="W55" s="259">
        <v>7.3229223535011521</v>
      </c>
      <c r="X55" s="259">
        <v>6.5750349464718223</v>
      </c>
      <c r="Y55" s="259">
        <v>6.6336066677783112</v>
      </c>
      <c r="DA55" s="67" t="s">
        <v>210</v>
      </c>
    </row>
    <row r="56" spans="1:105" ht="12" customHeight="1" x14ac:dyDescent="0.25">
      <c r="A56" s="173" t="s">
        <v>92</v>
      </c>
      <c r="B56" s="224">
        <v>4.2012449133899867</v>
      </c>
      <c r="C56" s="224">
        <v>4.2594999272565186</v>
      </c>
      <c r="D56" s="224">
        <v>4.2914921405820694</v>
      </c>
      <c r="E56" s="224">
        <v>4.2671861282618559</v>
      </c>
      <c r="F56" s="224">
        <v>4.2413898223411621</v>
      </c>
      <c r="G56" s="224">
        <v>4.1834069254126769</v>
      </c>
      <c r="H56" s="224">
        <v>4.4939403781822742</v>
      </c>
      <c r="I56" s="224">
        <v>4.4987668362867268</v>
      </c>
      <c r="J56" s="224">
        <v>4.4875515013562746</v>
      </c>
      <c r="K56" s="224">
        <v>3.4429217122863549</v>
      </c>
      <c r="L56" s="224">
        <v>3.8201797958270882</v>
      </c>
      <c r="M56" s="224">
        <v>3.996932688495682</v>
      </c>
      <c r="N56" s="224">
        <v>3.987265056951987</v>
      </c>
      <c r="O56" s="224">
        <v>4.013181687820591</v>
      </c>
      <c r="P56" s="224">
        <v>4.0903001815101971</v>
      </c>
      <c r="Q56" s="224">
        <v>4.2957860826403058</v>
      </c>
      <c r="R56" s="224">
        <v>4.2843378908667598</v>
      </c>
      <c r="S56" s="224">
        <v>4.6318468751589146</v>
      </c>
      <c r="T56" s="224">
        <v>4.8149660407414387</v>
      </c>
      <c r="U56" s="224">
        <v>4.8038006301401932</v>
      </c>
      <c r="V56" s="224">
        <v>4.3859427653109604</v>
      </c>
      <c r="W56" s="224">
        <v>5.4108636595857309</v>
      </c>
      <c r="X56" s="224">
        <v>4.8582541142691644</v>
      </c>
      <c r="Y56" s="224">
        <v>4.901532409872714</v>
      </c>
      <c r="DA56" s="177" t="s">
        <v>211</v>
      </c>
    </row>
    <row r="57" spans="1:105" ht="12" customHeight="1" x14ac:dyDescent="0.25">
      <c r="A57" s="173" t="s">
        <v>93</v>
      </c>
      <c r="B57" s="224">
        <v>105.0311228347497</v>
      </c>
      <c r="C57" s="224">
        <v>106.4874981814129</v>
      </c>
      <c r="D57" s="224">
        <v>107.2873035145517</v>
      </c>
      <c r="E57" s="224">
        <v>106.6796532065464</v>
      </c>
      <c r="F57" s="224">
        <v>106.034745558529</v>
      </c>
      <c r="G57" s="224">
        <v>104.58517313531689</v>
      </c>
      <c r="H57" s="224">
        <v>112.3485094545568</v>
      </c>
      <c r="I57" s="224">
        <v>112.46917090716821</v>
      </c>
      <c r="J57" s="224">
        <v>112.1887875339069</v>
      </c>
      <c r="K57" s="224">
        <v>86.073042807158899</v>
      </c>
      <c r="L57" s="224">
        <v>95.504494895677226</v>
      </c>
      <c r="M57" s="224">
        <v>99.923317212392035</v>
      </c>
      <c r="N57" s="224">
        <v>99.681626423799699</v>
      </c>
      <c r="O57" s="224">
        <v>100.3295421955147</v>
      </c>
      <c r="P57" s="224">
        <v>102.257504537755</v>
      </c>
      <c r="Q57" s="224">
        <v>107.39465206600759</v>
      </c>
      <c r="R57" s="224">
        <v>107.10844727166899</v>
      </c>
      <c r="S57" s="224">
        <v>115.7961718789729</v>
      </c>
      <c r="T57" s="224">
        <v>120.374151018536</v>
      </c>
      <c r="U57" s="224">
        <v>120.0950157535048</v>
      </c>
      <c r="V57" s="224">
        <v>109.648569132774</v>
      </c>
      <c r="W57" s="224">
        <v>135.2715914896433</v>
      </c>
      <c r="X57" s="224">
        <v>121.4563528567291</v>
      </c>
      <c r="Y57" s="224">
        <v>122.5383102468178</v>
      </c>
      <c r="DA57" s="177" t="s">
        <v>212</v>
      </c>
    </row>
    <row r="58" spans="1:105" ht="12" customHeight="1" x14ac:dyDescent="0.25">
      <c r="A58" s="173" t="s">
        <v>94</v>
      </c>
      <c r="B58" s="224">
        <v>2.6257780708687419</v>
      </c>
      <c r="C58" s="224">
        <v>2.6621874545353239</v>
      </c>
      <c r="D58" s="224">
        <v>2.6821825878637942</v>
      </c>
      <c r="E58" s="224">
        <v>2.6669913301636621</v>
      </c>
      <c r="F58" s="224">
        <v>2.6508686389632272</v>
      </c>
      <c r="G58" s="224">
        <v>2.6146293283829229</v>
      </c>
      <c r="H58" s="224">
        <v>2.8087127363639222</v>
      </c>
      <c r="I58" s="224">
        <v>2.8117292726792051</v>
      </c>
      <c r="J58" s="224">
        <v>2.804719688347673</v>
      </c>
      <c r="K58" s="224">
        <v>2.1518260701789722</v>
      </c>
      <c r="L58" s="224">
        <v>2.3876123723919309</v>
      </c>
      <c r="M58" s="224">
        <v>2.4980829303098022</v>
      </c>
      <c r="N58" s="224">
        <v>2.4920406605949932</v>
      </c>
      <c r="O58" s="224">
        <v>2.508238554887869</v>
      </c>
      <c r="P58" s="224">
        <v>2.5564376134438729</v>
      </c>
      <c r="Q58" s="224">
        <v>2.684866301650191</v>
      </c>
      <c r="R58" s="224">
        <v>2.6777111817917252</v>
      </c>
      <c r="S58" s="224">
        <v>2.8949042969743219</v>
      </c>
      <c r="T58" s="224">
        <v>3.0093537754634001</v>
      </c>
      <c r="U58" s="224">
        <v>3.002375393837621</v>
      </c>
      <c r="V58" s="224">
        <v>2.7412142283193499</v>
      </c>
      <c r="W58" s="224">
        <v>3.381789787241082</v>
      </c>
      <c r="X58" s="224">
        <v>3.0364088214182292</v>
      </c>
      <c r="Y58" s="224">
        <v>3.0634577561704459</v>
      </c>
      <c r="DA58" s="177" t="s">
        <v>213</v>
      </c>
    </row>
    <row r="59" spans="1:105" ht="12" customHeight="1" x14ac:dyDescent="0.25">
      <c r="A59" s="56" t="s">
        <v>95</v>
      </c>
      <c r="B59" s="260">
        <v>4.2980872441497713</v>
      </c>
      <c r="C59" s="260">
        <v>4.2382518103493831</v>
      </c>
      <c r="D59" s="260">
        <v>4.3657381023124771</v>
      </c>
      <c r="E59" s="260">
        <v>4.3592083060348674</v>
      </c>
      <c r="F59" s="260">
        <v>4.3104158315456909</v>
      </c>
      <c r="G59" s="260">
        <v>4.2349164237118648</v>
      </c>
      <c r="H59" s="260">
        <v>4.4930864400755404</v>
      </c>
      <c r="I59" s="260">
        <v>4.4797144696216238</v>
      </c>
      <c r="J59" s="260">
        <v>4.4425601989715657</v>
      </c>
      <c r="K59" s="260">
        <v>3.4453584701446691</v>
      </c>
      <c r="L59" s="260">
        <v>3.7084846563900968</v>
      </c>
      <c r="M59" s="260">
        <v>3.784112670306941</v>
      </c>
      <c r="N59" s="260">
        <v>3.9056571343408399</v>
      </c>
      <c r="O59" s="260">
        <v>4.0014052289533399</v>
      </c>
      <c r="P59" s="260">
        <v>4.1291263555532227</v>
      </c>
      <c r="Q59" s="260">
        <v>4.5532013267285718</v>
      </c>
      <c r="R59" s="260">
        <v>4.4215312621057157</v>
      </c>
      <c r="S59" s="260">
        <v>4.84959320351998</v>
      </c>
      <c r="T59" s="260">
        <v>5.1135398066908264</v>
      </c>
      <c r="U59" s="260">
        <v>5.0836435365563837</v>
      </c>
      <c r="V59" s="260">
        <v>4.7549431535918751</v>
      </c>
      <c r="W59" s="260">
        <v>6.238926098558025</v>
      </c>
      <c r="X59" s="260">
        <v>5.6384180545119786</v>
      </c>
      <c r="Y59" s="260">
        <v>5.8448226703487176</v>
      </c>
      <c r="DA59" s="68" t="s">
        <v>214</v>
      </c>
    </row>
    <row r="60" spans="1:105" ht="12" customHeight="1" x14ac:dyDescent="0.25">
      <c r="A60" s="37" t="s">
        <v>159</v>
      </c>
      <c r="B60" s="226">
        <v>1.9402900914198461E-2</v>
      </c>
      <c r="C60" s="226">
        <v>1.946749363853156E-2</v>
      </c>
      <c r="D60" s="226">
        <v>2.051615950630406E-2</v>
      </c>
      <c r="E60" s="226">
        <v>2.522263960536917E-2</v>
      </c>
      <c r="F60" s="226">
        <v>2.3071485655731579E-2</v>
      </c>
      <c r="G60" s="226">
        <v>2.190880556109517E-2</v>
      </c>
      <c r="H60" s="226">
        <v>2.2595980997859831E-2</v>
      </c>
      <c r="I60" s="226">
        <v>2.0237628544318851E-2</v>
      </c>
      <c r="J60" s="226">
        <v>1.775630720313464E-2</v>
      </c>
      <c r="K60" s="226">
        <v>1.9599260386305259E-2</v>
      </c>
      <c r="L60" s="226">
        <v>5.2862556186747657E-2</v>
      </c>
      <c r="M60" s="226">
        <v>4.1218217944551418E-2</v>
      </c>
      <c r="N60" s="226">
        <v>3.055531929081828E-2</v>
      </c>
      <c r="O60" s="226">
        <v>4.024425318951317E-2</v>
      </c>
      <c r="P60" s="226">
        <v>4.7730725183663281E-2</v>
      </c>
      <c r="Q60" s="226">
        <v>5.1822730953800841E-2</v>
      </c>
      <c r="R60" s="226">
        <v>4.2196041760097919E-2</v>
      </c>
      <c r="S60" s="226">
        <v>4.5167794527280633E-2</v>
      </c>
      <c r="T60" s="226">
        <v>4.6024343676920897E-2</v>
      </c>
      <c r="U60" s="226">
        <v>4.4795243681935229E-2</v>
      </c>
      <c r="V60" s="226">
        <v>4.4317319986608018E-2</v>
      </c>
      <c r="W60" s="226">
        <v>0.11197122099317811</v>
      </c>
      <c r="X60" s="226">
        <v>7.9758791092444242E-2</v>
      </c>
      <c r="Y60" s="226">
        <v>7.0790553446114748E-2</v>
      </c>
      <c r="DA60" s="69" t="s">
        <v>215</v>
      </c>
    </row>
    <row r="61" spans="1:105" ht="12" customHeight="1" x14ac:dyDescent="0.25">
      <c r="A61" s="37" t="s">
        <v>35</v>
      </c>
      <c r="B61" s="226">
        <v>2.6675124102626331</v>
      </c>
      <c r="C61" s="226">
        <v>2.5195995167989662</v>
      </c>
      <c r="D61" s="226">
        <v>2.7122494876695211</v>
      </c>
      <c r="E61" s="226">
        <v>2.7476054898607001</v>
      </c>
      <c r="F61" s="226">
        <v>2.6662573097552968</v>
      </c>
      <c r="G61" s="226">
        <v>2.6138102945857411</v>
      </c>
      <c r="H61" s="226">
        <v>2.6551026899862662</v>
      </c>
      <c r="I61" s="226">
        <v>2.6134442581222612</v>
      </c>
      <c r="J61" s="226">
        <v>2.5750289068076828</v>
      </c>
      <c r="K61" s="226">
        <v>1.8756874100045611</v>
      </c>
      <c r="L61" s="226">
        <v>1.9543198840753131</v>
      </c>
      <c r="M61" s="226">
        <v>1.77722852760164</v>
      </c>
      <c r="N61" s="226">
        <v>1.9966772712282559</v>
      </c>
      <c r="O61" s="226">
        <v>2.1176845391079651</v>
      </c>
      <c r="P61" s="226">
        <v>2.2091766095635879</v>
      </c>
      <c r="Q61" s="226">
        <v>2.672104455481819</v>
      </c>
      <c r="R61" s="226">
        <v>2.4672091632172441</v>
      </c>
      <c r="S61" s="226">
        <v>2.789840095459664</v>
      </c>
      <c r="T61" s="226">
        <v>3.0139357441044621</v>
      </c>
      <c r="U61" s="226">
        <v>2.967247532724159</v>
      </c>
      <c r="V61" s="226">
        <v>2.9212963719284799</v>
      </c>
      <c r="W61" s="226">
        <v>3.7120827814576529</v>
      </c>
      <c r="X61" s="226">
        <v>3.1188901937529718</v>
      </c>
      <c r="Y61" s="226">
        <v>3.040680857887633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0.46420441180287692</v>
      </c>
      <c r="X63" s="226">
        <v>0.64096683209052274</v>
      </c>
      <c r="Y63" s="226">
        <v>0.92862668847179297</v>
      </c>
      <c r="DA63" s="69" t="s">
        <v>218</v>
      </c>
    </row>
    <row r="64" spans="1:105" ht="12" customHeight="1" x14ac:dyDescent="0.25">
      <c r="A64" s="37" t="s">
        <v>40</v>
      </c>
      <c r="B64" s="226">
        <v>1.6111719329729399</v>
      </c>
      <c r="C64" s="226">
        <v>1.699184799911885</v>
      </c>
      <c r="D64" s="226">
        <v>1.632972455136652</v>
      </c>
      <c r="E64" s="226">
        <v>1.586380176568799</v>
      </c>
      <c r="F64" s="226">
        <v>1.6210870361346621</v>
      </c>
      <c r="G64" s="226">
        <v>1.599197323565029</v>
      </c>
      <c r="H64" s="226">
        <v>1.815387769091414</v>
      </c>
      <c r="I64" s="226">
        <v>1.8460325829550439</v>
      </c>
      <c r="J64" s="226">
        <v>1.8497749849607481</v>
      </c>
      <c r="K64" s="226">
        <v>1.5500717997538029</v>
      </c>
      <c r="L64" s="226">
        <v>1.7013022161280369</v>
      </c>
      <c r="M64" s="226">
        <v>1.9656659247607491</v>
      </c>
      <c r="N64" s="226">
        <v>1.8784245438217659</v>
      </c>
      <c r="O64" s="226">
        <v>1.843476436655862</v>
      </c>
      <c r="P64" s="226">
        <v>1.8722190208059719</v>
      </c>
      <c r="Q64" s="226">
        <v>1.829274140292952</v>
      </c>
      <c r="R64" s="226">
        <v>1.912126057128374</v>
      </c>
      <c r="S64" s="226">
        <v>2.0145853135330349</v>
      </c>
      <c r="T64" s="226">
        <v>2.0535797189094418</v>
      </c>
      <c r="U64" s="226">
        <v>2.071600760150289</v>
      </c>
      <c r="V64" s="226">
        <v>1.789329461676787</v>
      </c>
      <c r="W64" s="226">
        <v>1.950667684304316</v>
      </c>
      <c r="X64" s="226">
        <v>1.7988022375760391</v>
      </c>
      <c r="Y64" s="226">
        <v>1.8047245705431769</v>
      </c>
      <c r="DA64" s="69" t="s">
        <v>219</v>
      </c>
    </row>
    <row r="65" spans="1:105" ht="12" customHeight="1" x14ac:dyDescent="0.25">
      <c r="A65" s="57" t="s">
        <v>220</v>
      </c>
      <c r="B65" s="261">
        <v>271.94596887095747</v>
      </c>
      <c r="C65" s="261">
        <v>249.1112790964508</v>
      </c>
      <c r="D65" s="261">
        <v>257.99572040030421</v>
      </c>
      <c r="E65" s="261">
        <v>257.26656028671789</v>
      </c>
      <c r="F65" s="261">
        <v>253.4658399283793</v>
      </c>
      <c r="G65" s="261">
        <v>249.1667693008857</v>
      </c>
      <c r="H65" s="261">
        <v>263.0998646992997</v>
      </c>
      <c r="I65" s="261">
        <v>261.55811940392238</v>
      </c>
      <c r="J65" s="261">
        <v>258.39329170938231</v>
      </c>
      <c r="K65" s="261">
        <v>206.3221948443084</v>
      </c>
      <c r="L65" s="261">
        <v>212.91357370187461</v>
      </c>
      <c r="M65" s="261">
        <v>214.6408603809582</v>
      </c>
      <c r="N65" s="261">
        <v>245.20735363151809</v>
      </c>
      <c r="O65" s="261">
        <v>252.75578393223211</v>
      </c>
      <c r="P65" s="261">
        <v>274.90704673898267</v>
      </c>
      <c r="Q65" s="261">
        <v>309.61831397760022</v>
      </c>
      <c r="R65" s="261">
        <v>297.53269281108692</v>
      </c>
      <c r="S65" s="261">
        <v>319.75521449701108</v>
      </c>
      <c r="T65" s="261">
        <v>337.10678420617643</v>
      </c>
      <c r="U65" s="261">
        <v>332.43879913375628</v>
      </c>
      <c r="V65" s="261">
        <v>311.94661106772389</v>
      </c>
      <c r="W65" s="261">
        <v>386.39612142981701</v>
      </c>
      <c r="X65" s="261">
        <v>343.62381799344757</v>
      </c>
      <c r="Y65" s="261">
        <v>346.79443703550771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7.7249567668537136</v>
      </c>
      <c r="C67" s="230">
        <v>11.918611351977731</v>
      </c>
      <c r="D67" s="230">
        <v>11.33789280121773</v>
      </c>
      <c r="E67" s="230">
        <v>11.39717078753994</v>
      </c>
      <c r="F67" s="230">
        <v>13.193603515916321</v>
      </c>
      <c r="G67" s="230">
        <v>10.4288801813618</v>
      </c>
      <c r="H67" s="230">
        <v>12.77142650240836</v>
      </c>
      <c r="I67" s="230">
        <v>9.1134596542259985</v>
      </c>
      <c r="J67" s="230">
        <v>10.40896015334862</v>
      </c>
      <c r="K67" s="230">
        <v>20.27481777561572</v>
      </c>
      <c r="L67" s="230">
        <v>4.0999087843916442</v>
      </c>
      <c r="M67" s="230">
        <v>7.2749889926373834</v>
      </c>
      <c r="N67" s="230">
        <v>4.3887108558653072</v>
      </c>
      <c r="O67" s="230">
        <v>7.2129143177148016</v>
      </c>
      <c r="P67" s="230">
        <v>8.1394583928717168</v>
      </c>
      <c r="Q67" s="230">
        <v>12.733729627374419</v>
      </c>
      <c r="R67" s="230">
        <v>11.915288575522929</v>
      </c>
      <c r="S67" s="230">
        <v>9.3966477555174777</v>
      </c>
      <c r="T67" s="230">
        <v>12.609751761900309</v>
      </c>
      <c r="U67" s="230">
        <v>10.75373781332349</v>
      </c>
      <c r="V67" s="230">
        <v>9.6868253745272632</v>
      </c>
      <c r="W67" s="230">
        <v>13.855530681472249</v>
      </c>
      <c r="X67" s="230">
        <v>23.5627840342582</v>
      </c>
      <c r="Y67" s="230">
        <v>24.86493417736974</v>
      </c>
      <c r="DA67" s="71" t="s">
        <v>223</v>
      </c>
    </row>
    <row r="68" spans="1:105" ht="12" customHeight="1" x14ac:dyDescent="0.25">
      <c r="A68" s="18" t="s">
        <v>35</v>
      </c>
      <c r="B68" s="230">
        <v>197.83363107991991</v>
      </c>
      <c r="C68" s="230">
        <v>226.53349983133461</v>
      </c>
      <c r="D68" s="230">
        <v>240.63491496469391</v>
      </c>
      <c r="E68" s="230">
        <v>240.42377854081661</v>
      </c>
      <c r="F68" s="230">
        <v>239.6610996135534</v>
      </c>
      <c r="G68" s="230">
        <v>234.0873292872713</v>
      </c>
      <c r="H68" s="230">
        <v>249.20993962205779</v>
      </c>
      <c r="I68" s="230">
        <v>252.4446597496964</v>
      </c>
      <c r="J68" s="230">
        <v>247.98433155603371</v>
      </c>
      <c r="K68" s="230">
        <v>186.0473770686927</v>
      </c>
      <c r="L68" s="230">
        <v>208.81366491748301</v>
      </c>
      <c r="M68" s="230">
        <v>207.36587138832081</v>
      </c>
      <c r="N68" s="230">
        <v>180.91322095839399</v>
      </c>
      <c r="O68" s="230">
        <v>191.16810672823661</v>
      </c>
      <c r="P68" s="230">
        <v>175.7208127614164</v>
      </c>
      <c r="Q68" s="230">
        <v>209.728442948344</v>
      </c>
      <c r="R68" s="230">
        <v>197.1114079403637</v>
      </c>
      <c r="S68" s="230">
        <v>241.06918449308421</v>
      </c>
      <c r="T68" s="230">
        <v>262.395726581063</v>
      </c>
      <c r="U68" s="230">
        <v>268.16682164693941</v>
      </c>
      <c r="V68" s="230">
        <v>255.0730186771616</v>
      </c>
      <c r="W68" s="230">
        <v>328.22853509868179</v>
      </c>
      <c r="X68" s="230">
        <v>279.79562195982089</v>
      </c>
      <c r="Y68" s="230">
        <v>291.10191411415178</v>
      </c>
      <c r="DA68" s="71" t="s">
        <v>224</v>
      </c>
    </row>
    <row r="69" spans="1:105" ht="12" customHeight="1" x14ac:dyDescent="0.25">
      <c r="A69" s="18" t="s">
        <v>36</v>
      </c>
      <c r="B69" s="230">
        <v>66.387381024183853</v>
      </c>
      <c r="C69" s="230">
        <v>10.659167913138431</v>
      </c>
      <c r="D69" s="230">
        <v>6.0229126343926076</v>
      </c>
      <c r="E69" s="230">
        <v>5.4456109583614314</v>
      </c>
      <c r="F69" s="230">
        <v>0.61113679890956296</v>
      </c>
      <c r="G69" s="230">
        <v>4.6505598322526032</v>
      </c>
      <c r="H69" s="230">
        <v>1.1184985748336209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59.905421817258748</v>
      </c>
      <c r="O69" s="230">
        <v>54.37476288628072</v>
      </c>
      <c r="P69" s="230">
        <v>91.046775584694544</v>
      </c>
      <c r="Q69" s="230">
        <v>87.156141401881825</v>
      </c>
      <c r="R69" s="230">
        <v>88.505996295200319</v>
      </c>
      <c r="S69" s="230">
        <v>69.289382248409524</v>
      </c>
      <c r="T69" s="230">
        <v>62.101305863213042</v>
      </c>
      <c r="U69" s="230">
        <v>53.518239673493397</v>
      </c>
      <c r="V69" s="230">
        <v>47.18676701603512</v>
      </c>
      <c r="W69" s="230">
        <v>44.312055649662817</v>
      </c>
      <c r="X69" s="230">
        <v>40.265411999368489</v>
      </c>
      <c r="Y69" s="230">
        <v>30.827588743986141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780.07221107563885</v>
      </c>
      <c r="C71" s="261">
        <v>790.88879482877212</v>
      </c>
      <c r="D71" s="261">
        <v>796.82899519807847</v>
      </c>
      <c r="E71" s="261">
        <v>792.31594129050211</v>
      </c>
      <c r="F71" s="261">
        <v>787.5261749683807</v>
      </c>
      <c r="G71" s="261">
        <v>776.7601169203441</v>
      </c>
      <c r="H71" s="261">
        <v>834.41886381769416</v>
      </c>
      <c r="I71" s="261">
        <v>835.31502339011161</v>
      </c>
      <c r="J71" s="261">
        <v>833.23259989481221</v>
      </c>
      <c r="K71" s="261">
        <v>639.26945656125224</v>
      </c>
      <c r="L71" s="261">
        <v>709.3173955509161</v>
      </c>
      <c r="M71" s="261">
        <v>742.13624392573024</v>
      </c>
      <c r="N71" s="261">
        <v>740.34119248987645</v>
      </c>
      <c r="O71" s="261">
        <v>745.15330032031204</v>
      </c>
      <c r="P71" s="261">
        <v>759.47238790683741</v>
      </c>
      <c r="Q71" s="261">
        <v>797.6262790852719</v>
      </c>
      <c r="R71" s="261">
        <v>795.50061955965214</v>
      </c>
      <c r="S71" s="261">
        <v>860.02485162273751</v>
      </c>
      <c r="T71" s="261">
        <v>894.02576690644617</v>
      </c>
      <c r="U71" s="261">
        <v>891.95261318300561</v>
      </c>
      <c r="V71" s="261">
        <v>814.36625122305281</v>
      </c>
      <c r="W71" s="261">
        <v>1004.669917078471</v>
      </c>
      <c r="X71" s="261">
        <v>902.06334241706531</v>
      </c>
      <c r="Y71" s="261">
        <v>910.09910239750525</v>
      </c>
      <c r="DA71" s="70" t="s">
        <v>227</v>
      </c>
    </row>
    <row r="72" spans="1:105" ht="12" customHeight="1" x14ac:dyDescent="0.25">
      <c r="A72" s="57" t="s">
        <v>179</v>
      </c>
      <c r="B72" s="261">
        <v>615.52434989558117</v>
      </c>
      <c r="C72" s="261">
        <v>607.1351877461484</v>
      </c>
      <c r="D72" s="261">
        <v>625.44547994221682</v>
      </c>
      <c r="E72" s="261">
        <v>624.61841798783996</v>
      </c>
      <c r="F72" s="261">
        <v>618.4489433807471</v>
      </c>
      <c r="G72" s="261">
        <v>606.9774946924374</v>
      </c>
      <c r="H72" s="261">
        <v>643.97228595787897</v>
      </c>
      <c r="I72" s="261">
        <v>641.41672165785144</v>
      </c>
      <c r="J72" s="261">
        <v>635.85380190787055</v>
      </c>
      <c r="K72" s="261">
        <v>496.65093977668772</v>
      </c>
      <c r="L72" s="261">
        <v>530.47787206144926</v>
      </c>
      <c r="M72" s="261">
        <v>540.92292217069985</v>
      </c>
      <c r="N72" s="261">
        <v>558.27802032947056</v>
      </c>
      <c r="O72" s="261">
        <v>572.45232924842844</v>
      </c>
      <c r="P72" s="261">
        <v>590.76200059425423</v>
      </c>
      <c r="Q72" s="261">
        <v>653.68945034560318</v>
      </c>
      <c r="R72" s="261">
        <v>634.63277662985342</v>
      </c>
      <c r="S72" s="261">
        <v>694.51412883049306</v>
      </c>
      <c r="T72" s="261">
        <v>732.89554292360685</v>
      </c>
      <c r="U72" s="261">
        <v>728.16170556300858</v>
      </c>
      <c r="V72" s="261">
        <v>683.92088611568818</v>
      </c>
      <c r="W72" s="261">
        <v>862.39783611687153</v>
      </c>
      <c r="X72" s="261">
        <v>763.77820748059185</v>
      </c>
      <c r="Y72" s="261">
        <v>771.88737840448721</v>
      </c>
      <c r="DA72" s="70" t="s">
        <v>228</v>
      </c>
    </row>
    <row r="73" spans="1:105" ht="12" customHeight="1" x14ac:dyDescent="0.25">
      <c r="A73" s="60" t="s">
        <v>181</v>
      </c>
      <c r="B73" s="262">
        <v>393.17487978522462</v>
      </c>
      <c r="C73" s="262">
        <v>373.92558928016422</v>
      </c>
      <c r="D73" s="262">
        <v>400.93660721101207</v>
      </c>
      <c r="E73" s="262">
        <v>406.69583330092172</v>
      </c>
      <c r="F73" s="262">
        <v>396.97506828446808</v>
      </c>
      <c r="G73" s="262">
        <v>387.23932719413438</v>
      </c>
      <c r="H73" s="262">
        <v>394.94758795186641</v>
      </c>
      <c r="I73" s="262">
        <v>386.37614303127162</v>
      </c>
      <c r="J73" s="262">
        <v>380.47775775905637</v>
      </c>
      <c r="K73" s="262">
        <v>289.34774058512568</v>
      </c>
      <c r="L73" s="262">
        <v>293.59819629200979</v>
      </c>
      <c r="M73" s="262">
        <v>267.86786545140029</v>
      </c>
      <c r="N73" s="262">
        <v>296.26053209849329</v>
      </c>
      <c r="O73" s="262">
        <v>316.62092704521831</v>
      </c>
      <c r="P73" s="262">
        <v>331.28416351337461</v>
      </c>
      <c r="Q73" s="262">
        <v>402.88053845907888</v>
      </c>
      <c r="R73" s="262">
        <v>372.4214894008004</v>
      </c>
      <c r="S73" s="262">
        <v>415.32231225901262</v>
      </c>
      <c r="T73" s="262">
        <v>449.36794244019183</v>
      </c>
      <c r="U73" s="262">
        <v>441.16206953638658</v>
      </c>
      <c r="V73" s="262">
        <v>438.66468211338838</v>
      </c>
      <c r="W73" s="262">
        <v>584.17501511222474</v>
      </c>
      <c r="X73" s="262">
        <v>504.66142752171231</v>
      </c>
      <c r="Y73" s="262">
        <v>505.30414199668547</v>
      </c>
      <c r="DA73" s="72" t="s">
        <v>229</v>
      </c>
    </row>
    <row r="74" spans="1:105" ht="12" customHeight="1" x14ac:dyDescent="0.25">
      <c r="A74" s="59" t="s">
        <v>31</v>
      </c>
      <c r="B74" s="230">
        <v>7.9930260579376329</v>
      </c>
      <c r="C74" s="230">
        <v>7.2497962735087889</v>
      </c>
      <c r="D74" s="230">
        <v>7.6534571083095857</v>
      </c>
      <c r="E74" s="230">
        <v>7.8973259634921664</v>
      </c>
      <c r="F74" s="230">
        <v>9.5041489376681891</v>
      </c>
      <c r="G74" s="230">
        <v>9.0769500741264029</v>
      </c>
      <c r="H74" s="230">
        <v>8.970906680358615</v>
      </c>
      <c r="I74" s="230">
        <v>9.4823677313320278</v>
      </c>
      <c r="J74" s="230">
        <v>7.6013035759950638</v>
      </c>
      <c r="K74" s="230">
        <v>8.5394383100218523</v>
      </c>
      <c r="L74" s="230">
        <v>8.7868355591548557</v>
      </c>
      <c r="M74" s="230">
        <v>6.6021390813428686</v>
      </c>
      <c r="N74" s="230">
        <v>6.7297892170505591</v>
      </c>
      <c r="O74" s="230">
        <v>6.062392810770131</v>
      </c>
      <c r="P74" s="230">
        <v>4.308644253719657</v>
      </c>
      <c r="Q74" s="230">
        <v>7.162994914061473</v>
      </c>
      <c r="R74" s="230">
        <v>7.8529636170718966</v>
      </c>
      <c r="S74" s="230">
        <v>7.3615276615965817</v>
      </c>
      <c r="T74" s="230">
        <v>6.8972549806333747</v>
      </c>
      <c r="U74" s="230">
        <v>7.3887747095984553</v>
      </c>
      <c r="V74" s="230">
        <v>16.97366761415519</v>
      </c>
      <c r="W74" s="230">
        <v>16.402162738139719</v>
      </c>
      <c r="X74" s="230">
        <v>6.0618927879628917</v>
      </c>
      <c r="Y74" s="230">
        <v>7.3310113491063973</v>
      </c>
      <c r="DA74" s="71" t="s">
        <v>230</v>
      </c>
    </row>
    <row r="75" spans="1:105" ht="12" customHeight="1" x14ac:dyDescent="0.25">
      <c r="A75" s="59" t="s">
        <v>159</v>
      </c>
      <c r="B75" s="230">
        <v>2.6776935773174468</v>
      </c>
      <c r="C75" s="230">
        <v>2.6718732269830081</v>
      </c>
      <c r="D75" s="230">
        <v>2.820659851943716</v>
      </c>
      <c r="E75" s="230">
        <v>3.4648584851314168</v>
      </c>
      <c r="F75" s="230">
        <v>3.1520400931629098</v>
      </c>
      <c r="G75" s="230">
        <v>3.010385719843232</v>
      </c>
      <c r="H75" s="230">
        <v>3.0995897625540811</v>
      </c>
      <c r="I75" s="230">
        <v>2.7959509174592738</v>
      </c>
      <c r="J75" s="230">
        <v>2.451398429049382</v>
      </c>
      <c r="K75" s="230">
        <v>2.6211620523093542</v>
      </c>
      <c r="L75" s="230">
        <v>7.3602826418220424</v>
      </c>
      <c r="M75" s="230">
        <v>5.725714983886605</v>
      </c>
      <c r="N75" s="230">
        <v>4.2620972127988681</v>
      </c>
      <c r="O75" s="230">
        <v>5.5849608486295894</v>
      </c>
      <c r="P75" s="230">
        <v>6.6151797387611078</v>
      </c>
      <c r="Q75" s="230">
        <v>7.1053334627194609</v>
      </c>
      <c r="R75" s="230">
        <v>5.7863750063123227</v>
      </c>
      <c r="S75" s="230">
        <v>6.2595902590411994</v>
      </c>
      <c r="T75" s="230">
        <v>6.3543536227905513</v>
      </c>
      <c r="U75" s="230">
        <v>6.205934502315281</v>
      </c>
      <c r="V75" s="230">
        <v>6.0743970879936571</v>
      </c>
      <c r="W75" s="230">
        <v>15.97040296854412</v>
      </c>
      <c r="X75" s="230">
        <v>11.48922360088708</v>
      </c>
      <c r="Y75" s="230">
        <v>10.45676174236651</v>
      </c>
      <c r="DA75" s="71" t="s">
        <v>231</v>
      </c>
    </row>
    <row r="76" spans="1:105" ht="12" customHeight="1" x14ac:dyDescent="0.25">
      <c r="A76" s="59" t="s">
        <v>32</v>
      </c>
      <c r="B76" s="230">
        <v>14.37462735686225</v>
      </c>
      <c r="C76" s="230">
        <v>18.19409871827553</v>
      </c>
      <c r="D76" s="230">
        <v>17.569442895887519</v>
      </c>
      <c r="E76" s="230">
        <v>17.89241572652438</v>
      </c>
      <c r="F76" s="230">
        <v>20.05321970996728</v>
      </c>
      <c r="G76" s="230">
        <v>16.000637244515609</v>
      </c>
      <c r="H76" s="230">
        <v>18.665016928491461</v>
      </c>
      <c r="I76" s="230">
        <v>13.03467633508429</v>
      </c>
      <c r="J76" s="230">
        <v>14.92198044166736</v>
      </c>
      <c r="K76" s="230">
        <v>27.33682423160014</v>
      </c>
      <c r="L76" s="230">
        <v>5.3426566119130552</v>
      </c>
      <c r="M76" s="230">
        <v>8.6612156078449498</v>
      </c>
      <c r="N76" s="230">
        <v>6.7563332439453312</v>
      </c>
      <c r="O76" s="230">
        <v>11.08850152298432</v>
      </c>
      <c r="P76" s="230">
        <v>14.182289832850371</v>
      </c>
      <c r="Q76" s="230">
        <v>22.244153942172431</v>
      </c>
      <c r="R76" s="230">
        <v>20.451898889072201</v>
      </c>
      <c r="S76" s="230">
        <v>15.070497210261509</v>
      </c>
      <c r="T76" s="230">
        <v>19.9971242104981</v>
      </c>
      <c r="U76" s="230">
        <v>16.484791581379479</v>
      </c>
      <c r="V76" s="230">
        <v>15.20625459663132</v>
      </c>
      <c r="W76" s="230">
        <v>22.34981553558687</v>
      </c>
      <c r="X76" s="230">
        <v>37.835361853490127</v>
      </c>
      <c r="Y76" s="230">
        <v>38.36498192378145</v>
      </c>
      <c r="DA76" s="71" t="s">
        <v>232</v>
      </c>
    </row>
    <row r="77" spans="1:105" ht="12" customHeight="1" x14ac:dyDescent="0.25">
      <c r="A77" s="59" t="s">
        <v>35</v>
      </c>
      <c r="B77" s="230">
        <v>368.12953279310727</v>
      </c>
      <c r="C77" s="230">
        <v>345.80982106139692</v>
      </c>
      <c r="D77" s="230">
        <v>372.89304735487133</v>
      </c>
      <c r="E77" s="230">
        <v>377.44123312577369</v>
      </c>
      <c r="F77" s="230">
        <v>364.26565954366981</v>
      </c>
      <c r="G77" s="230">
        <v>359.15135415564919</v>
      </c>
      <c r="H77" s="230">
        <v>364.21207458046217</v>
      </c>
      <c r="I77" s="230">
        <v>361.063148047396</v>
      </c>
      <c r="J77" s="230">
        <v>355.50307531234449</v>
      </c>
      <c r="K77" s="230">
        <v>250.85031599119429</v>
      </c>
      <c r="L77" s="230">
        <v>272.1084214791199</v>
      </c>
      <c r="M77" s="230">
        <v>246.87879577832589</v>
      </c>
      <c r="N77" s="230">
        <v>278.51231242469862</v>
      </c>
      <c r="O77" s="230">
        <v>293.8850718628342</v>
      </c>
      <c r="P77" s="230">
        <v>306.17804968804342</v>
      </c>
      <c r="Q77" s="230">
        <v>366.36805614012559</v>
      </c>
      <c r="R77" s="230">
        <v>338.33025188834398</v>
      </c>
      <c r="S77" s="230">
        <v>386.6306971281133</v>
      </c>
      <c r="T77" s="230">
        <v>416.11920962626982</v>
      </c>
      <c r="U77" s="230">
        <v>411.08256874309342</v>
      </c>
      <c r="V77" s="230">
        <v>400.41036281460822</v>
      </c>
      <c r="W77" s="230">
        <v>529.45263386995407</v>
      </c>
      <c r="X77" s="230">
        <v>449.27494927937221</v>
      </c>
      <c r="Y77" s="230">
        <v>449.15138698143119</v>
      </c>
      <c r="DA77" s="71" t="s">
        <v>233</v>
      </c>
    </row>
    <row r="78" spans="1:105" ht="12" customHeight="1" x14ac:dyDescent="0.25">
      <c r="A78" s="60" t="s">
        <v>187</v>
      </c>
      <c r="B78" s="262">
        <v>222.34947011035649</v>
      </c>
      <c r="C78" s="262">
        <v>233.2095984659841</v>
      </c>
      <c r="D78" s="262">
        <v>224.5088727312048</v>
      </c>
      <c r="E78" s="262">
        <v>217.9225846869183</v>
      </c>
      <c r="F78" s="262">
        <v>221.4738750962789</v>
      </c>
      <c r="G78" s="262">
        <v>219.73816749830289</v>
      </c>
      <c r="H78" s="262">
        <v>249.0246980060125</v>
      </c>
      <c r="I78" s="262">
        <v>255.04057862657979</v>
      </c>
      <c r="J78" s="262">
        <v>255.3760441488142</v>
      </c>
      <c r="K78" s="262">
        <v>207.30319919156199</v>
      </c>
      <c r="L78" s="262">
        <v>236.87967576943939</v>
      </c>
      <c r="M78" s="262">
        <v>273.05505671929961</v>
      </c>
      <c r="N78" s="262">
        <v>262.01748823097722</v>
      </c>
      <c r="O78" s="262">
        <v>255.83140220321019</v>
      </c>
      <c r="P78" s="262">
        <v>259.47783708087968</v>
      </c>
      <c r="Q78" s="262">
        <v>250.8089118865243</v>
      </c>
      <c r="R78" s="262">
        <v>262.21128722905308</v>
      </c>
      <c r="S78" s="262">
        <v>279.1918165714805</v>
      </c>
      <c r="T78" s="262">
        <v>283.52760048341509</v>
      </c>
      <c r="U78" s="262">
        <v>286.99963602662189</v>
      </c>
      <c r="V78" s="262">
        <v>245.2562040022998</v>
      </c>
      <c r="W78" s="262">
        <v>278.22282100464679</v>
      </c>
      <c r="X78" s="262">
        <v>259.11677995887948</v>
      </c>
      <c r="Y78" s="262">
        <v>266.58323640780168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260.1944332252728</v>
      </c>
      <c r="C79" s="261">
        <f t="shared" si="1"/>
        <v>251.45043421371588</v>
      </c>
      <c r="D79" s="261">
        <f t="shared" si="1"/>
        <v>259.4333921449898</v>
      </c>
      <c r="E79" s="261">
        <f t="shared" si="1"/>
        <v>258.83351839489035</v>
      </c>
      <c r="F79" s="261">
        <f t="shared" si="1"/>
        <v>266.73492037463461</v>
      </c>
      <c r="G79" s="261">
        <f t="shared" si="1"/>
        <v>261.79678436304033</v>
      </c>
      <c r="H79" s="261">
        <f t="shared" si="1"/>
        <v>267.63009891448166</v>
      </c>
      <c r="I79" s="261">
        <f t="shared" si="1"/>
        <v>265.88591471759031</v>
      </c>
      <c r="J79" s="261">
        <f t="shared" si="1"/>
        <v>263.43176318812175</v>
      </c>
      <c r="K79" s="261">
        <f t="shared" si="1"/>
        <v>304.19417978075859</v>
      </c>
      <c r="L79" s="261">
        <f t="shared" si="1"/>
        <v>227.68943358447177</v>
      </c>
      <c r="M79" s="261">
        <f t="shared" si="1"/>
        <v>232.04740457811221</v>
      </c>
      <c r="N79" s="261">
        <f t="shared" si="1"/>
        <v>268.28818775118759</v>
      </c>
      <c r="O79" s="261">
        <f t="shared" si="1"/>
        <v>266.72085904891884</v>
      </c>
      <c r="P79" s="261">
        <f t="shared" si="1"/>
        <v>280.47408988844285</v>
      </c>
      <c r="Q79" s="261">
        <f t="shared" si="1"/>
        <v>341.2460645375121</v>
      </c>
      <c r="R79" s="261">
        <f t="shared" si="1"/>
        <v>340.34911786035678</v>
      </c>
      <c r="S79" s="261">
        <f t="shared" si="1"/>
        <v>360.42570303722806</v>
      </c>
      <c r="T79" s="261">
        <f t="shared" si="1"/>
        <v>345.77181535867851</v>
      </c>
      <c r="U79" s="261">
        <f t="shared" si="1"/>
        <v>380.32791057882713</v>
      </c>
      <c r="V79" s="261">
        <f t="shared" si="1"/>
        <v>349.7156235679098</v>
      </c>
      <c r="W79" s="261">
        <f t="shared" si="1"/>
        <v>388.9198687078009</v>
      </c>
      <c r="X79" s="261">
        <f t="shared" si="1"/>
        <v>349.34138502088251</v>
      </c>
      <c r="Y79" s="261">
        <f t="shared" si="1"/>
        <v>362.43058163087056</v>
      </c>
      <c r="DA79" s="70"/>
    </row>
    <row r="80" spans="1:105" ht="12" customHeight="1" x14ac:dyDescent="0.25">
      <c r="A80" s="60" t="s">
        <v>190</v>
      </c>
      <c r="B80" s="262">
        <v>116.2041243934289</v>
      </c>
      <c r="C80" s="262">
        <v>109.82115497934851</v>
      </c>
      <c r="D80" s="262">
        <v>118.12574366344541</v>
      </c>
      <c r="E80" s="262">
        <v>119.86179085030309</v>
      </c>
      <c r="F80" s="262">
        <v>116.5915035266881</v>
      </c>
      <c r="G80" s="262">
        <v>114.2171074503254</v>
      </c>
      <c r="H80" s="262">
        <v>116.0482149710918</v>
      </c>
      <c r="I80" s="262">
        <v>114.25822490756551</v>
      </c>
      <c r="J80" s="262">
        <v>112.1988589901237</v>
      </c>
      <c r="K80" s="262">
        <v>82.676277081877586</v>
      </c>
      <c r="L80" s="262">
        <v>87.436232674462147</v>
      </c>
      <c r="M80" s="262">
        <v>79.057919675598072</v>
      </c>
      <c r="N80" s="262">
        <v>87.950144417194025</v>
      </c>
      <c r="O80" s="262">
        <v>93.396449245057411</v>
      </c>
      <c r="P80" s="262">
        <v>97.299101018343549</v>
      </c>
      <c r="Q80" s="262">
        <v>117.7275957635908</v>
      </c>
      <c r="R80" s="262">
        <v>108.728528744314</v>
      </c>
      <c r="S80" s="262">
        <v>122.52622740172519</v>
      </c>
      <c r="T80" s="262">
        <v>132.04237945644979</v>
      </c>
      <c r="U80" s="262">
        <v>130.09012808476339</v>
      </c>
      <c r="V80" s="262">
        <v>129.67003199169781</v>
      </c>
      <c r="W80" s="262">
        <v>172.5952723257943</v>
      </c>
      <c r="X80" s="262">
        <v>146.32226380823141</v>
      </c>
      <c r="Y80" s="262">
        <v>146.34630668374109</v>
      </c>
      <c r="DA80" s="72" t="s">
        <v>235</v>
      </c>
    </row>
    <row r="81" spans="1:105" ht="12" customHeight="1" x14ac:dyDescent="0.25">
      <c r="A81" s="59" t="s">
        <v>31</v>
      </c>
      <c r="B81" s="230">
        <v>2.4520115505787841</v>
      </c>
      <c r="C81" s="230">
        <v>2.2381515869290061</v>
      </c>
      <c r="D81" s="230">
        <v>2.3582361680099821</v>
      </c>
      <c r="E81" s="230">
        <v>2.4346175731123498</v>
      </c>
      <c r="F81" s="230">
        <v>2.9398747209138931</v>
      </c>
      <c r="G81" s="230">
        <v>2.79265876646217</v>
      </c>
      <c r="H81" s="230">
        <v>2.7666912769743699</v>
      </c>
      <c r="I81" s="230">
        <v>2.9020042013828649</v>
      </c>
      <c r="J81" s="230">
        <v>2.3330436584065009</v>
      </c>
      <c r="K81" s="230">
        <v>2.694578446076517</v>
      </c>
      <c r="L81" s="230">
        <v>2.665301070276533</v>
      </c>
      <c r="M81" s="230">
        <v>2.0136496555738672</v>
      </c>
      <c r="N81" s="230">
        <v>2.0444813438932039</v>
      </c>
      <c r="O81" s="230">
        <v>1.853177977711862</v>
      </c>
      <c r="P81" s="230">
        <v>1.3220584527896551</v>
      </c>
      <c r="Q81" s="230">
        <v>2.2154533933206539</v>
      </c>
      <c r="R81" s="230">
        <v>2.4258947459792068</v>
      </c>
      <c r="S81" s="230">
        <v>2.2535318476419932</v>
      </c>
      <c r="T81" s="230">
        <v>2.121080242750641</v>
      </c>
      <c r="U81" s="230">
        <v>2.2633813916056971</v>
      </c>
      <c r="V81" s="230">
        <v>5.1976200720597356</v>
      </c>
      <c r="W81" s="230">
        <v>5.0388194524817784</v>
      </c>
      <c r="X81" s="230">
        <v>1.900043594240759</v>
      </c>
      <c r="Y81" s="230">
        <v>2.2976578683844</v>
      </c>
      <c r="DA81" s="71" t="s">
        <v>236</v>
      </c>
    </row>
    <row r="82" spans="1:105" ht="12" customHeight="1" x14ac:dyDescent="0.25">
      <c r="A82" s="59" t="s">
        <v>159</v>
      </c>
      <c r="B82" s="230">
        <v>0.82143302585292688</v>
      </c>
      <c r="C82" s="230">
        <v>0.82485866877344516</v>
      </c>
      <c r="D82" s="230">
        <v>0.86912123323789403</v>
      </c>
      <c r="E82" s="230">
        <v>1.06815970307476</v>
      </c>
      <c r="F82" s="230">
        <v>0.97500607892096436</v>
      </c>
      <c r="G82" s="230">
        <v>0.9261899649439076</v>
      </c>
      <c r="H82" s="230">
        <v>0.95593547718351979</v>
      </c>
      <c r="I82" s="230">
        <v>0.85567882824423025</v>
      </c>
      <c r="J82" s="230">
        <v>0.75239983536279575</v>
      </c>
      <c r="K82" s="230">
        <v>0.82709500477770892</v>
      </c>
      <c r="L82" s="230">
        <v>2.2325863583900891</v>
      </c>
      <c r="M82" s="230">
        <v>1.7463406727978661</v>
      </c>
      <c r="N82" s="230">
        <v>1.2948070075284559</v>
      </c>
      <c r="O82" s="230">
        <v>1.7072345481599549</v>
      </c>
      <c r="P82" s="230">
        <v>2.029792615809916</v>
      </c>
      <c r="Q82" s="230">
        <v>2.1976191969304431</v>
      </c>
      <c r="R82" s="230">
        <v>1.787495448923579</v>
      </c>
      <c r="S82" s="230">
        <v>1.9162036265281881</v>
      </c>
      <c r="T82" s="230">
        <v>1.9541243527456631</v>
      </c>
      <c r="U82" s="230">
        <v>1.901045467229779</v>
      </c>
      <c r="V82" s="230">
        <v>1.860081683459339</v>
      </c>
      <c r="W82" s="230">
        <v>4.9061808754495839</v>
      </c>
      <c r="X82" s="230">
        <v>3.601189672805357</v>
      </c>
      <c r="Y82" s="230">
        <v>3.277318742399439</v>
      </c>
      <c r="DA82" s="71" t="s">
        <v>237</v>
      </c>
    </row>
    <row r="83" spans="1:105" ht="12" customHeight="1" x14ac:dyDescent="0.25">
      <c r="A83" s="59" t="s">
        <v>35</v>
      </c>
      <c r="B83" s="230">
        <v>112.9306798169972</v>
      </c>
      <c r="C83" s="230">
        <v>106.758144723646</v>
      </c>
      <c r="D83" s="230">
        <v>114.8983862621975</v>
      </c>
      <c r="E83" s="230">
        <v>116.35901357411601</v>
      </c>
      <c r="F83" s="230">
        <v>112.6766227268532</v>
      </c>
      <c r="G83" s="230">
        <v>110.4982587189193</v>
      </c>
      <c r="H83" s="230">
        <v>112.32558821693389</v>
      </c>
      <c r="I83" s="230">
        <v>110.5005418779385</v>
      </c>
      <c r="J83" s="230">
        <v>109.11341549635441</v>
      </c>
      <c r="K83" s="230">
        <v>79.154603631023363</v>
      </c>
      <c r="L83" s="230">
        <v>82.538345245795526</v>
      </c>
      <c r="M83" s="230">
        <v>75.297929347226344</v>
      </c>
      <c r="N83" s="230">
        <v>84.610856065772367</v>
      </c>
      <c r="O83" s="230">
        <v>89.8360367191856</v>
      </c>
      <c r="P83" s="230">
        <v>93.947249949743977</v>
      </c>
      <c r="Q83" s="230">
        <v>113.31452317333969</v>
      </c>
      <c r="R83" s="230">
        <v>104.5151385494113</v>
      </c>
      <c r="S83" s="230">
        <v>118.356491927555</v>
      </c>
      <c r="T83" s="230">
        <v>127.96717486095341</v>
      </c>
      <c r="U83" s="230">
        <v>125.92570122592799</v>
      </c>
      <c r="V83" s="230">
        <v>122.61233023617871</v>
      </c>
      <c r="W83" s="230">
        <v>162.650271997863</v>
      </c>
      <c r="X83" s="230">
        <v>140.82103054118531</v>
      </c>
      <c r="Y83" s="230">
        <v>140.77133007295731</v>
      </c>
      <c r="DA83" s="71" t="s">
        <v>238</v>
      </c>
    </row>
    <row r="84" spans="1:105" ht="12" customHeight="1" x14ac:dyDescent="0.25">
      <c r="A84" s="60" t="s">
        <v>195</v>
      </c>
      <c r="B84" s="262">
        <v>75.780413727818669</v>
      </c>
      <c r="C84" s="262">
        <v>69.632989517787706</v>
      </c>
      <c r="D84" s="262">
        <v>72.130420959220757</v>
      </c>
      <c r="E84" s="262">
        <v>71.789727370160492</v>
      </c>
      <c r="F84" s="262">
        <v>81.635920699833974</v>
      </c>
      <c r="G84" s="262">
        <v>79.973959708246497</v>
      </c>
      <c r="H84" s="262">
        <v>74.780900021342262</v>
      </c>
      <c r="I84" s="262">
        <v>73.574522956783341</v>
      </c>
      <c r="J84" s="262">
        <v>72.851156336765627</v>
      </c>
      <c r="K84" s="262">
        <v>156.1043810989035</v>
      </c>
      <c r="L84" s="262">
        <v>68.400751970385841</v>
      </c>
      <c r="M84" s="262">
        <v>69.707806927974403</v>
      </c>
      <c r="N84" s="262">
        <v>100.7382447095777</v>
      </c>
      <c r="O84" s="262">
        <v>95.120780417149348</v>
      </c>
      <c r="P84" s="262">
        <v>103.55716766608531</v>
      </c>
      <c r="Q84" s="262">
        <v>145.9454058888326</v>
      </c>
      <c r="R84" s="262">
        <v>150.61970651389171</v>
      </c>
      <c r="S84" s="262">
        <v>152.4324803096444</v>
      </c>
      <c r="T84" s="262">
        <v>126.5375322610727</v>
      </c>
      <c r="U84" s="262">
        <v>162.32203717618191</v>
      </c>
      <c r="V84" s="262">
        <v>144.94405208003059</v>
      </c>
      <c r="W84" s="262">
        <v>130.8532725703779</v>
      </c>
      <c r="X84" s="262">
        <v>121.80139019325929</v>
      </c>
      <c r="Y84" s="262">
        <v>132.5327645833614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1.152911584933805</v>
      </c>
      <c r="C87" s="229">
        <v>1.2698955931567419</v>
      </c>
      <c r="D87" s="229">
        <v>1.3201478472355961</v>
      </c>
      <c r="E87" s="229">
        <v>1.346307246851729</v>
      </c>
      <c r="F87" s="229">
        <v>1.4116234228274409</v>
      </c>
      <c r="G87" s="229">
        <v>1.3410011659909671</v>
      </c>
      <c r="H87" s="229">
        <v>1.6047877553799259</v>
      </c>
      <c r="I87" s="229">
        <v>1.753441315351228</v>
      </c>
      <c r="J87" s="229">
        <v>1.403231261883632</v>
      </c>
      <c r="K87" s="229">
        <v>0.50983643860486516</v>
      </c>
      <c r="L87" s="229">
        <v>1.506421508891026</v>
      </c>
      <c r="M87" s="229">
        <v>1.226084980617993</v>
      </c>
      <c r="N87" s="229">
        <v>0.73421519279630187</v>
      </c>
      <c r="O87" s="229">
        <v>0.73649844943703102</v>
      </c>
      <c r="P87" s="229">
        <v>0.46246783063804281</v>
      </c>
      <c r="Q87" s="229">
        <v>0.58558832664572902</v>
      </c>
      <c r="R87" s="229">
        <v>0.59951998249630734</v>
      </c>
      <c r="S87" s="229">
        <v>0.6476265623158215</v>
      </c>
      <c r="T87" s="229">
        <v>0.81626105478666178</v>
      </c>
      <c r="U87" s="229">
        <v>0.66005155940403271</v>
      </c>
      <c r="V87" s="229">
        <v>1.5589376873936731</v>
      </c>
      <c r="W87" s="229">
        <v>2.131906172435885</v>
      </c>
      <c r="X87" s="229">
        <v>0.75861909141170303</v>
      </c>
      <c r="Y87" s="229">
        <v>0.87217082652476019</v>
      </c>
      <c r="DA87" s="73" t="s">
        <v>242</v>
      </c>
    </row>
    <row r="88" spans="1:105" ht="12" customHeight="1" x14ac:dyDescent="0.25">
      <c r="A88" s="64" t="s">
        <v>159</v>
      </c>
      <c r="B88" s="229">
        <v>0.38622968620581172</v>
      </c>
      <c r="C88" s="229">
        <v>0.46801315628929352</v>
      </c>
      <c r="D88" s="229">
        <v>0.48653673478936132</v>
      </c>
      <c r="E88" s="229">
        <v>0.59067640229268081</v>
      </c>
      <c r="F88" s="229">
        <v>0.46816328893638143</v>
      </c>
      <c r="G88" s="229">
        <v>0.44474528640401922</v>
      </c>
      <c r="H88" s="229">
        <v>0.55447948294217653</v>
      </c>
      <c r="I88" s="229">
        <v>0.51701600204431053</v>
      </c>
      <c r="J88" s="229">
        <v>0.45253802542996208</v>
      </c>
      <c r="K88" s="229">
        <v>0.15649318810433571</v>
      </c>
      <c r="L88" s="229">
        <v>1.261852234346859</v>
      </c>
      <c r="M88" s="229">
        <v>1.0633240315826329</v>
      </c>
      <c r="N88" s="229">
        <v>0.46499175915990543</v>
      </c>
      <c r="O88" s="229">
        <v>0.67849694560779961</v>
      </c>
      <c r="P88" s="229">
        <v>0.71003954908193723</v>
      </c>
      <c r="Q88" s="229">
        <v>0.5808743943857676</v>
      </c>
      <c r="R88" s="229">
        <v>0.44175009737214671</v>
      </c>
      <c r="S88" s="229">
        <v>0.55068419318949402</v>
      </c>
      <c r="T88" s="229">
        <v>0.75201096743419982</v>
      </c>
      <c r="U88" s="229">
        <v>0.5543864722917099</v>
      </c>
      <c r="V88" s="229">
        <v>0.55789984603978648</v>
      </c>
      <c r="W88" s="229">
        <v>2.0757872732086509</v>
      </c>
      <c r="X88" s="229">
        <v>1.4378255561428119</v>
      </c>
      <c r="Y88" s="229">
        <v>1.244041524055745</v>
      </c>
      <c r="DA88" s="73" t="s">
        <v>243</v>
      </c>
    </row>
    <row r="89" spans="1:105" ht="12" customHeight="1" x14ac:dyDescent="0.25">
      <c r="A89" s="64" t="s">
        <v>32</v>
      </c>
      <c r="B89" s="229">
        <v>2.073391765359637</v>
      </c>
      <c r="C89" s="229">
        <v>3.186931730512554</v>
      </c>
      <c r="D89" s="229">
        <v>3.0305601622764651</v>
      </c>
      <c r="E89" s="229">
        <v>3.0502335939609222</v>
      </c>
      <c r="F89" s="229">
        <v>2.9784460272399609</v>
      </c>
      <c r="G89" s="229">
        <v>2.363885779503863</v>
      </c>
      <c r="H89" s="229">
        <v>3.33894796680738</v>
      </c>
      <c r="I89" s="229">
        <v>2.410319939675774</v>
      </c>
      <c r="J89" s="229">
        <v>2.7546577025405399</v>
      </c>
      <c r="K89" s="229">
        <v>1.632110755182741</v>
      </c>
      <c r="L89" s="229">
        <v>0.91594895347953831</v>
      </c>
      <c r="M89" s="229">
        <v>1.608476622475645</v>
      </c>
      <c r="N89" s="229">
        <v>0.73711112715554727</v>
      </c>
      <c r="O89" s="229">
        <v>1.3471024450526601</v>
      </c>
      <c r="P89" s="229">
        <v>1.5222544323115139</v>
      </c>
      <c r="Q89" s="229">
        <v>1.8185014844944161</v>
      </c>
      <c r="R89" s="229">
        <v>1.561362392834394</v>
      </c>
      <c r="S89" s="229">
        <v>1.3258191437067921</v>
      </c>
      <c r="T89" s="229">
        <v>2.3665753617335672</v>
      </c>
      <c r="U89" s="229">
        <v>1.472613906552757</v>
      </c>
      <c r="V89" s="229">
        <v>1.396610556637891</v>
      </c>
      <c r="W89" s="229">
        <v>2.9049650618528831</v>
      </c>
      <c r="X89" s="229">
        <v>4.7349283196698124</v>
      </c>
      <c r="Y89" s="229">
        <v>4.5642840258528059</v>
      </c>
      <c r="DA89" s="73" t="s">
        <v>244</v>
      </c>
    </row>
    <row r="90" spans="1:105" ht="12" customHeight="1" x14ac:dyDescent="0.25">
      <c r="A90" s="64" t="s">
        <v>33</v>
      </c>
      <c r="B90" s="229">
        <v>1.2505037705468149</v>
      </c>
      <c r="C90" s="229">
        <v>1.2849181969016401</v>
      </c>
      <c r="D90" s="229">
        <v>1.3628133916651111</v>
      </c>
      <c r="E90" s="229">
        <v>1.0002960901333979</v>
      </c>
      <c r="F90" s="229">
        <v>0.99380791086442444</v>
      </c>
      <c r="G90" s="229">
        <v>0.94095281584284951</v>
      </c>
      <c r="H90" s="229">
        <v>1.334645829509276</v>
      </c>
      <c r="I90" s="229">
        <v>0.68077108924209684</v>
      </c>
      <c r="J90" s="229">
        <v>0.34134793209466813</v>
      </c>
      <c r="K90" s="229">
        <v>0.39630606411450692</v>
      </c>
      <c r="L90" s="229">
        <v>0.35598606775417768</v>
      </c>
      <c r="M90" s="229">
        <v>0.34963975732756197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53.098888961079147</v>
      </c>
      <c r="C91" s="229">
        <v>60.573063196388468</v>
      </c>
      <c r="D91" s="229">
        <v>64.320469396787772</v>
      </c>
      <c r="E91" s="229">
        <v>64.344800982885999</v>
      </c>
      <c r="F91" s="229">
        <v>54.103312197219132</v>
      </c>
      <c r="G91" s="229">
        <v>53.059935414078311</v>
      </c>
      <c r="H91" s="229">
        <v>65.153177763842407</v>
      </c>
      <c r="I91" s="229">
        <v>66.766345619054249</v>
      </c>
      <c r="J91" s="229">
        <v>65.627299842283904</v>
      </c>
      <c r="K91" s="229">
        <v>14.97670304354342</v>
      </c>
      <c r="L91" s="229">
        <v>46.650466610753043</v>
      </c>
      <c r="M91" s="229">
        <v>45.84792592331975</v>
      </c>
      <c r="N91" s="229">
        <v>30.385494191252569</v>
      </c>
      <c r="O91" s="229">
        <v>35.703047706697802</v>
      </c>
      <c r="P91" s="229">
        <v>32.863585408791899</v>
      </c>
      <c r="Q91" s="229">
        <v>29.951278690759011</v>
      </c>
      <c r="R91" s="229">
        <v>25.829197304456859</v>
      </c>
      <c r="S91" s="229">
        <v>34.013634231531782</v>
      </c>
      <c r="T91" s="229">
        <v>49.24595450222715</v>
      </c>
      <c r="U91" s="229">
        <v>36.72269100182649</v>
      </c>
      <c r="V91" s="229">
        <v>36.775481834821747</v>
      </c>
      <c r="W91" s="229">
        <v>68.81673814485093</v>
      </c>
      <c r="X91" s="229">
        <v>56.224774297087521</v>
      </c>
      <c r="Y91" s="229">
        <v>53.435565403412923</v>
      </c>
      <c r="DA91" s="73" t="s">
        <v>246</v>
      </c>
    </row>
    <row r="92" spans="1:105" ht="12" customHeight="1" x14ac:dyDescent="0.25">
      <c r="A92" s="64" t="s">
        <v>36</v>
      </c>
      <c r="B92" s="229">
        <v>17.81848795969346</v>
      </c>
      <c r="C92" s="229">
        <v>2.850167644538999</v>
      </c>
      <c r="D92" s="229">
        <v>1.6098934264664591</v>
      </c>
      <c r="E92" s="229">
        <v>1.457413054035763</v>
      </c>
      <c r="F92" s="229">
        <v>0.13796367069970389</v>
      </c>
      <c r="G92" s="229">
        <v>1.0541296920680781</v>
      </c>
      <c r="H92" s="229">
        <v>0.29241906075358293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10.061486037393969</v>
      </c>
      <c r="O92" s="229">
        <v>10.15517068508224</v>
      </c>
      <c r="P92" s="229">
        <v>17.02771253218167</v>
      </c>
      <c r="Q92" s="229">
        <v>12.446751828419931</v>
      </c>
      <c r="R92" s="229">
        <v>11.597699315444499</v>
      </c>
      <c r="S92" s="229">
        <v>9.7763789630847864</v>
      </c>
      <c r="T92" s="229">
        <v>11.65506055649838</v>
      </c>
      <c r="U92" s="229">
        <v>7.3287730615642328</v>
      </c>
      <c r="V92" s="229">
        <v>6.8032130651909712</v>
      </c>
      <c r="W92" s="229">
        <v>9.2905119580358999</v>
      </c>
      <c r="X92" s="229">
        <v>8.0913121005475723</v>
      </c>
      <c r="Y92" s="229">
        <v>5.6588072928741529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9.4448589680611614E-4</v>
      </c>
      <c r="U93" s="229">
        <v>9.4777832211359852E-4</v>
      </c>
      <c r="V93" s="229">
        <v>1.610683085934519E-3</v>
      </c>
      <c r="W93" s="229">
        <v>1.720552887548068E-3</v>
      </c>
      <c r="X93" s="229">
        <v>1.5792959282954679E-3</v>
      </c>
      <c r="Y93" s="229">
        <v>2.099384912566856E-3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21.54260418204694</v>
      </c>
      <c r="G94" s="229">
        <v>20.769309554358411</v>
      </c>
      <c r="H94" s="229">
        <v>2.5024421621075188</v>
      </c>
      <c r="I94" s="229">
        <v>1.4466289914156789</v>
      </c>
      <c r="J94" s="229">
        <v>2.2720815725329309</v>
      </c>
      <c r="K94" s="229">
        <v>138.4329316093536</v>
      </c>
      <c r="L94" s="229">
        <v>17.710076595161208</v>
      </c>
      <c r="M94" s="229">
        <v>19.612355612650809</v>
      </c>
      <c r="N94" s="229">
        <v>58.354946401819433</v>
      </c>
      <c r="O94" s="229">
        <v>46.500464185271817</v>
      </c>
      <c r="P94" s="229">
        <v>50.971107913080253</v>
      </c>
      <c r="Q94" s="229">
        <v>100.5624111641277</v>
      </c>
      <c r="R94" s="229">
        <v>110.59017742128751</v>
      </c>
      <c r="S94" s="229">
        <v>106.1183372158157</v>
      </c>
      <c r="T94" s="229">
        <v>61.700725332495878</v>
      </c>
      <c r="U94" s="229">
        <v>115.5825733962206</v>
      </c>
      <c r="V94" s="229">
        <v>97.850298406860617</v>
      </c>
      <c r="W94" s="229">
        <v>45.631643407106083</v>
      </c>
      <c r="X94" s="229">
        <v>50.552351532471583</v>
      </c>
      <c r="Y94" s="229">
        <v>66.75579612572848</v>
      </c>
      <c r="DA94" s="73" t="s">
        <v>249</v>
      </c>
    </row>
    <row r="95" spans="1:105" ht="12" customHeight="1" x14ac:dyDescent="0.25">
      <c r="A95" s="61" t="s">
        <v>207</v>
      </c>
      <c r="B95" s="263">
        <v>68.209895104025222</v>
      </c>
      <c r="C95" s="263">
        <v>71.996289716579668</v>
      </c>
      <c r="D95" s="263">
        <v>69.177227522323605</v>
      </c>
      <c r="E95" s="263">
        <v>67.182000174426747</v>
      </c>
      <c r="F95" s="263">
        <v>68.507496148112551</v>
      </c>
      <c r="G95" s="263">
        <v>67.605717204468434</v>
      </c>
      <c r="H95" s="263">
        <v>76.800983922047635</v>
      </c>
      <c r="I95" s="263">
        <v>78.053166853241464</v>
      </c>
      <c r="J95" s="263">
        <v>78.381747861232441</v>
      </c>
      <c r="K95" s="263">
        <v>65.413521599977528</v>
      </c>
      <c r="L95" s="263">
        <v>71.852448939623784</v>
      </c>
      <c r="M95" s="263">
        <v>83.281677974539733</v>
      </c>
      <c r="N95" s="263">
        <v>79.599798624415911</v>
      </c>
      <c r="O95" s="263">
        <v>78.20362938671208</v>
      </c>
      <c r="P95" s="263">
        <v>79.617821204013978</v>
      </c>
      <c r="Q95" s="263">
        <v>77.573062885088689</v>
      </c>
      <c r="R95" s="263">
        <v>81.000882602151094</v>
      </c>
      <c r="S95" s="263">
        <v>85.466995325858463</v>
      </c>
      <c r="T95" s="263">
        <v>87.191903641156074</v>
      </c>
      <c r="U95" s="263">
        <v>87.915745317881843</v>
      </c>
      <c r="V95" s="263">
        <v>75.101539496181417</v>
      </c>
      <c r="W95" s="263">
        <v>85.471323811628722</v>
      </c>
      <c r="X95" s="263">
        <v>81.21773101939182</v>
      </c>
      <c r="Y95" s="263">
        <v>83.551510363768045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</v>
      </c>
      <c r="C100" s="232">
        <f t="shared" si="2"/>
        <v>0.99999999999999989</v>
      </c>
      <c r="D100" s="232">
        <f t="shared" si="2"/>
        <v>1</v>
      </c>
      <c r="E100" s="232">
        <f t="shared" si="2"/>
        <v>1</v>
      </c>
      <c r="F100" s="232">
        <f t="shared" si="2"/>
        <v>1</v>
      </c>
      <c r="G100" s="232">
        <f t="shared" si="2"/>
        <v>0.99999999999999978</v>
      </c>
      <c r="H100" s="232">
        <f t="shared" si="2"/>
        <v>0.99999999999999956</v>
      </c>
      <c r="I100" s="232">
        <f t="shared" si="2"/>
        <v>0.99999999999999967</v>
      </c>
      <c r="J100" s="232">
        <f t="shared" si="2"/>
        <v>1</v>
      </c>
      <c r="K100" s="232">
        <f t="shared" si="2"/>
        <v>1</v>
      </c>
      <c r="L100" s="232">
        <f t="shared" si="2"/>
        <v>1.0000000000000002</v>
      </c>
      <c r="M100" s="232">
        <f t="shared" si="2"/>
        <v>0.99999999999999989</v>
      </c>
      <c r="N100" s="232">
        <f t="shared" si="2"/>
        <v>1.0000000000000004</v>
      </c>
      <c r="O100" s="232">
        <f t="shared" si="2"/>
        <v>1</v>
      </c>
      <c r="P100" s="232">
        <f t="shared" si="2"/>
        <v>1</v>
      </c>
      <c r="Q100" s="232">
        <f t="shared" si="2"/>
        <v>1</v>
      </c>
      <c r="R100" s="232">
        <f t="shared" si="2"/>
        <v>0.99999999999999978</v>
      </c>
      <c r="S100" s="232">
        <f t="shared" si="2"/>
        <v>1</v>
      </c>
      <c r="T100" s="232">
        <f t="shared" si="2"/>
        <v>0.99999999999999978</v>
      </c>
      <c r="U100" s="232">
        <f t="shared" si="2"/>
        <v>1.0000000000000002</v>
      </c>
      <c r="V100" s="232">
        <f t="shared" si="2"/>
        <v>0.99999999999999989</v>
      </c>
      <c r="W100" s="232">
        <f t="shared" si="2"/>
        <v>0.99999999999999967</v>
      </c>
      <c r="X100" s="232">
        <f t="shared" si="2"/>
        <v>1</v>
      </c>
      <c r="Y100" s="232">
        <f t="shared" si="2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2.3426829633017318E-3</v>
      </c>
      <c r="C101" s="266">
        <f t="shared" si="3"/>
        <v>2.5313400211603933E-3</v>
      </c>
      <c r="D101" s="266">
        <f t="shared" si="3"/>
        <v>2.4445233087426513E-3</v>
      </c>
      <c r="E101" s="266">
        <f t="shared" si="3"/>
        <v>2.441812791880613E-3</v>
      </c>
      <c r="F101" s="266">
        <f t="shared" si="3"/>
        <v>2.4234267930368166E-3</v>
      </c>
      <c r="G101" s="266">
        <f t="shared" si="3"/>
        <v>2.3934151692076981E-3</v>
      </c>
      <c r="H101" s="266">
        <f t="shared" si="3"/>
        <v>2.4264972874503314E-3</v>
      </c>
      <c r="I101" s="266">
        <f t="shared" si="3"/>
        <v>2.4301862579391566E-3</v>
      </c>
      <c r="J101" s="266">
        <f t="shared" si="3"/>
        <v>2.5274681221938698E-3</v>
      </c>
      <c r="K101" s="266">
        <f t="shared" si="3"/>
        <v>2.3279045373028381E-3</v>
      </c>
      <c r="L101" s="266">
        <f t="shared" si="3"/>
        <v>2.6223015996732252E-3</v>
      </c>
      <c r="M101" s="266">
        <f t="shared" si="3"/>
        <v>2.6415831610724001E-3</v>
      </c>
      <c r="N101" s="266">
        <f t="shared" si="3"/>
        <v>2.431557665198647E-3</v>
      </c>
      <c r="O101" s="266">
        <f t="shared" si="3"/>
        <v>2.4243053270397164E-3</v>
      </c>
      <c r="P101" s="266">
        <f t="shared" si="3"/>
        <v>2.3658715372743798E-3</v>
      </c>
      <c r="Q101" s="266">
        <f t="shared" si="3"/>
        <v>2.123420328080391E-3</v>
      </c>
      <c r="R101" s="266">
        <f t="shared" si="3"/>
        <v>2.2332794162873517E-3</v>
      </c>
      <c r="S101" s="266">
        <f t="shared" si="3"/>
        <v>2.2219885212200231E-3</v>
      </c>
      <c r="T101" s="266">
        <f t="shared" si="3"/>
        <v>2.0913377484120645E-3</v>
      </c>
      <c r="U101" s="266">
        <f t="shared" si="3"/>
        <v>2.1034613035327914E-3</v>
      </c>
      <c r="V101" s="266">
        <f t="shared" si="3"/>
        <v>2.1541526770454604E-3</v>
      </c>
      <c r="W101" s="266">
        <f t="shared" si="3"/>
        <v>2.2294027280662996E-3</v>
      </c>
      <c r="X101" s="266">
        <f t="shared" si="3"/>
        <v>2.2084246532296423E-3</v>
      </c>
      <c r="Y101" s="266">
        <f t="shared" si="3"/>
        <v>2.136658986676896E-3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1.2494309137609236E-3</v>
      </c>
      <c r="C102" s="267">
        <f t="shared" si="4"/>
        <v>1.350048011285543E-3</v>
      </c>
      <c r="D102" s="267">
        <f t="shared" si="4"/>
        <v>1.3037457646627481E-3</v>
      </c>
      <c r="E102" s="267">
        <f t="shared" si="4"/>
        <v>1.3023001556696609E-3</v>
      </c>
      <c r="F102" s="267">
        <f t="shared" si="4"/>
        <v>1.2924942896196357E-3</v>
      </c>
      <c r="G102" s="267">
        <f t="shared" si="4"/>
        <v>1.2764880902441059E-3</v>
      </c>
      <c r="H102" s="267">
        <f t="shared" si="4"/>
        <v>1.2941318866401771E-3</v>
      </c>
      <c r="I102" s="267">
        <f t="shared" si="4"/>
        <v>1.2960993375675496E-3</v>
      </c>
      <c r="J102" s="267">
        <f t="shared" si="4"/>
        <v>1.3479829985033971E-3</v>
      </c>
      <c r="K102" s="267">
        <f t="shared" si="4"/>
        <v>1.241549086561514E-3</v>
      </c>
      <c r="L102" s="267">
        <f t="shared" si="4"/>
        <v>1.3985608531590543E-3</v>
      </c>
      <c r="M102" s="267">
        <f t="shared" si="4"/>
        <v>1.4088443525719471E-3</v>
      </c>
      <c r="N102" s="267">
        <f t="shared" si="4"/>
        <v>1.2968307547726117E-3</v>
      </c>
      <c r="O102" s="267">
        <f t="shared" si="4"/>
        <v>1.2929628410878488E-3</v>
      </c>
      <c r="P102" s="267">
        <f t="shared" si="4"/>
        <v>1.2617981532130024E-3</v>
      </c>
      <c r="Q102" s="267">
        <f t="shared" si="4"/>
        <v>1.1324908416428751E-3</v>
      </c>
      <c r="R102" s="267">
        <f t="shared" si="4"/>
        <v>1.1910823553532548E-3</v>
      </c>
      <c r="S102" s="267">
        <f t="shared" si="4"/>
        <v>1.1850605446506791E-3</v>
      </c>
      <c r="T102" s="267">
        <f t="shared" si="4"/>
        <v>1.1153801324864337E-3</v>
      </c>
      <c r="U102" s="267">
        <f t="shared" si="4"/>
        <v>1.1218460285508222E-3</v>
      </c>
      <c r="V102" s="267">
        <f t="shared" si="4"/>
        <v>1.1488814277575787E-3</v>
      </c>
      <c r="W102" s="267">
        <f t="shared" si="4"/>
        <v>1.1890147883020258E-3</v>
      </c>
      <c r="X102" s="267">
        <f t="shared" si="4"/>
        <v>1.1778264817224758E-3</v>
      </c>
      <c r="Y102" s="267">
        <f t="shared" si="4"/>
        <v>1.1395514595610116E-3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3.12357728440231E-2</v>
      </c>
      <c r="C103" s="267">
        <f t="shared" si="5"/>
        <v>3.3751200282138599E-2</v>
      </c>
      <c r="D103" s="267">
        <f t="shared" si="5"/>
        <v>3.2593644116568704E-2</v>
      </c>
      <c r="E103" s="267">
        <f t="shared" si="5"/>
        <v>3.2557503891741515E-2</v>
      </c>
      <c r="F103" s="267">
        <f t="shared" si="5"/>
        <v>3.2312357240490898E-2</v>
      </c>
      <c r="G103" s="267">
        <f t="shared" si="5"/>
        <v>3.191220225610264E-2</v>
      </c>
      <c r="H103" s="267">
        <f t="shared" si="5"/>
        <v>3.2353297166004422E-2</v>
      </c>
      <c r="I103" s="267">
        <f t="shared" si="5"/>
        <v>3.2402483439188744E-2</v>
      </c>
      <c r="J103" s="267">
        <f t="shared" si="5"/>
        <v>3.3699574962584931E-2</v>
      </c>
      <c r="K103" s="267">
        <f t="shared" si="5"/>
        <v>3.1038727164037851E-2</v>
      </c>
      <c r="L103" s="267">
        <f t="shared" si="5"/>
        <v>3.4964021328976344E-2</v>
      </c>
      <c r="M103" s="267">
        <f t="shared" si="5"/>
        <v>3.5221108814298671E-2</v>
      </c>
      <c r="N103" s="267">
        <f t="shared" si="5"/>
        <v>3.2420768869315296E-2</v>
      </c>
      <c r="O103" s="267">
        <f t="shared" si="5"/>
        <v>3.2324071027196234E-2</v>
      </c>
      <c r="P103" s="267">
        <f t="shared" si="5"/>
        <v>3.1544953830325059E-2</v>
      </c>
      <c r="Q103" s="267">
        <f t="shared" si="5"/>
        <v>2.8312271041071889E-2</v>
      </c>
      <c r="R103" s="267">
        <f t="shared" si="5"/>
        <v>2.9777058883831364E-2</v>
      </c>
      <c r="S103" s="267">
        <f t="shared" si="5"/>
        <v>2.9626513616266979E-2</v>
      </c>
      <c r="T103" s="267">
        <f t="shared" si="5"/>
        <v>2.7884503312160847E-2</v>
      </c>
      <c r="U103" s="267">
        <f t="shared" si="5"/>
        <v>2.8046150713770548E-2</v>
      </c>
      <c r="V103" s="267">
        <f t="shared" si="5"/>
        <v>2.8722035693939465E-2</v>
      </c>
      <c r="W103" s="267">
        <f t="shared" si="5"/>
        <v>2.9725369707550662E-2</v>
      </c>
      <c r="X103" s="267">
        <f t="shared" si="5"/>
        <v>2.9445662043061906E-2</v>
      </c>
      <c r="Y103" s="267">
        <f t="shared" si="5"/>
        <v>2.8488786489025288E-2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7.8089432110057698E-4</v>
      </c>
      <c r="C104" s="267">
        <f t="shared" si="6"/>
        <v>8.437800070534645E-4</v>
      </c>
      <c r="D104" s="267">
        <f t="shared" si="6"/>
        <v>8.1484110291421736E-4</v>
      </c>
      <c r="E104" s="267">
        <f t="shared" si="6"/>
        <v>8.139375972935378E-4</v>
      </c>
      <c r="F104" s="267">
        <f t="shared" si="6"/>
        <v>8.0780893101227219E-4</v>
      </c>
      <c r="G104" s="267">
        <f t="shared" si="6"/>
        <v>7.9780505640256627E-4</v>
      </c>
      <c r="H104" s="267">
        <f t="shared" si="6"/>
        <v>8.0883242915011074E-4</v>
      </c>
      <c r="I104" s="267">
        <f t="shared" si="6"/>
        <v>8.1006208597971842E-4</v>
      </c>
      <c r="J104" s="267">
        <f t="shared" si="6"/>
        <v>8.4248937406462311E-4</v>
      </c>
      <c r="K104" s="267">
        <f t="shared" si="6"/>
        <v>7.7596817910094613E-4</v>
      </c>
      <c r="L104" s="267">
        <f t="shared" si="6"/>
        <v>8.7410053322440858E-4</v>
      </c>
      <c r="M104" s="267">
        <f t="shared" si="6"/>
        <v>8.805277203574668E-4</v>
      </c>
      <c r="N104" s="267">
        <f t="shared" si="6"/>
        <v>8.1051922173288227E-4</v>
      </c>
      <c r="O104" s="267">
        <f t="shared" si="6"/>
        <v>8.0810177567990603E-4</v>
      </c>
      <c r="P104" s="267">
        <f t="shared" si="6"/>
        <v>7.8862384575812663E-4</v>
      </c>
      <c r="Q104" s="267">
        <f t="shared" si="6"/>
        <v>7.0780677602679703E-4</v>
      </c>
      <c r="R104" s="267">
        <f t="shared" si="6"/>
        <v>7.4442647209578409E-4</v>
      </c>
      <c r="S104" s="267">
        <f t="shared" si="6"/>
        <v>7.4066284040667438E-4</v>
      </c>
      <c r="T104" s="267">
        <f t="shared" si="6"/>
        <v>6.9711258280402146E-4</v>
      </c>
      <c r="U104" s="267">
        <f t="shared" si="6"/>
        <v>7.0115376784426369E-4</v>
      </c>
      <c r="V104" s="267">
        <f t="shared" si="6"/>
        <v>7.1805089234848669E-4</v>
      </c>
      <c r="W104" s="267">
        <f t="shared" si="6"/>
        <v>7.4313424268876622E-4</v>
      </c>
      <c r="X104" s="267">
        <f t="shared" si="6"/>
        <v>7.3614155107654751E-4</v>
      </c>
      <c r="Y104" s="267">
        <f t="shared" si="6"/>
        <v>7.1221966222563202E-4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1.770895392375924E-3</v>
      </c>
      <c r="C105" s="268">
        <f t="shared" si="7"/>
        <v>1.8610617712183945E-3</v>
      </c>
      <c r="D105" s="268">
        <f t="shared" si="7"/>
        <v>1.8374930366316473E-3</v>
      </c>
      <c r="E105" s="268">
        <f t="shared" si="7"/>
        <v>1.8431494969777555E-3</v>
      </c>
      <c r="F105" s="268">
        <f t="shared" si="7"/>
        <v>1.8197974242265406E-3</v>
      </c>
      <c r="G105" s="268">
        <f t="shared" si="7"/>
        <v>1.7902551585207084E-3</v>
      </c>
      <c r="H105" s="268">
        <f t="shared" si="7"/>
        <v>1.7925836849057488E-3</v>
      </c>
      <c r="I105" s="268">
        <f t="shared" si="7"/>
        <v>1.7880455206264005E-3</v>
      </c>
      <c r="J105" s="268">
        <f t="shared" si="7"/>
        <v>1.8488076268129796E-3</v>
      </c>
      <c r="K105" s="268">
        <f t="shared" si="7"/>
        <v>1.7212921789767999E-3</v>
      </c>
      <c r="L105" s="268">
        <f t="shared" si="7"/>
        <v>1.8809510114793932E-3</v>
      </c>
      <c r="M105" s="268">
        <f t="shared" si="7"/>
        <v>1.8479221603023329E-3</v>
      </c>
      <c r="N105" s="268">
        <f t="shared" si="7"/>
        <v>1.7598908918903739E-3</v>
      </c>
      <c r="O105" s="268">
        <f t="shared" si="7"/>
        <v>1.7860482654000088E-3</v>
      </c>
      <c r="P105" s="268">
        <f t="shared" si="7"/>
        <v>1.7647220519252478E-3</v>
      </c>
      <c r="Q105" s="268">
        <f t="shared" si="7"/>
        <v>1.663000345332281E-3</v>
      </c>
      <c r="R105" s="268">
        <f t="shared" si="7"/>
        <v>1.7029982826537941E-3</v>
      </c>
      <c r="S105" s="268">
        <f t="shared" si="7"/>
        <v>1.718996884388354E-3</v>
      </c>
      <c r="T105" s="268">
        <f t="shared" si="7"/>
        <v>1.6410988864960657E-3</v>
      </c>
      <c r="U105" s="268">
        <f t="shared" si="7"/>
        <v>1.644776166114743E-3</v>
      </c>
      <c r="V105" s="268">
        <f t="shared" si="7"/>
        <v>1.7256034955503994E-3</v>
      </c>
      <c r="W105" s="268">
        <f t="shared" si="7"/>
        <v>1.8993890953492411E-3</v>
      </c>
      <c r="X105" s="268">
        <f t="shared" si="7"/>
        <v>1.8938334987072811E-3</v>
      </c>
      <c r="Y105" s="268">
        <f t="shared" si="7"/>
        <v>1.8825947195201991E-3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0.17225355052485974</v>
      </c>
      <c r="C106" s="269">
        <f t="shared" si="8"/>
        <v>0.17281841354235583</v>
      </c>
      <c r="D106" s="269">
        <f t="shared" si="8"/>
        <v>0.17008944924811659</v>
      </c>
      <c r="E106" s="269">
        <f t="shared" si="8"/>
        <v>0.17051794769582224</v>
      </c>
      <c r="F106" s="269">
        <f t="shared" si="8"/>
        <v>0.16788140581968836</v>
      </c>
      <c r="G106" s="269">
        <f t="shared" si="8"/>
        <v>0.16550788258892998</v>
      </c>
      <c r="H106" s="269">
        <f t="shared" si="8"/>
        <v>0.16533488464644949</v>
      </c>
      <c r="I106" s="269">
        <f t="shared" si="8"/>
        <v>0.16461417423315824</v>
      </c>
      <c r="J106" s="269">
        <f t="shared" si="8"/>
        <v>0.17028461760951558</v>
      </c>
      <c r="K106" s="269">
        <f t="shared" si="8"/>
        <v>0.15932672021039473</v>
      </c>
      <c r="L106" s="269">
        <f t="shared" si="8"/>
        <v>0.17244738704645327</v>
      </c>
      <c r="M106" s="269">
        <f t="shared" si="8"/>
        <v>0.16967329625106845</v>
      </c>
      <c r="N106" s="269">
        <f t="shared" si="8"/>
        <v>0.16912743376474593</v>
      </c>
      <c r="O106" s="269">
        <f t="shared" si="8"/>
        <v>0.17109300067500757</v>
      </c>
      <c r="P106" s="269">
        <f t="shared" si="8"/>
        <v>0.17472086655532706</v>
      </c>
      <c r="Q106" s="269">
        <f t="shared" si="8"/>
        <v>0.16451291503151366</v>
      </c>
      <c r="R106" s="269">
        <f t="shared" si="8"/>
        <v>0.16833587254196636</v>
      </c>
      <c r="S106" s="269">
        <f t="shared" si="8"/>
        <v>0.16616001310256048</v>
      </c>
      <c r="T106" s="269">
        <f t="shared" si="8"/>
        <v>0.15780051606094908</v>
      </c>
      <c r="U106" s="269">
        <f t="shared" si="8"/>
        <v>0.15701569980490407</v>
      </c>
      <c r="V106" s="269">
        <f t="shared" si="8"/>
        <v>0.16462462952386789</v>
      </c>
      <c r="W106" s="269">
        <f t="shared" si="8"/>
        <v>0.17253833854870396</v>
      </c>
      <c r="X106" s="269">
        <f t="shared" si="8"/>
        <v>0.16930726079867406</v>
      </c>
      <c r="Y106" s="269">
        <f t="shared" si="8"/>
        <v>0.16295369245863051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0.46332763385670023</v>
      </c>
      <c r="C107" s="269">
        <f t="shared" si="9"/>
        <v>0.44582725502021298</v>
      </c>
      <c r="D107" s="269">
        <f t="shared" si="9"/>
        <v>0.4539878813658178</v>
      </c>
      <c r="E107" s="269">
        <f t="shared" si="9"/>
        <v>0.45263111431228892</v>
      </c>
      <c r="F107" s="269">
        <f t="shared" si="9"/>
        <v>0.45403843977393088</v>
      </c>
      <c r="G107" s="269">
        <f t="shared" si="9"/>
        <v>0.46275411047480808</v>
      </c>
      <c r="H107" s="269">
        <f t="shared" si="9"/>
        <v>0.46690344521164795</v>
      </c>
      <c r="I107" s="269">
        <f t="shared" si="9"/>
        <v>0.46906353097062237</v>
      </c>
      <c r="J107" s="269">
        <f t="shared" si="9"/>
        <v>0.45092557768921426</v>
      </c>
      <c r="K107" s="269">
        <f t="shared" si="9"/>
        <v>0.42633860114532623</v>
      </c>
      <c r="L107" s="269">
        <f t="shared" si="9"/>
        <v>0.43672281313176242</v>
      </c>
      <c r="M107" s="269">
        <f t="shared" si="9"/>
        <v>0.44567750470332251</v>
      </c>
      <c r="N107" s="269">
        <f t="shared" si="9"/>
        <v>0.45005946292651228</v>
      </c>
      <c r="O107" s="269">
        <f t="shared" si="9"/>
        <v>0.44734522647199237</v>
      </c>
      <c r="P107" s="269">
        <f t="shared" si="9"/>
        <v>0.44598594079747672</v>
      </c>
      <c r="Q107" s="269">
        <f t="shared" si="9"/>
        <v>0.46483319840289022</v>
      </c>
      <c r="R107" s="269">
        <f t="shared" si="9"/>
        <v>0.44704569859950516</v>
      </c>
      <c r="S107" s="269">
        <f t="shared" si="9"/>
        <v>0.45207656978676625</v>
      </c>
      <c r="T107" s="269">
        <f t="shared" si="9"/>
        <v>0.49142145176333696</v>
      </c>
      <c r="U107" s="269">
        <f t="shared" si="9"/>
        <v>0.47702864816341495</v>
      </c>
      <c r="V107" s="269">
        <f t="shared" si="9"/>
        <v>0.45409421016503754</v>
      </c>
      <c r="W107" s="269">
        <f t="shared" si="9"/>
        <v>0.44408421381086577</v>
      </c>
      <c r="X107" s="269">
        <f t="shared" si="9"/>
        <v>0.45359880125000018</v>
      </c>
      <c r="Y107" s="269">
        <f t="shared" si="9"/>
        <v>0.46792228471495972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0.19667271836373826</v>
      </c>
      <c r="C108" s="269">
        <f t="shared" si="10"/>
        <v>0.20674767634974325</v>
      </c>
      <c r="D108" s="269">
        <f t="shared" si="10"/>
        <v>0.20414496933671092</v>
      </c>
      <c r="E108" s="269">
        <f t="shared" si="10"/>
        <v>0.20480894801533342</v>
      </c>
      <c r="F108" s="269">
        <f t="shared" si="10"/>
        <v>0.20248316930747534</v>
      </c>
      <c r="G108" s="269">
        <f t="shared" si="10"/>
        <v>0.19898662213261062</v>
      </c>
      <c r="H108" s="269">
        <f t="shared" si="10"/>
        <v>0.19924298710121402</v>
      </c>
      <c r="I108" s="269">
        <f t="shared" si="10"/>
        <v>0.19854077660772543</v>
      </c>
      <c r="J108" s="269">
        <f t="shared" si="10"/>
        <v>0.20520922308805417</v>
      </c>
      <c r="K108" s="269">
        <f t="shared" si="10"/>
        <v>0.19242107815853898</v>
      </c>
      <c r="L108" s="269">
        <f t="shared" si="10"/>
        <v>0.20865532477883214</v>
      </c>
      <c r="M108" s="269">
        <f t="shared" si="10"/>
        <v>0.20485010994716196</v>
      </c>
      <c r="N108" s="269">
        <f t="shared" si="10"/>
        <v>0.19508476705203337</v>
      </c>
      <c r="O108" s="269">
        <f t="shared" si="10"/>
        <v>0.19815324258767367</v>
      </c>
      <c r="P108" s="269">
        <f t="shared" si="10"/>
        <v>0.19579964201044833</v>
      </c>
      <c r="Q108" s="269">
        <f t="shared" si="10"/>
        <v>0.1851518956833261</v>
      </c>
      <c r="R108" s="269">
        <f t="shared" si="10"/>
        <v>0.18955934935076502</v>
      </c>
      <c r="S108" s="269">
        <f t="shared" si="10"/>
        <v>0.19091148928639715</v>
      </c>
      <c r="T108" s="269">
        <f t="shared" si="10"/>
        <v>0.18240485409201571</v>
      </c>
      <c r="U108" s="269">
        <f t="shared" si="10"/>
        <v>0.18270092676736527</v>
      </c>
      <c r="V108" s="269">
        <f t="shared" si="10"/>
        <v>0.1924787326951842</v>
      </c>
      <c r="W108" s="269">
        <f t="shared" si="10"/>
        <v>0.20360711876917631</v>
      </c>
      <c r="X108" s="269">
        <f t="shared" si="10"/>
        <v>0.19894498001122821</v>
      </c>
      <c r="Y108" s="269">
        <f t="shared" si="10"/>
        <v>0.19280604121103187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0.12562747909617875</v>
      </c>
      <c r="C109" s="270">
        <f t="shared" si="11"/>
        <v>0.12733283833930256</v>
      </c>
      <c r="D109" s="270">
        <f t="shared" si="11"/>
        <v>0.1308654295377093</v>
      </c>
      <c r="E109" s="270">
        <f t="shared" si="11"/>
        <v>0.13335332961988122</v>
      </c>
      <c r="F109" s="270">
        <f t="shared" si="11"/>
        <v>0.12997155354957771</v>
      </c>
      <c r="G109" s="270">
        <f t="shared" si="11"/>
        <v>0.126949427860271</v>
      </c>
      <c r="H109" s="270">
        <f t="shared" si="11"/>
        <v>0.12219553370204556</v>
      </c>
      <c r="I109" s="270">
        <f t="shared" si="11"/>
        <v>0.11959685008188192</v>
      </c>
      <c r="J109" s="270">
        <f t="shared" si="11"/>
        <v>0.12279166191623017</v>
      </c>
      <c r="K109" s="270">
        <f t="shared" si="11"/>
        <v>0.11210409514408923</v>
      </c>
      <c r="L109" s="270">
        <f t="shared" si="11"/>
        <v>0.11548234191885826</v>
      </c>
      <c r="M109" s="270">
        <f t="shared" si="11"/>
        <v>0.10144284784388308</v>
      </c>
      <c r="N109" s="270">
        <f t="shared" si="11"/>
        <v>0.10352533108331484</v>
      </c>
      <c r="O109" s="270">
        <f t="shared" si="11"/>
        <v>0.10959770824497433</v>
      </c>
      <c r="P109" s="270">
        <f t="shared" si="11"/>
        <v>0.10979941254583199</v>
      </c>
      <c r="Q109" s="270">
        <f t="shared" si="11"/>
        <v>0.11411243579069541</v>
      </c>
      <c r="R109" s="270">
        <f t="shared" si="11"/>
        <v>0.11123909418916342</v>
      </c>
      <c r="S109" s="270">
        <f t="shared" si="11"/>
        <v>0.11416585764893789</v>
      </c>
      <c r="T109" s="270">
        <f t="shared" si="11"/>
        <v>0.11183980413833169</v>
      </c>
      <c r="U109" s="270">
        <f t="shared" si="11"/>
        <v>0.11069068634498824</v>
      </c>
      <c r="V109" s="270">
        <f t="shared" si="11"/>
        <v>0.12345524724483771</v>
      </c>
      <c r="W109" s="270">
        <f t="shared" si="11"/>
        <v>0.13792032714217192</v>
      </c>
      <c r="X109" s="270">
        <f t="shared" si="11"/>
        <v>0.13145158715895439</v>
      </c>
      <c r="Y109" s="270">
        <f t="shared" si="11"/>
        <v>0.12621749487250286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7.1045239267559526E-2</v>
      </c>
      <c r="C110" s="270">
        <f t="shared" si="12"/>
        <v>7.9414838010440691E-2</v>
      </c>
      <c r="D110" s="270">
        <f t="shared" si="12"/>
        <v>7.3279539799001606E-2</v>
      </c>
      <c r="E110" s="270">
        <f t="shared" si="12"/>
        <v>7.1455618395452183E-2</v>
      </c>
      <c r="F110" s="270">
        <f t="shared" si="12"/>
        <v>7.2511615757897607E-2</v>
      </c>
      <c r="G110" s="270">
        <f t="shared" si="12"/>
        <v>7.2037194272339608E-2</v>
      </c>
      <c r="H110" s="270">
        <f t="shared" si="12"/>
        <v>7.7047453399168436E-2</v>
      </c>
      <c r="I110" s="270">
        <f t="shared" si="12"/>
        <v>7.8943926525843477E-2</v>
      </c>
      <c r="J110" s="270">
        <f t="shared" si="12"/>
        <v>8.2417561171824014E-2</v>
      </c>
      <c r="K110" s="270">
        <f t="shared" si="12"/>
        <v>8.0316983014449769E-2</v>
      </c>
      <c r="L110" s="270">
        <f t="shared" si="12"/>
        <v>9.3172982859973885E-2</v>
      </c>
      <c r="M110" s="270">
        <f t="shared" si="12"/>
        <v>0.10340726210327887</v>
      </c>
      <c r="N110" s="270">
        <f t="shared" si="12"/>
        <v>9.1559435968718475E-2</v>
      </c>
      <c r="O110" s="270">
        <f t="shared" si="12"/>
        <v>8.8555534342699277E-2</v>
      </c>
      <c r="P110" s="270">
        <f t="shared" si="12"/>
        <v>8.6000229464616343E-2</v>
      </c>
      <c r="Q110" s="270">
        <f t="shared" si="12"/>
        <v>7.1039459892630691E-2</v>
      </c>
      <c r="R110" s="270">
        <f t="shared" si="12"/>
        <v>7.8320255161601682E-2</v>
      </c>
      <c r="S110" s="270">
        <f t="shared" si="12"/>
        <v>7.6745631637459288E-2</v>
      </c>
      <c r="T110" s="270">
        <f t="shared" si="12"/>
        <v>7.056504995368397E-2</v>
      </c>
      <c r="U110" s="270">
        <f t="shared" si="12"/>
        <v>7.2010240422376998E-2</v>
      </c>
      <c r="V110" s="270">
        <f t="shared" si="12"/>
        <v>6.9023485450346422E-2</v>
      </c>
      <c r="W110" s="270">
        <f t="shared" si="12"/>
        <v>6.5686791627004373E-2</v>
      </c>
      <c r="X110" s="270">
        <f t="shared" si="12"/>
        <v>6.7493392852273834E-2</v>
      </c>
      <c r="Y110" s="270">
        <f t="shared" si="12"/>
        <v>6.6588546338528981E-2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0.13036642082013944</v>
      </c>
      <c r="C111" s="269">
        <f t="shared" si="13"/>
        <v>0.13426922499483146</v>
      </c>
      <c r="D111" s="269">
        <f t="shared" si="13"/>
        <v>0.13278345271983472</v>
      </c>
      <c r="E111" s="269">
        <f t="shared" si="13"/>
        <v>0.1330832860429923</v>
      </c>
      <c r="F111" s="269">
        <f t="shared" si="13"/>
        <v>0.13694110042051932</v>
      </c>
      <c r="G111" s="269">
        <f t="shared" si="13"/>
        <v>0.13458121907317341</v>
      </c>
      <c r="H111" s="269">
        <f t="shared" si="13"/>
        <v>0.12984334058653738</v>
      </c>
      <c r="I111" s="269">
        <f t="shared" si="13"/>
        <v>0.12905464154719204</v>
      </c>
      <c r="J111" s="269">
        <f t="shared" si="13"/>
        <v>0.13331425852905621</v>
      </c>
      <c r="K111" s="269">
        <f t="shared" si="13"/>
        <v>0.18480815933976014</v>
      </c>
      <c r="L111" s="269">
        <f t="shared" si="13"/>
        <v>0.14043453971643996</v>
      </c>
      <c r="M111" s="269">
        <f t="shared" si="13"/>
        <v>0.13779910288984418</v>
      </c>
      <c r="N111" s="269">
        <f t="shared" si="13"/>
        <v>0.14700876885379896</v>
      </c>
      <c r="O111" s="269">
        <f t="shared" si="13"/>
        <v>0.14477304102892272</v>
      </c>
      <c r="P111" s="269">
        <f t="shared" si="13"/>
        <v>0.14576758121825203</v>
      </c>
      <c r="Q111" s="269">
        <f t="shared" si="13"/>
        <v>0.15156300155011582</v>
      </c>
      <c r="R111" s="269">
        <f t="shared" si="13"/>
        <v>0.15941023409754157</v>
      </c>
      <c r="S111" s="269">
        <f t="shared" si="13"/>
        <v>0.15535870541734353</v>
      </c>
      <c r="T111" s="269">
        <f t="shared" si="13"/>
        <v>0.13494374542133883</v>
      </c>
      <c r="U111" s="269">
        <f t="shared" si="13"/>
        <v>0.14963733728450271</v>
      </c>
      <c r="V111" s="269">
        <f t="shared" si="13"/>
        <v>0.154333703429269</v>
      </c>
      <c r="W111" s="269">
        <f t="shared" si="13"/>
        <v>0.14398401830929664</v>
      </c>
      <c r="X111" s="269">
        <f t="shared" si="13"/>
        <v>0.14268706971229972</v>
      </c>
      <c r="Y111" s="269">
        <f t="shared" si="13"/>
        <v>0.14195817029836885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5.8222290130987113E-2</v>
      </c>
      <c r="C112" s="270">
        <f t="shared" si="14"/>
        <v>5.864217897743472E-2</v>
      </c>
      <c r="D112" s="270">
        <f t="shared" si="14"/>
        <v>6.0459233751854323E-2</v>
      </c>
      <c r="E112" s="270">
        <f t="shared" si="14"/>
        <v>6.1628807181841064E-2</v>
      </c>
      <c r="F112" s="270">
        <f t="shared" si="14"/>
        <v>5.9857812281206825E-2</v>
      </c>
      <c r="G112" s="270">
        <f t="shared" si="14"/>
        <v>5.8715303158041895E-2</v>
      </c>
      <c r="H112" s="270">
        <f t="shared" si="14"/>
        <v>5.6301918065523829E-2</v>
      </c>
      <c r="I112" s="270">
        <f t="shared" si="14"/>
        <v>5.5458200089035396E-2</v>
      </c>
      <c r="J112" s="270">
        <f t="shared" si="14"/>
        <v>5.6780198078820482E-2</v>
      </c>
      <c r="K112" s="270">
        <f t="shared" si="14"/>
        <v>5.0228609237619196E-2</v>
      </c>
      <c r="L112" s="270">
        <f t="shared" si="14"/>
        <v>5.3929015926960741E-2</v>
      </c>
      <c r="M112" s="270">
        <f t="shared" si="14"/>
        <v>4.6947779603230093E-2</v>
      </c>
      <c r="N112" s="270">
        <f t="shared" si="14"/>
        <v>4.8192365678344271E-2</v>
      </c>
      <c r="O112" s="270">
        <f t="shared" si="14"/>
        <v>5.0694527704825972E-2</v>
      </c>
      <c r="P112" s="270">
        <f t="shared" si="14"/>
        <v>5.0568145584483568E-2</v>
      </c>
      <c r="Q112" s="270">
        <f t="shared" si="14"/>
        <v>5.2288215553170404E-2</v>
      </c>
      <c r="R112" s="270">
        <f t="shared" si="14"/>
        <v>5.0925474198889438E-2</v>
      </c>
      <c r="S112" s="270">
        <f t="shared" si="14"/>
        <v>5.2813980546878254E-2</v>
      </c>
      <c r="T112" s="270">
        <f t="shared" si="14"/>
        <v>5.1531942300489651E-2</v>
      </c>
      <c r="U112" s="270">
        <f t="shared" si="14"/>
        <v>5.1183044504879399E-2</v>
      </c>
      <c r="V112" s="270">
        <f t="shared" si="14"/>
        <v>5.7224941959690238E-2</v>
      </c>
      <c r="W112" s="270">
        <f t="shared" si="14"/>
        <v>6.3897380540684015E-2</v>
      </c>
      <c r="X112" s="270">
        <f t="shared" si="14"/>
        <v>5.976473430200259E-2</v>
      </c>
      <c r="Y112" s="270">
        <f t="shared" si="14"/>
        <v>5.7321470592420598E-2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3.7968611332325396E-2</v>
      </c>
      <c r="C113" s="270">
        <f t="shared" si="15"/>
        <v>3.718254679441145E-2</v>
      </c>
      <c r="D113" s="270">
        <f t="shared" si="15"/>
        <v>3.6917862661826291E-2</v>
      </c>
      <c r="E113" s="270">
        <f t="shared" si="15"/>
        <v>3.6911806793026636E-2</v>
      </c>
      <c r="F113" s="270">
        <f t="shared" si="15"/>
        <v>4.1911695696896158E-2</v>
      </c>
      <c r="G113" s="270">
        <f t="shared" si="15"/>
        <v>4.1112013724046888E-2</v>
      </c>
      <c r="H113" s="270">
        <f t="shared" si="15"/>
        <v>3.6280679603012796E-2</v>
      </c>
      <c r="I113" s="270">
        <f t="shared" si="15"/>
        <v>3.571130760077508E-2</v>
      </c>
      <c r="J113" s="270">
        <f t="shared" si="15"/>
        <v>3.6867603862502554E-2</v>
      </c>
      <c r="K113" s="270">
        <f t="shared" si="15"/>
        <v>9.4838643384148033E-2</v>
      </c>
      <c r="L113" s="270">
        <f t="shared" si="15"/>
        <v>4.2188291164841331E-2</v>
      </c>
      <c r="M113" s="270">
        <f t="shared" si="15"/>
        <v>4.1395305741762152E-2</v>
      </c>
      <c r="N113" s="270">
        <f t="shared" si="15"/>
        <v>5.51996174538332E-2</v>
      </c>
      <c r="O113" s="270">
        <f t="shared" si="15"/>
        <v>5.1630475003491931E-2</v>
      </c>
      <c r="P113" s="270">
        <f t="shared" si="15"/>
        <v>5.3820578772542926E-2</v>
      </c>
      <c r="Q113" s="270">
        <f t="shared" si="15"/>
        <v>6.4821037010171376E-2</v>
      </c>
      <c r="R113" s="270">
        <f t="shared" si="15"/>
        <v>7.0546158092096953E-2</v>
      </c>
      <c r="S113" s="270">
        <f t="shared" si="15"/>
        <v>6.5704839041445889E-2</v>
      </c>
      <c r="T113" s="270">
        <f t="shared" si="15"/>
        <v>4.9383575471499318E-2</v>
      </c>
      <c r="U113" s="270">
        <f t="shared" si="15"/>
        <v>6.3864462086606871E-2</v>
      </c>
      <c r="V113" s="270">
        <f t="shared" si="15"/>
        <v>6.3965550407307045E-2</v>
      </c>
      <c r="W113" s="270">
        <f t="shared" si="15"/>
        <v>4.8443860829748206E-2</v>
      </c>
      <c r="X113" s="270">
        <f t="shared" si="15"/>
        <v>4.974928307598514E-2</v>
      </c>
      <c r="Y113" s="270">
        <f t="shared" si="15"/>
        <v>5.1910930584771392E-2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3.4175519356826924E-2</v>
      </c>
      <c r="C114" s="271">
        <f t="shared" si="16"/>
        <v>3.8444499222985276E-2</v>
      </c>
      <c r="D114" s="271">
        <f t="shared" si="16"/>
        <v>3.5406356306154116E-2</v>
      </c>
      <c r="E114" s="271">
        <f t="shared" si="16"/>
        <v>3.45426720681246E-2</v>
      </c>
      <c r="F114" s="271">
        <f t="shared" si="16"/>
        <v>3.5171592442416348E-2</v>
      </c>
      <c r="G114" s="271">
        <f t="shared" si="16"/>
        <v>3.4753902191084637E-2</v>
      </c>
      <c r="H114" s="271">
        <f t="shared" si="16"/>
        <v>3.7260742918000751E-2</v>
      </c>
      <c r="I114" s="271">
        <f t="shared" si="16"/>
        <v>3.7885133857381563E-2</v>
      </c>
      <c r="J114" s="271">
        <f t="shared" si="16"/>
        <v>3.9666456587733177E-2</v>
      </c>
      <c r="K114" s="271">
        <f t="shared" si="16"/>
        <v>3.9740906717992928E-2</v>
      </c>
      <c r="L114" s="271">
        <f t="shared" si="16"/>
        <v>4.4317232624637888E-2</v>
      </c>
      <c r="M114" s="271">
        <f t="shared" si="16"/>
        <v>4.9456017544851939E-2</v>
      </c>
      <c r="N114" s="271">
        <f t="shared" si="16"/>
        <v>4.3616785721621476E-2</v>
      </c>
      <c r="O114" s="271">
        <f t="shared" si="16"/>
        <v>4.24480383206048E-2</v>
      </c>
      <c r="P114" s="271">
        <f t="shared" si="16"/>
        <v>4.1378856861225548E-2</v>
      </c>
      <c r="Q114" s="271">
        <f t="shared" si="16"/>
        <v>3.4453748986774051E-2</v>
      </c>
      <c r="R114" s="271">
        <f t="shared" si="16"/>
        <v>3.7938601806555172E-2</v>
      </c>
      <c r="S114" s="271">
        <f t="shared" si="16"/>
        <v>3.6839885829019377E-2</v>
      </c>
      <c r="T114" s="271">
        <f t="shared" si="16"/>
        <v>3.4028227649349839E-2</v>
      </c>
      <c r="U114" s="271">
        <f t="shared" si="16"/>
        <v>3.4589830693016431E-2</v>
      </c>
      <c r="V114" s="271">
        <f t="shared" si="16"/>
        <v>3.3143211062271707E-2</v>
      </c>
      <c r="W114" s="271">
        <f t="shared" si="16"/>
        <v>3.1642776938864407E-2</v>
      </c>
      <c r="X114" s="271">
        <f t="shared" si="16"/>
        <v>3.3173052334312003E-2</v>
      </c>
      <c r="Y114" s="271">
        <f t="shared" si="16"/>
        <v>3.2725769121176876E-2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</v>
      </c>
      <c r="D117" s="232">
        <f t="shared" si="17"/>
        <v>1.0000000000000002</v>
      </c>
      <c r="E117" s="232">
        <f t="shared" si="17"/>
        <v>0.99999999999999967</v>
      </c>
      <c r="F117" s="232">
        <f t="shared" si="17"/>
        <v>1</v>
      </c>
      <c r="G117" s="232">
        <f t="shared" si="17"/>
        <v>0.99999999999999967</v>
      </c>
      <c r="H117" s="232">
        <f t="shared" si="17"/>
        <v>0.99999999999999978</v>
      </c>
      <c r="I117" s="232">
        <f t="shared" si="17"/>
        <v>0.99999999999999978</v>
      </c>
      <c r="J117" s="232">
        <f t="shared" si="17"/>
        <v>0.99999999999999989</v>
      </c>
      <c r="K117" s="232">
        <f t="shared" si="17"/>
        <v>0.99999999999999967</v>
      </c>
      <c r="L117" s="232">
        <f t="shared" si="17"/>
        <v>1.0000000000000002</v>
      </c>
      <c r="M117" s="232">
        <f t="shared" si="17"/>
        <v>1</v>
      </c>
      <c r="N117" s="232">
        <f t="shared" si="17"/>
        <v>0.99999999999999978</v>
      </c>
      <c r="O117" s="232">
        <f t="shared" si="17"/>
        <v>1</v>
      </c>
      <c r="P117" s="232">
        <f t="shared" si="17"/>
        <v>1.0000000000000002</v>
      </c>
      <c r="Q117" s="232">
        <f t="shared" si="17"/>
        <v>0.99999999999999956</v>
      </c>
      <c r="R117" s="232">
        <f t="shared" si="17"/>
        <v>1</v>
      </c>
      <c r="S117" s="232">
        <f t="shared" si="17"/>
        <v>1</v>
      </c>
      <c r="T117" s="232">
        <f t="shared" si="17"/>
        <v>1.0000000000000002</v>
      </c>
      <c r="U117" s="232">
        <f t="shared" si="17"/>
        <v>1</v>
      </c>
      <c r="V117" s="232">
        <f t="shared" si="17"/>
        <v>1.0000000000000002</v>
      </c>
      <c r="W117" s="232">
        <f t="shared" si="17"/>
        <v>1.0000000000000002</v>
      </c>
      <c r="X117" s="232">
        <f t="shared" si="17"/>
        <v>1</v>
      </c>
      <c r="Y117" s="232">
        <f t="shared" si="17"/>
        <v>0.99999999999999978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2.7741578211826273E-3</v>
      </c>
      <c r="C118" s="266">
        <f t="shared" si="18"/>
        <v>2.8509904880737592E-3</v>
      </c>
      <c r="D118" s="266">
        <f t="shared" si="18"/>
        <v>2.8137620507037351E-3</v>
      </c>
      <c r="E118" s="266">
        <f t="shared" si="18"/>
        <v>2.8078314900691543E-3</v>
      </c>
      <c r="F118" s="266">
        <f t="shared" si="18"/>
        <v>2.8012478690278195E-3</v>
      </c>
      <c r="G118" s="266">
        <f t="shared" si="18"/>
        <v>2.8084164841634834E-3</v>
      </c>
      <c r="H118" s="266">
        <f t="shared" si="18"/>
        <v>2.8429147856058033E-3</v>
      </c>
      <c r="I118" s="266">
        <f t="shared" si="18"/>
        <v>2.8523994707917609E-3</v>
      </c>
      <c r="J118" s="266">
        <f t="shared" si="18"/>
        <v>2.8635539494414313E-3</v>
      </c>
      <c r="K118" s="266">
        <f t="shared" si="18"/>
        <v>2.6683859420946138E-3</v>
      </c>
      <c r="L118" s="266">
        <f t="shared" si="18"/>
        <v>2.8867467121923623E-3</v>
      </c>
      <c r="M118" s="266">
        <f t="shared" si="18"/>
        <v>2.9313235249668851E-3</v>
      </c>
      <c r="N118" s="266">
        <f t="shared" si="18"/>
        <v>2.7995038767512108E-3</v>
      </c>
      <c r="O118" s="266">
        <f t="shared" si="18"/>
        <v>2.7805009087088083E-3</v>
      </c>
      <c r="P118" s="266">
        <f t="shared" si="18"/>
        <v>2.7347832003553566E-3</v>
      </c>
      <c r="Q118" s="266">
        <f t="shared" si="18"/>
        <v>2.6106905522988049E-3</v>
      </c>
      <c r="R118" s="266">
        <f t="shared" si="18"/>
        <v>2.6448464927609377E-3</v>
      </c>
      <c r="S118" s="266">
        <f t="shared" si="18"/>
        <v>2.6459245171739981E-3</v>
      </c>
      <c r="T118" s="266">
        <f t="shared" si="18"/>
        <v>2.6601790180529991E-3</v>
      </c>
      <c r="U118" s="266">
        <f t="shared" si="18"/>
        <v>2.629600897435619E-3</v>
      </c>
      <c r="V118" s="266">
        <f t="shared" si="18"/>
        <v>2.5949898883125531E-3</v>
      </c>
      <c r="W118" s="266">
        <f t="shared" si="18"/>
        <v>2.6153202240444652E-3</v>
      </c>
      <c r="X118" s="266">
        <f t="shared" si="18"/>
        <v>2.6296235092592756E-3</v>
      </c>
      <c r="Y118" s="266">
        <f t="shared" si="18"/>
        <v>2.6176404353434992E-3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2.0498086714542201E-3</v>
      </c>
      <c r="C119" s="267">
        <f t="shared" si="19"/>
        <v>2.1065798708581741E-3</v>
      </c>
      <c r="D119" s="267">
        <f t="shared" si="19"/>
        <v>2.0790720004828559E-3</v>
      </c>
      <c r="E119" s="267">
        <f t="shared" si="19"/>
        <v>2.0746899445945695E-3</v>
      </c>
      <c r="F119" s="267">
        <f t="shared" si="19"/>
        <v>2.0698253462660067E-3</v>
      </c>
      <c r="G119" s="267">
        <f t="shared" si="19"/>
        <v>2.0751221932424832E-3</v>
      </c>
      <c r="H119" s="267">
        <f t="shared" si="19"/>
        <v>2.1006127824609306E-3</v>
      </c>
      <c r="I119" s="267">
        <f t="shared" si="19"/>
        <v>2.1076209597865815E-3</v>
      </c>
      <c r="J119" s="267">
        <f t="shared" si="19"/>
        <v>2.1158629375454012E-3</v>
      </c>
      <c r="K119" s="267">
        <f t="shared" si="19"/>
        <v>1.9716544607257945E-3</v>
      </c>
      <c r="L119" s="267">
        <f t="shared" si="19"/>
        <v>2.1329999316409905E-3</v>
      </c>
      <c r="M119" s="267">
        <f t="shared" si="19"/>
        <v>2.1659374727834965E-3</v>
      </c>
      <c r="N119" s="267">
        <f t="shared" si="19"/>
        <v>2.0685367207724432E-3</v>
      </c>
      <c r="O119" s="267">
        <f t="shared" si="19"/>
        <v>2.0544955410027655E-3</v>
      </c>
      <c r="P119" s="267">
        <f t="shared" si="19"/>
        <v>2.0207149989202779E-3</v>
      </c>
      <c r="Q119" s="267">
        <f t="shared" si="19"/>
        <v>1.9290236812498224E-3</v>
      </c>
      <c r="R119" s="267">
        <f t="shared" si="19"/>
        <v>1.9542613019815466E-3</v>
      </c>
      <c r="S119" s="267">
        <f t="shared" si="19"/>
        <v>1.9550578477919751E-3</v>
      </c>
      <c r="T119" s="267">
        <f t="shared" si="19"/>
        <v>1.9655904134902639E-3</v>
      </c>
      <c r="U119" s="267">
        <f t="shared" si="19"/>
        <v>1.9429964225068819E-3</v>
      </c>
      <c r="V119" s="267">
        <f t="shared" si="19"/>
        <v>1.9174225542552205E-3</v>
      </c>
      <c r="W119" s="267">
        <f t="shared" si="19"/>
        <v>1.9324445180954333E-3</v>
      </c>
      <c r="X119" s="267">
        <f t="shared" si="19"/>
        <v>1.9430131302485456E-3</v>
      </c>
      <c r="Y119" s="267">
        <f t="shared" si="19"/>
        <v>1.9341589083886068E-3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5.1245216786355519E-2</v>
      </c>
      <c r="C120" s="267">
        <f t="shared" si="20"/>
        <v>5.2664496771454322E-2</v>
      </c>
      <c r="D120" s="267">
        <f t="shared" si="20"/>
        <v>5.1976800012071382E-2</v>
      </c>
      <c r="E120" s="267">
        <f t="shared" si="20"/>
        <v>5.1867248614864234E-2</v>
      </c>
      <c r="F120" s="267">
        <f t="shared" si="20"/>
        <v>5.1745633656650136E-2</v>
      </c>
      <c r="G120" s="267">
        <f t="shared" si="20"/>
        <v>5.1878054831062059E-2</v>
      </c>
      <c r="H120" s="267">
        <f t="shared" si="20"/>
        <v>5.2515319561523242E-2</v>
      </c>
      <c r="I120" s="267">
        <f t="shared" si="20"/>
        <v>5.2690523994664555E-2</v>
      </c>
      <c r="J120" s="267">
        <f t="shared" si="20"/>
        <v>5.2896573438635047E-2</v>
      </c>
      <c r="K120" s="267">
        <f t="shared" si="20"/>
        <v>4.929136151814488E-2</v>
      </c>
      <c r="L120" s="267">
        <f t="shared" si="20"/>
        <v>5.3324998291024779E-2</v>
      </c>
      <c r="M120" s="267">
        <f t="shared" si="20"/>
        <v>5.4148436819587406E-2</v>
      </c>
      <c r="N120" s="267">
        <f t="shared" si="20"/>
        <v>5.1713418019311092E-2</v>
      </c>
      <c r="O120" s="267">
        <f t="shared" si="20"/>
        <v>5.1362388525069108E-2</v>
      </c>
      <c r="P120" s="267">
        <f t="shared" si="20"/>
        <v>5.0517874973006985E-2</v>
      </c>
      <c r="Q120" s="267">
        <f t="shared" si="20"/>
        <v>4.8225592031245539E-2</v>
      </c>
      <c r="R120" s="267">
        <f t="shared" si="20"/>
        <v>4.8856532549538673E-2</v>
      </c>
      <c r="S120" s="267">
        <f t="shared" si="20"/>
        <v>4.8876446194799389E-2</v>
      </c>
      <c r="T120" s="267">
        <f t="shared" si="20"/>
        <v>4.9139760337256609E-2</v>
      </c>
      <c r="U120" s="267">
        <f t="shared" si="20"/>
        <v>4.8574910562672033E-2</v>
      </c>
      <c r="V120" s="267">
        <f t="shared" si="20"/>
        <v>4.7935563856380509E-2</v>
      </c>
      <c r="W120" s="267">
        <f t="shared" si="20"/>
        <v>4.831111295238584E-2</v>
      </c>
      <c r="X120" s="267">
        <f t="shared" si="20"/>
        <v>4.8575328256213635E-2</v>
      </c>
      <c r="Y120" s="267">
        <f t="shared" si="20"/>
        <v>4.835397270971515E-2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1.2811304196588878E-3</v>
      </c>
      <c r="C121" s="267">
        <f t="shared" si="21"/>
        <v>1.3166124192863587E-3</v>
      </c>
      <c r="D121" s="267">
        <f t="shared" si="21"/>
        <v>1.2994200003017854E-3</v>
      </c>
      <c r="E121" s="267">
        <f t="shared" si="21"/>
        <v>1.2966812153716069E-3</v>
      </c>
      <c r="F121" s="267">
        <f t="shared" si="21"/>
        <v>1.2936408414162546E-3</v>
      </c>
      <c r="G121" s="267">
        <f t="shared" si="21"/>
        <v>1.2969513707765518E-3</v>
      </c>
      <c r="H121" s="267">
        <f t="shared" si="21"/>
        <v>1.3128829890380819E-3</v>
      </c>
      <c r="I121" s="267">
        <f t="shared" si="21"/>
        <v>1.3172630998666138E-3</v>
      </c>
      <c r="J121" s="267">
        <f t="shared" si="21"/>
        <v>1.3224143359658765E-3</v>
      </c>
      <c r="K121" s="267">
        <f t="shared" si="21"/>
        <v>1.2322840379536217E-3</v>
      </c>
      <c r="L121" s="267">
        <f t="shared" si="21"/>
        <v>1.3331249572756197E-3</v>
      </c>
      <c r="M121" s="267">
        <f t="shared" si="21"/>
        <v>1.3537109204896859E-3</v>
      </c>
      <c r="N121" s="267">
        <f t="shared" si="21"/>
        <v>1.2928354504827778E-3</v>
      </c>
      <c r="O121" s="267">
        <f t="shared" si="21"/>
        <v>1.2840597131267284E-3</v>
      </c>
      <c r="P121" s="267">
        <f t="shared" si="21"/>
        <v>1.2629468743251737E-3</v>
      </c>
      <c r="Q121" s="267">
        <f t="shared" si="21"/>
        <v>1.205639800781139E-3</v>
      </c>
      <c r="R121" s="267">
        <f t="shared" si="21"/>
        <v>1.2214133137384668E-3</v>
      </c>
      <c r="S121" s="267">
        <f t="shared" si="21"/>
        <v>1.2219111548699845E-3</v>
      </c>
      <c r="T121" s="267">
        <f t="shared" si="21"/>
        <v>1.2284940084314152E-3</v>
      </c>
      <c r="U121" s="267">
        <f t="shared" si="21"/>
        <v>1.2143727640668012E-3</v>
      </c>
      <c r="V121" s="267">
        <f t="shared" si="21"/>
        <v>1.1983890964095125E-3</v>
      </c>
      <c r="W121" s="267">
        <f t="shared" si="21"/>
        <v>1.2077778238096459E-3</v>
      </c>
      <c r="X121" s="267">
        <f t="shared" si="21"/>
        <v>1.2143832064053415E-3</v>
      </c>
      <c r="Y121" s="267">
        <f t="shared" si="21"/>
        <v>1.208849317742879E-3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2.0970585351131011E-3</v>
      </c>
      <c r="C122" s="268">
        <f t="shared" si="22"/>
        <v>2.0960713942448071E-3</v>
      </c>
      <c r="D122" s="268">
        <f t="shared" si="22"/>
        <v>2.1150414710366747E-3</v>
      </c>
      <c r="E122" s="268">
        <f t="shared" si="22"/>
        <v>2.1194307834440634E-3</v>
      </c>
      <c r="F122" s="268">
        <f t="shared" si="22"/>
        <v>2.1035104800046127E-3</v>
      </c>
      <c r="G122" s="268">
        <f t="shared" si="22"/>
        <v>2.1006727803570481E-3</v>
      </c>
      <c r="H122" s="268">
        <f t="shared" si="22"/>
        <v>2.1002136242275135E-3</v>
      </c>
      <c r="I122" s="268">
        <f t="shared" si="22"/>
        <v>2.0986951432732603E-3</v>
      </c>
      <c r="J122" s="268">
        <f t="shared" si="22"/>
        <v>2.0946497148784451E-3</v>
      </c>
      <c r="K122" s="268">
        <f t="shared" si="22"/>
        <v>1.9730499163598592E-3</v>
      </c>
      <c r="L122" s="268">
        <f t="shared" si="22"/>
        <v>2.0706348761941299E-3</v>
      </c>
      <c r="M122" s="268">
        <f t="shared" si="22"/>
        <v>2.0506103236222861E-3</v>
      </c>
      <c r="N122" s="268">
        <f t="shared" si="22"/>
        <v>2.0261996846797996E-3</v>
      </c>
      <c r="O122" s="268">
        <f t="shared" si="22"/>
        <v>2.0484667378949978E-3</v>
      </c>
      <c r="P122" s="268">
        <f t="shared" si="22"/>
        <v>2.0398961418090292E-3</v>
      </c>
      <c r="Q122" s="268">
        <f t="shared" si="22"/>
        <v>2.0446160529853743E-3</v>
      </c>
      <c r="R122" s="268">
        <f t="shared" si="22"/>
        <v>2.0168407957400184E-3</v>
      </c>
      <c r="S122" s="268">
        <f t="shared" si="22"/>
        <v>2.0469664707590467E-3</v>
      </c>
      <c r="T122" s="268">
        <f t="shared" si="22"/>
        <v>2.0874757449970737E-3</v>
      </c>
      <c r="U122" s="268">
        <f t="shared" si="22"/>
        <v>2.0561846682094764E-3</v>
      </c>
      <c r="V122" s="268">
        <f t="shared" si="22"/>
        <v>2.0787401329100791E-3</v>
      </c>
      <c r="W122" s="268">
        <f t="shared" si="22"/>
        <v>2.228180064489751E-3</v>
      </c>
      <c r="X122" s="268">
        <f t="shared" si="22"/>
        <v>2.2550323750192085E-3</v>
      </c>
      <c r="Y122" s="268">
        <f t="shared" si="22"/>
        <v>2.3063839816781354E-3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0.13268381554764244</v>
      </c>
      <c r="C123" s="269">
        <f t="shared" si="23"/>
        <v>0.12320056699386173</v>
      </c>
      <c r="D123" s="269">
        <f t="shared" si="23"/>
        <v>0.12498955164250247</v>
      </c>
      <c r="E123" s="269">
        <f t="shared" si="23"/>
        <v>0.12508203993545899</v>
      </c>
      <c r="F123" s="269">
        <f t="shared" si="23"/>
        <v>0.12369295015820465</v>
      </c>
      <c r="G123" s="269">
        <f t="shared" si="23"/>
        <v>0.12359579214106517</v>
      </c>
      <c r="H123" s="269">
        <f t="shared" si="23"/>
        <v>0.12298136876364985</v>
      </c>
      <c r="I123" s="269">
        <f t="shared" si="23"/>
        <v>0.12253699618562174</v>
      </c>
      <c r="J123" s="269">
        <f t="shared" si="23"/>
        <v>0.12183142390076249</v>
      </c>
      <c r="K123" s="269">
        <f t="shared" si="23"/>
        <v>0.11815432060503475</v>
      </c>
      <c r="L123" s="269">
        <f t="shared" si="23"/>
        <v>0.11888043558777395</v>
      </c>
      <c r="M123" s="269">
        <f t="shared" si="23"/>
        <v>0.11631386338522028</v>
      </c>
      <c r="N123" s="269">
        <f t="shared" si="23"/>
        <v>0.12721010716502687</v>
      </c>
      <c r="O123" s="269">
        <f t="shared" si="23"/>
        <v>0.12939499665001061</v>
      </c>
      <c r="P123" s="269">
        <f t="shared" si="23"/>
        <v>0.13581125296511573</v>
      </c>
      <c r="Q123" s="269">
        <f t="shared" si="23"/>
        <v>0.1390341717025958</v>
      </c>
      <c r="R123" s="269">
        <f t="shared" si="23"/>
        <v>0.13571679975909567</v>
      </c>
      <c r="S123" s="269">
        <f t="shared" si="23"/>
        <v>0.13496558895922911</v>
      </c>
      <c r="T123" s="269">
        <f t="shared" si="23"/>
        <v>0.13761548009924449</v>
      </c>
      <c r="U123" s="269">
        <f t="shared" si="23"/>
        <v>0.13446174126517021</v>
      </c>
      <c r="V123" s="269">
        <f t="shared" si="23"/>
        <v>0.13637511928232554</v>
      </c>
      <c r="W123" s="269">
        <f t="shared" si="23"/>
        <v>0.13799812999308794</v>
      </c>
      <c r="X123" s="269">
        <f t="shared" si="23"/>
        <v>0.13742912052838208</v>
      </c>
      <c r="Y123" s="269">
        <f t="shared" si="23"/>
        <v>0.1368460909124658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0.3806011826463786</v>
      </c>
      <c r="C124" s="269">
        <f t="shared" si="24"/>
        <v>0.3911422570082454</v>
      </c>
      <c r="D124" s="269">
        <f t="shared" si="24"/>
        <v>0.3860346934864744</v>
      </c>
      <c r="E124" s="269">
        <f t="shared" si="24"/>
        <v>0.38522104893675108</v>
      </c>
      <c r="F124" s="269">
        <f t="shared" si="24"/>
        <v>0.38431780762319129</v>
      </c>
      <c r="G124" s="269">
        <f t="shared" si="24"/>
        <v>0.38530130732812395</v>
      </c>
      <c r="H124" s="269">
        <f t="shared" si="24"/>
        <v>0.39003430926045135</v>
      </c>
      <c r="I124" s="269">
        <f t="shared" si="24"/>
        <v>0.39133556269716652</v>
      </c>
      <c r="J124" s="269">
        <f t="shared" si="24"/>
        <v>0.39286590380950398</v>
      </c>
      <c r="K124" s="269">
        <f t="shared" si="24"/>
        <v>0.36608978680428267</v>
      </c>
      <c r="L124" s="269">
        <f t="shared" si="24"/>
        <v>0.39604783991437842</v>
      </c>
      <c r="M124" s="269">
        <f t="shared" si="24"/>
        <v>0.40216356539006781</v>
      </c>
      <c r="N124" s="269">
        <f t="shared" si="24"/>
        <v>0.38407854022537585</v>
      </c>
      <c r="O124" s="269">
        <f t="shared" si="24"/>
        <v>0.38147142391227196</v>
      </c>
      <c r="P124" s="269">
        <f t="shared" si="24"/>
        <v>0.37519917302072464</v>
      </c>
      <c r="Q124" s="269">
        <f t="shared" si="24"/>
        <v>0.35817425531510166</v>
      </c>
      <c r="R124" s="269">
        <f t="shared" si="24"/>
        <v>0.36286028695866007</v>
      </c>
      <c r="S124" s="269">
        <f t="shared" si="24"/>
        <v>0.36300818675131064</v>
      </c>
      <c r="T124" s="269">
        <f t="shared" si="24"/>
        <v>0.36496383608429217</v>
      </c>
      <c r="U124" s="269">
        <f t="shared" si="24"/>
        <v>0.3607686642086283</v>
      </c>
      <c r="V124" s="269">
        <f t="shared" si="24"/>
        <v>0.35602019932164947</v>
      </c>
      <c r="W124" s="269">
        <f t="shared" si="24"/>
        <v>0.35880942413217792</v>
      </c>
      <c r="X124" s="269">
        <f t="shared" si="24"/>
        <v>0.3607717664426684</v>
      </c>
      <c r="Y124" s="269">
        <f t="shared" si="24"/>
        <v>0.35912774602347708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0.30031744778456909</v>
      </c>
      <c r="C125" s="269">
        <f t="shared" si="25"/>
        <v>0.30026500463389044</v>
      </c>
      <c r="D125" s="269">
        <f t="shared" si="25"/>
        <v>0.30300560797486498</v>
      </c>
      <c r="E125" s="269">
        <f t="shared" si="25"/>
        <v>0.30368713996916541</v>
      </c>
      <c r="F125" s="269">
        <f t="shared" si="25"/>
        <v>0.30180703778704349</v>
      </c>
      <c r="G125" s="269">
        <f t="shared" si="25"/>
        <v>0.30108294327852131</v>
      </c>
      <c r="H125" s="269">
        <f t="shared" si="25"/>
        <v>0.3010134317760722</v>
      </c>
      <c r="I125" s="269">
        <f t="shared" si="25"/>
        <v>0.30049641951204314</v>
      </c>
      <c r="J125" s="269">
        <f t="shared" si="25"/>
        <v>0.29980257446573794</v>
      </c>
      <c r="K125" s="269">
        <f t="shared" si="25"/>
        <v>0.28441658645327927</v>
      </c>
      <c r="L125" s="269">
        <f t="shared" si="25"/>
        <v>0.29619267294175927</v>
      </c>
      <c r="M125" s="269">
        <f t="shared" si="25"/>
        <v>0.29312608400668977</v>
      </c>
      <c r="N125" s="269">
        <f t="shared" si="25"/>
        <v>0.28962674137706823</v>
      </c>
      <c r="O125" s="269">
        <f t="shared" si="25"/>
        <v>0.29305943497321191</v>
      </c>
      <c r="P125" s="269">
        <f t="shared" si="25"/>
        <v>0.29185184030972661</v>
      </c>
      <c r="Q125" s="269">
        <f t="shared" si="25"/>
        <v>0.29353939084527569</v>
      </c>
      <c r="R125" s="269">
        <f t="shared" si="25"/>
        <v>0.28948190080449288</v>
      </c>
      <c r="S125" s="269">
        <f t="shared" si="25"/>
        <v>0.29314770858565503</v>
      </c>
      <c r="T125" s="269">
        <f t="shared" si="25"/>
        <v>0.29918642023040215</v>
      </c>
      <c r="U125" s="269">
        <f t="shared" si="25"/>
        <v>0.29452004732222731</v>
      </c>
      <c r="V125" s="269">
        <f t="shared" si="25"/>
        <v>0.29899280554598429</v>
      </c>
      <c r="W125" s="269">
        <f t="shared" si="25"/>
        <v>0.30799814515174945</v>
      </c>
      <c r="X125" s="269">
        <f t="shared" si="25"/>
        <v>0.30546592475962597</v>
      </c>
      <c r="Y125" s="269">
        <f t="shared" si="25"/>
        <v>0.30458899878059487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0.19183201517557233</v>
      </c>
      <c r="C126" s="270">
        <f t="shared" si="26"/>
        <v>0.18492877873664471</v>
      </c>
      <c r="D126" s="270">
        <f t="shared" si="26"/>
        <v>0.19423921720335419</v>
      </c>
      <c r="E126" s="270">
        <f t="shared" si="26"/>
        <v>0.19773399390047738</v>
      </c>
      <c r="F126" s="270">
        <f t="shared" si="26"/>
        <v>0.19372637097462689</v>
      </c>
      <c r="G126" s="270">
        <f t="shared" si="26"/>
        <v>0.19208480941106792</v>
      </c>
      <c r="H126" s="270">
        <f t="shared" si="26"/>
        <v>0.18461125022521457</v>
      </c>
      <c r="I126" s="270">
        <f t="shared" si="26"/>
        <v>0.18101281685590895</v>
      </c>
      <c r="J126" s="270">
        <f t="shared" si="26"/>
        <v>0.17939377095938785</v>
      </c>
      <c r="K126" s="270">
        <f t="shared" si="26"/>
        <v>0.1657004750906006</v>
      </c>
      <c r="L126" s="270">
        <f t="shared" si="26"/>
        <v>0.16393074831316673</v>
      </c>
      <c r="M126" s="270">
        <f t="shared" si="26"/>
        <v>0.14515757275714311</v>
      </c>
      <c r="N126" s="270">
        <f t="shared" si="26"/>
        <v>0.15369577412287289</v>
      </c>
      <c r="O126" s="270">
        <f t="shared" si="26"/>
        <v>0.16208991603263873</v>
      </c>
      <c r="P126" s="270">
        <f t="shared" si="26"/>
        <v>0.16366301943860526</v>
      </c>
      <c r="Q126" s="270">
        <f t="shared" si="26"/>
        <v>0.1809135940317996</v>
      </c>
      <c r="R126" s="270">
        <f t="shared" si="26"/>
        <v>0.16987663515378634</v>
      </c>
      <c r="S126" s="270">
        <f t="shared" si="26"/>
        <v>0.17530353827105599</v>
      </c>
      <c r="T126" s="270">
        <f t="shared" si="26"/>
        <v>0.18344331243804032</v>
      </c>
      <c r="U126" s="270">
        <f t="shared" si="26"/>
        <v>0.17843711445408503</v>
      </c>
      <c r="V126" s="270">
        <f t="shared" si="26"/>
        <v>0.19177303495427023</v>
      </c>
      <c r="W126" s="270">
        <f t="shared" si="26"/>
        <v>0.20863320101626176</v>
      </c>
      <c r="X126" s="270">
        <f t="shared" si="26"/>
        <v>0.20183460085479074</v>
      </c>
      <c r="Y126" s="270">
        <f t="shared" si="26"/>
        <v>0.19939448033027102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0.10848543260899672</v>
      </c>
      <c r="C127" s="270">
        <f t="shared" si="27"/>
        <v>0.11533622589724569</v>
      </c>
      <c r="D127" s="270">
        <f t="shared" si="27"/>
        <v>0.10876639077151083</v>
      </c>
      <c r="E127" s="270">
        <f t="shared" si="27"/>
        <v>0.10595314606868805</v>
      </c>
      <c r="F127" s="270">
        <f t="shared" si="27"/>
        <v>0.10808066681241656</v>
      </c>
      <c r="G127" s="270">
        <f t="shared" si="27"/>
        <v>0.10899813386745336</v>
      </c>
      <c r="H127" s="270">
        <f t="shared" si="27"/>
        <v>0.11640218155085762</v>
      </c>
      <c r="I127" s="270">
        <f t="shared" si="27"/>
        <v>0.1194836026561342</v>
      </c>
      <c r="J127" s="270">
        <f t="shared" si="27"/>
        <v>0.12040880350635011</v>
      </c>
      <c r="K127" s="270">
        <f t="shared" si="27"/>
        <v>0.11871611136267864</v>
      </c>
      <c r="L127" s="270">
        <f t="shared" si="27"/>
        <v>0.13226192462859251</v>
      </c>
      <c r="M127" s="270">
        <f t="shared" si="27"/>
        <v>0.14796851124954666</v>
      </c>
      <c r="N127" s="270">
        <f t="shared" si="27"/>
        <v>0.13593096725419535</v>
      </c>
      <c r="O127" s="270">
        <f t="shared" si="27"/>
        <v>0.13096951894057321</v>
      </c>
      <c r="P127" s="270">
        <f t="shared" si="27"/>
        <v>0.12818882087112138</v>
      </c>
      <c r="Q127" s="270">
        <f t="shared" si="27"/>
        <v>0.11262579681347608</v>
      </c>
      <c r="R127" s="270">
        <f t="shared" si="27"/>
        <v>0.11960526565070655</v>
      </c>
      <c r="S127" s="270">
        <f t="shared" si="27"/>
        <v>0.11784417031459905</v>
      </c>
      <c r="T127" s="270">
        <f t="shared" si="27"/>
        <v>0.11574310779236187</v>
      </c>
      <c r="U127" s="270">
        <f t="shared" si="27"/>
        <v>0.11608293286814225</v>
      </c>
      <c r="V127" s="270">
        <f t="shared" si="27"/>
        <v>0.10721977059171404</v>
      </c>
      <c r="W127" s="270">
        <f t="shared" si="27"/>
        <v>9.9364944135487701E-2</v>
      </c>
      <c r="X127" s="270">
        <f t="shared" si="27"/>
        <v>0.1036313239048352</v>
      </c>
      <c r="Y127" s="270">
        <f t="shared" si="27"/>
        <v>0.10519451845032386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0.12695018178764561</v>
      </c>
      <c r="C128" s="269">
        <f t="shared" si="28"/>
        <v>0.12435742042008524</v>
      </c>
      <c r="D128" s="269">
        <f t="shared" si="28"/>
        <v>0.12568605136156191</v>
      </c>
      <c r="E128" s="269">
        <f t="shared" si="28"/>
        <v>0.12584388911028058</v>
      </c>
      <c r="F128" s="269">
        <f t="shared" si="28"/>
        <v>0.1301683462381957</v>
      </c>
      <c r="G128" s="269">
        <f t="shared" si="28"/>
        <v>0.12986073959268762</v>
      </c>
      <c r="H128" s="269">
        <f t="shared" si="28"/>
        <v>0.12509894645697078</v>
      </c>
      <c r="I128" s="269">
        <f t="shared" si="28"/>
        <v>0.12456451893678556</v>
      </c>
      <c r="J128" s="269">
        <f t="shared" si="28"/>
        <v>0.12420704344752923</v>
      </c>
      <c r="K128" s="269">
        <f t="shared" si="28"/>
        <v>0.17420257026212427</v>
      </c>
      <c r="L128" s="269">
        <f t="shared" si="28"/>
        <v>0.12713054678776081</v>
      </c>
      <c r="M128" s="269">
        <f t="shared" si="28"/>
        <v>0.12574646815657248</v>
      </c>
      <c r="N128" s="269">
        <f t="shared" si="28"/>
        <v>0.13918411748053142</v>
      </c>
      <c r="O128" s="269">
        <f t="shared" si="28"/>
        <v>0.13654423303870317</v>
      </c>
      <c r="P128" s="269">
        <f t="shared" si="28"/>
        <v>0.13856151751601653</v>
      </c>
      <c r="Q128" s="269">
        <f t="shared" si="28"/>
        <v>0.15323662001846575</v>
      </c>
      <c r="R128" s="269">
        <f t="shared" si="28"/>
        <v>0.15524711802399177</v>
      </c>
      <c r="S128" s="269">
        <f t="shared" si="28"/>
        <v>0.15213220951841086</v>
      </c>
      <c r="T128" s="269">
        <f t="shared" si="28"/>
        <v>0.14115276406383293</v>
      </c>
      <c r="U128" s="269">
        <f t="shared" si="28"/>
        <v>0.15383148188908335</v>
      </c>
      <c r="V128" s="269">
        <f t="shared" si="28"/>
        <v>0.152886770321773</v>
      </c>
      <c r="W128" s="269">
        <f t="shared" si="28"/>
        <v>0.13889946514015977</v>
      </c>
      <c r="X128" s="269">
        <f t="shared" si="28"/>
        <v>0.13971580779217774</v>
      </c>
      <c r="Y128" s="269">
        <f t="shared" si="28"/>
        <v>0.14301615893059377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5.6696580835177916E-2</v>
      </c>
      <c r="C129" s="270">
        <f t="shared" si="29"/>
        <v>5.4313191319361923E-2</v>
      </c>
      <c r="D129" s="270">
        <f t="shared" si="29"/>
        <v>5.7227630423569653E-2</v>
      </c>
      <c r="E129" s="270">
        <f t="shared" si="29"/>
        <v>5.8276354661734399E-2</v>
      </c>
      <c r="F129" s="270">
        <f t="shared" si="29"/>
        <v>5.6897399028886124E-2</v>
      </c>
      <c r="G129" s="270">
        <f t="shared" si="29"/>
        <v>5.6655845043032969E-2</v>
      </c>
      <c r="H129" s="270">
        <f t="shared" si="29"/>
        <v>5.4244681334346338E-2</v>
      </c>
      <c r="I129" s="270">
        <f t="shared" si="29"/>
        <v>5.3528675391846026E-2</v>
      </c>
      <c r="J129" s="270">
        <f t="shared" si="29"/>
        <v>5.2901322090751865E-2</v>
      </c>
      <c r="K129" s="270">
        <f t="shared" si="29"/>
        <v>4.7346139159358244E-2</v>
      </c>
      <c r="L129" s="270">
        <f t="shared" si="29"/>
        <v>4.8820078709723401E-2</v>
      </c>
      <c r="M129" s="270">
        <f t="shared" si="29"/>
        <v>4.2841479727328796E-2</v>
      </c>
      <c r="N129" s="270">
        <f t="shared" si="29"/>
        <v>4.5627291069352163E-2</v>
      </c>
      <c r="O129" s="270">
        <f t="shared" si="29"/>
        <v>4.781308284690839E-2</v>
      </c>
      <c r="P129" s="270">
        <f t="shared" si="29"/>
        <v>4.8068294277764601E-2</v>
      </c>
      <c r="Q129" s="270">
        <f t="shared" si="29"/>
        <v>5.2865602661711579E-2</v>
      </c>
      <c r="R129" s="270">
        <f t="shared" si="29"/>
        <v>4.9595517804365732E-2</v>
      </c>
      <c r="S129" s="270">
        <f t="shared" si="29"/>
        <v>5.1717137655563877E-2</v>
      </c>
      <c r="T129" s="270">
        <f t="shared" si="29"/>
        <v>5.390302507597243E-2</v>
      </c>
      <c r="U129" s="270">
        <f t="shared" si="29"/>
        <v>5.2617640267219143E-2</v>
      </c>
      <c r="V129" s="270">
        <f t="shared" si="29"/>
        <v>5.6688437869810988E-2</v>
      </c>
      <c r="W129" s="270">
        <f t="shared" si="29"/>
        <v>6.1640952136041358E-2</v>
      </c>
      <c r="X129" s="270">
        <f t="shared" si="29"/>
        <v>5.8520215933549176E-2</v>
      </c>
      <c r="Y129" s="270">
        <f t="shared" si="29"/>
        <v>5.7748677171243989E-2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3.6973647665860775E-2</v>
      </c>
      <c r="C130" s="270">
        <f t="shared" si="30"/>
        <v>3.4437717236992432E-2</v>
      </c>
      <c r="D130" s="270">
        <f t="shared" si="30"/>
        <v>3.4944567923411704E-2</v>
      </c>
      <c r="E130" s="270">
        <f t="shared" si="30"/>
        <v>3.4903897093592567E-2</v>
      </c>
      <c r="F130" s="270">
        <f t="shared" si="30"/>
        <v>3.9838851156814653E-2</v>
      </c>
      <c r="G130" s="270">
        <f t="shared" si="30"/>
        <v>3.9669996639328013E-2</v>
      </c>
      <c r="H130" s="270">
        <f t="shared" si="30"/>
        <v>3.4955006352866441E-2</v>
      </c>
      <c r="I130" s="270">
        <f t="shared" si="30"/>
        <v>3.4468824976492389E-2</v>
      </c>
      <c r="J130" s="270">
        <f t="shared" si="30"/>
        <v>3.4349034569007501E-2</v>
      </c>
      <c r="K130" s="270">
        <f t="shared" si="30"/>
        <v>8.9396136494809E-2</v>
      </c>
      <c r="L130" s="270">
        <f t="shared" si="30"/>
        <v>3.8191605388938905E-2</v>
      </c>
      <c r="M130" s="270">
        <f t="shared" si="30"/>
        <v>3.7774654450756305E-2</v>
      </c>
      <c r="N130" s="270">
        <f t="shared" si="30"/>
        <v>5.2261576642515899E-2</v>
      </c>
      <c r="O130" s="270">
        <f t="shared" si="30"/>
        <v>4.8695831493705599E-2</v>
      </c>
      <c r="P130" s="270">
        <f t="shared" si="30"/>
        <v>5.1159942464491452E-2</v>
      </c>
      <c r="Q130" s="270">
        <f t="shared" si="30"/>
        <v>6.5536816478565921E-2</v>
      </c>
      <c r="R130" s="270">
        <f t="shared" si="30"/>
        <v>6.8703793037286978E-2</v>
      </c>
      <c r="S130" s="270">
        <f t="shared" si="30"/>
        <v>6.4340278277774762E-2</v>
      </c>
      <c r="T130" s="270">
        <f t="shared" si="30"/>
        <v>5.1655807798964219E-2</v>
      </c>
      <c r="U130" s="270">
        <f t="shared" si="30"/>
        <v>6.5654501885134692E-2</v>
      </c>
      <c r="V130" s="270">
        <f t="shared" si="30"/>
        <v>6.3365850726893755E-2</v>
      </c>
      <c r="W130" s="270">
        <f t="shared" si="30"/>
        <v>4.6733147453365029E-2</v>
      </c>
      <c r="X130" s="270">
        <f t="shared" si="30"/>
        <v>4.8713322700212579E-2</v>
      </c>
      <c r="Y130" s="270">
        <f t="shared" si="30"/>
        <v>5.2297813385046098E-2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3.3279953286606913E-2</v>
      </c>
      <c r="C131" s="271">
        <f t="shared" si="31"/>
        <v>3.5606511863730886E-2</v>
      </c>
      <c r="D131" s="271">
        <f t="shared" si="31"/>
        <v>3.3513853014580527E-2</v>
      </c>
      <c r="E131" s="271">
        <f t="shared" si="31"/>
        <v>3.2663637354953597E-2</v>
      </c>
      <c r="F131" s="271">
        <f t="shared" si="31"/>
        <v>3.343209605249494E-2</v>
      </c>
      <c r="G131" s="271">
        <f t="shared" si="31"/>
        <v>3.3534897910326648E-2</v>
      </c>
      <c r="H131" s="271">
        <f t="shared" si="31"/>
        <v>3.5899258769758018E-2</v>
      </c>
      <c r="I131" s="271">
        <f t="shared" si="31"/>
        <v>3.656701856844715E-2</v>
      </c>
      <c r="J131" s="271">
        <f t="shared" si="31"/>
        <v>3.6956686787769866E-2</v>
      </c>
      <c r="K131" s="271">
        <f t="shared" si="31"/>
        <v>3.7460294607957051E-2</v>
      </c>
      <c r="L131" s="271">
        <f t="shared" si="31"/>
        <v>4.0118862689098499E-2</v>
      </c>
      <c r="M131" s="271">
        <f t="shared" si="31"/>
        <v>4.5130333978487376E-2</v>
      </c>
      <c r="N131" s="271">
        <f t="shared" si="31"/>
        <v>4.1295249768663382E-2</v>
      </c>
      <c r="O131" s="271">
        <f t="shared" si="31"/>
        <v>4.0035318698089184E-2</v>
      </c>
      <c r="P131" s="271">
        <f t="shared" si="31"/>
        <v>3.9333280773760471E-2</v>
      </c>
      <c r="Q131" s="271">
        <f t="shared" si="31"/>
        <v>3.483420087818824E-2</v>
      </c>
      <c r="R131" s="271">
        <f t="shared" si="31"/>
        <v>3.6947807182339053E-2</v>
      </c>
      <c r="S131" s="271">
        <f t="shared" si="31"/>
        <v>3.6074793585072228E-2</v>
      </c>
      <c r="T131" s="271">
        <f t="shared" si="31"/>
        <v>3.5593931188896297E-2</v>
      </c>
      <c r="U131" s="271">
        <f t="shared" si="31"/>
        <v>3.5559339736729541E-2</v>
      </c>
      <c r="V131" s="271">
        <f t="shared" si="31"/>
        <v>3.2832481725068266E-2</v>
      </c>
      <c r="W131" s="271">
        <f t="shared" si="31"/>
        <v>3.0525365550753372E-2</v>
      </c>
      <c r="X131" s="271">
        <f t="shared" si="31"/>
        <v>3.2482269158415997E-2</v>
      </c>
      <c r="Y131" s="271">
        <f t="shared" si="31"/>
        <v>3.2969668374303686E-2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270.10934939570791</v>
      </c>
      <c r="C136" s="272">
        <f t="shared" si="32"/>
        <v>258.05675183783728</v>
      </c>
      <c r="D136" s="272">
        <f t="shared" si="32"/>
        <v>260.45511776412667</v>
      </c>
      <c r="E136" s="272">
        <f t="shared" si="32"/>
        <v>252.99190140870434</v>
      </c>
      <c r="F136" s="272">
        <f t="shared" si="32"/>
        <v>239.09898755238183</v>
      </c>
      <c r="G136" s="272">
        <f t="shared" si="32"/>
        <v>239.13029976862146</v>
      </c>
      <c r="H136" s="272">
        <f t="shared" si="32"/>
        <v>225.01867781648085</v>
      </c>
      <c r="I136" s="272">
        <f t="shared" si="32"/>
        <v>222.04148755547547</v>
      </c>
      <c r="J136" s="272">
        <f t="shared" si="32"/>
        <v>224.4123103084037</v>
      </c>
      <c r="K136" s="272">
        <f t="shared" si="32"/>
        <v>263.0020356445923</v>
      </c>
      <c r="L136" s="272">
        <f t="shared" si="32"/>
        <v>216.57219828359092</v>
      </c>
      <c r="M136" s="272">
        <f t="shared" si="32"/>
        <v>201.89963411892987</v>
      </c>
      <c r="N136" s="272">
        <f t="shared" si="32"/>
        <v>223.69484252127563</v>
      </c>
      <c r="O136" s="272">
        <f t="shared" si="32"/>
        <v>236.36659235811697</v>
      </c>
      <c r="P136" s="272">
        <f t="shared" si="32"/>
        <v>247.33897371820004</v>
      </c>
      <c r="Q136" s="272">
        <f t="shared" si="32"/>
        <v>275.42382889228935</v>
      </c>
      <c r="R136" s="272">
        <f t="shared" si="32"/>
        <v>262.63441664020888</v>
      </c>
      <c r="S136" s="272">
        <f t="shared" si="32"/>
        <v>259.49612998245351</v>
      </c>
      <c r="T136" s="272">
        <f t="shared" si="32"/>
        <v>258.84207342368285</v>
      </c>
      <c r="U136" s="272">
        <f t="shared" si="32"/>
        <v>275.86613426273675</v>
      </c>
      <c r="V136" s="272">
        <f t="shared" si="32"/>
        <v>281.97576048212932</v>
      </c>
      <c r="W136" s="272">
        <f t="shared" si="32"/>
        <v>288.76759199401124</v>
      </c>
      <c r="X136" s="272">
        <f t="shared" si="32"/>
        <v>294.40947392772813</v>
      </c>
      <c r="Y136" s="272">
        <f t="shared" si="32"/>
        <v>300.21052460185876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0.63278057105783991</v>
      </c>
      <c r="C137" s="273">
        <f>IF(C$6=0,0,C$6/ISI!C$8*1000)</f>
        <v>0.65322938365777339</v>
      </c>
      <c r="D137" s="273">
        <f>IF(D$6=0,0,D$6/ISI!D$8*1000)</f>
        <v>0.63668860625571999</v>
      </c>
      <c r="E137" s="273">
        <f>IF(E$6=0,0,E$6/ISI!E$8*1000)</f>
        <v>0.6177588611019732</v>
      </c>
      <c r="F137" s="273">
        <f>IF(F$6=0,0,F$6/ISI!F$8*1000)</f>
        <v>0.57943889262241843</v>
      </c>
      <c r="G137" s="273">
        <f>IF(G$6=0,0,G$6/ISI!G$8*1000)</f>
        <v>0.57233808688340282</v>
      </c>
      <c r="H137" s="273">
        <f>IF(H$6=0,0,H$6/ISI!H$8*1000)</f>
        <v>0.54600721134735097</v>
      </c>
      <c r="I137" s="273">
        <f>IF(I$6=0,0,I$6/ISI!I$8*1000)</f>
        <v>0.53960217174968483</v>
      </c>
      <c r="J137" s="273">
        <f>IF(J$6=0,0,J$6/ISI!J$8*1000)</f>
        <v>0.56719496053236906</v>
      </c>
      <c r="K137" s="273">
        <f>IF(K$6=0,0,K$6/ISI!K$8*1000)</f>
        <v>0.612243632096929</v>
      </c>
      <c r="L137" s="273">
        <f>IF(L$6=0,0,L$6/ISI!L$8*1000)</f>
        <v>0.56791762200380735</v>
      </c>
      <c r="M137" s="273">
        <f>IF(M$6=0,0,M$6/ISI!M$8*1000)</f>
        <v>0.53333467371524379</v>
      </c>
      <c r="N137" s="273">
        <f>IF(N$6=0,0,N$6/ISI!N$8*1000)</f>
        <v>0.54392690899801188</v>
      </c>
      <c r="O137" s="273">
        <f>IF(O$6=0,0,O$6/ISI!O$8*1000)</f>
        <v>0.57302478898800802</v>
      </c>
      <c r="P137" s="273">
        <f>IF(P$6=0,0,P$6/ISI!P$8*1000)</f>
        <v>0.58517223797854545</v>
      </c>
      <c r="Q137" s="273">
        <f>IF(Q$6=0,0,Q$6/ISI!Q$8*1000)</f>
        <v>0.58484055710762251</v>
      </c>
      <c r="R137" s="273">
        <f>IF(R$6=0,0,R$6/ISI!R$8*1000)</f>
        <v>0.58653603669121501</v>
      </c>
      <c r="S137" s="273">
        <f>IF(S$6=0,0,S$6/ISI!S$8*1000)</f>
        <v>0.5765974221220308</v>
      </c>
      <c r="T137" s="273">
        <f>IF(T$6=0,0,T$6/ISI!T$8*1000)</f>
        <v>0.54132619902819512</v>
      </c>
      <c r="U137" s="273">
        <f>IF(U$6=0,0,U$6/ISI!U$8*1000)</f>
        <v>0.58027373837684815</v>
      </c>
      <c r="V137" s="273">
        <f>IF(V$6=0,0,V$6/ISI!V$8*1000)</f>
        <v>0.60741883930450835</v>
      </c>
      <c r="W137" s="273">
        <f>IF(W$6=0,0,W$6/ISI!W$8*1000)</f>
        <v>0.64377925736858488</v>
      </c>
      <c r="X137" s="273">
        <f>IF(X$6=0,0,X$6/ISI!X$8*1000)</f>
        <v>0.65018114036636443</v>
      </c>
      <c r="Y137" s="273">
        <f>IF(Y$6=0,0,Y$6/ISI!Y$8*1000)</f>
        <v>0.64144751528554678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0.33748297123084797</v>
      </c>
      <c r="C138" s="274">
        <f>IF(C$7=0,0,C$7/ISI!C$8*1000)</f>
        <v>0.34838900461747907</v>
      </c>
      <c r="D138" s="274">
        <f>IF(D$7=0,0,D$7/ISI!D$8*1000)</f>
        <v>0.33956725666971749</v>
      </c>
      <c r="E138" s="274">
        <f>IF(E$7=0,0,E$7/ISI!E$8*1000)</f>
        <v>0.32947139258771918</v>
      </c>
      <c r="F138" s="274">
        <f>IF(F$7=0,0,F$7/ISI!F$8*1000)</f>
        <v>0.30903407606528982</v>
      </c>
      <c r="G138" s="274">
        <f>IF(G$7=0,0,G$7/ISI!G$8*1000)</f>
        <v>0.30524697967114828</v>
      </c>
      <c r="H138" s="274">
        <f>IF(H$7=0,0,H$7/ISI!H$8*1000)</f>
        <v>0.29120384605192068</v>
      </c>
      <c r="I138" s="274">
        <f>IF(I$7=0,0,I$7/ISI!I$8*1000)</f>
        <v>0.28778782493316518</v>
      </c>
      <c r="J138" s="274">
        <f>IF(J$7=0,0,J$7/ISI!J$8*1000)</f>
        <v>0.30250397895059683</v>
      </c>
      <c r="K138" s="274">
        <f>IF(K$7=0,0,K$7/ISI!K$8*1000)</f>
        <v>0.32652993711836231</v>
      </c>
      <c r="L138" s="274">
        <f>IF(L$7=0,0,L$7/ISI!L$8*1000)</f>
        <v>0.30288939840203077</v>
      </c>
      <c r="M138" s="274">
        <f>IF(M$7=0,0,M$7/ISI!M$8*1000)</f>
        <v>0.28444515931479675</v>
      </c>
      <c r="N138" s="274">
        <f>IF(N$7=0,0,N$7/ISI!N$8*1000)</f>
        <v>0.2900943514656063</v>
      </c>
      <c r="O138" s="274">
        <f>IF(O$7=0,0,O$7/ISI!O$8*1000)</f>
        <v>0.30561322079360431</v>
      </c>
      <c r="P138" s="274">
        <f>IF(P$7=0,0,P$7/ISI!P$8*1000)</f>
        <v>0.31209186025522417</v>
      </c>
      <c r="Q138" s="274">
        <f>IF(Q$7=0,0,Q$7/ISI!Q$8*1000)</f>
        <v>0.31191496379073197</v>
      </c>
      <c r="R138" s="274">
        <f>IF(R$7=0,0,R$7/ISI!R$8*1000)</f>
        <v>0.31281921956864817</v>
      </c>
      <c r="S138" s="274">
        <f>IF(S$7=0,0,S$7/ISI!S$8*1000)</f>
        <v>0.30751862513174977</v>
      </c>
      <c r="T138" s="274">
        <f>IF(T$7=0,0,T$7/ISI!T$8*1000)</f>
        <v>0.28870730614837053</v>
      </c>
      <c r="U138" s="274">
        <f>IF(U$7=0,0,U$7/ISI!U$8*1000)</f>
        <v>0.30947932713431903</v>
      </c>
      <c r="V138" s="274">
        <f>IF(V$7=0,0,V$7/ISI!V$8*1000)</f>
        <v>0.32395671429573775</v>
      </c>
      <c r="W138" s="274">
        <f>IF(W$7=0,0,W$7/ISI!W$8*1000)</f>
        <v>0.34334893726324511</v>
      </c>
      <c r="X138" s="274">
        <f>IF(X$7=0,0,X$7/ISI!X$8*1000)</f>
        <v>0.34676327486206099</v>
      </c>
      <c r="Y138" s="274">
        <f>IF(Y$7=0,0,Y$7/ISI!Y$8*1000)</f>
        <v>0.3421053414856251</v>
      </c>
      <c r="DA138" s="77"/>
    </row>
    <row r="139" spans="1:105" ht="12" customHeight="1" x14ac:dyDescent="0.25">
      <c r="A139" s="173" t="s">
        <v>93</v>
      </c>
      <c r="B139" s="274">
        <f>IF(B$8=0,0,B$8/ISI!B$8*1000)</f>
        <v>8.4370742807712009</v>
      </c>
      <c r="C139" s="274">
        <f>IF(C$8=0,0,C$8/ISI!C$8*1000)</f>
        <v>8.7097251154369832</v>
      </c>
      <c r="D139" s="274">
        <f>IF(D$8=0,0,D$8/ISI!D$8*1000)</f>
        <v>8.4891814167429374</v>
      </c>
      <c r="E139" s="274">
        <f>IF(E$8=0,0,E$8/ISI!E$8*1000)</f>
        <v>8.2367848146929763</v>
      </c>
      <c r="F139" s="274">
        <f>IF(F$8=0,0,F$8/ISI!F$8*1000)</f>
        <v>7.7258519016322476</v>
      </c>
      <c r="G139" s="274">
        <f>IF(G$8=0,0,G$8/ISI!G$8*1000)</f>
        <v>7.6311744917787037</v>
      </c>
      <c r="H139" s="274">
        <f>IF(H$8=0,0,H$8/ISI!H$8*1000)</f>
        <v>7.2800961512980145</v>
      </c>
      <c r="I139" s="274">
        <f>IF(I$8=0,0,I$8/ISI!I$8*1000)</f>
        <v>7.1946956233291308</v>
      </c>
      <c r="J139" s="274">
        <f>IF(J$8=0,0,J$8/ISI!J$8*1000)</f>
        <v>7.5625994737649211</v>
      </c>
      <c r="K139" s="274">
        <f>IF(K$8=0,0,K$8/ISI!K$8*1000)</f>
        <v>8.1632484279590578</v>
      </c>
      <c r="L139" s="274">
        <f>IF(L$8=0,0,L$8/ISI!L$8*1000)</f>
        <v>7.5722349600507659</v>
      </c>
      <c r="M139" s="274">
        <f>IF(M$8=0,0,M$8/ISI!M$8*1000)</f>
        <v>7.1111289828699169</v>
      </c>
      <c r="N139" s="274">
        <f>IF(N$8=0,0,N$8/ISI!N$8*1000)</f>
        <v>7.2523587866401584</v>
      </c>
      <c r="O139" s="274">
        <f>IF(O$8=0,0,O$8/ISI!O$8*1000)</f>
        <v>7.6403305198401101</v>
      </c>
      <c r="P139" s="274">
        <f>IF(P$8=0,0,P$8/ISI!P$8*1000)</f>
        <v>7.8022965063806033</v>
      </c>
      <c r="Q139" s="274">
        <f>IF(Q$8=0,0,Q$8/ISI!Q$8*1000)</f>
        <v>7.7978740947683027</v>
      </c>
      <c r="R139" s="274">
        <f>IF(R$8=0,0,R$8/ISI!R$8*1000)</f>
        <v>7.8204804892162034</v>
      </c>
      <c r="S139" s="274">
        <f>IF(S$8=0,0,S$8/ISI!S$8*1000)</f>
        <v>7.6879656282937443</v>
      </c>
      <c r="T139" s="274">
        <f>IF(T$8=0,0,T$8/ISI!T$8*1000)</f>
        <v>7.2176826537092653</v>
      </c>
      <c r="U139" s="274">
        <f>IF(U$8=0,0,U$8/ISI!U$8*1000)</f>
        <v>7.7369831783579741</v>
      </c>
      <c r="V139" s="274">
        <f>IF(V$8=0,0,V$8/ISI!V$8*1000)</f>
        <v>8.0989178573934435</v>
      </c>
      <c r="W139" s="274">
        <f>IF(W$8=0,0,W$8/ISI!W$8*1000)</f>
        <v>8.5837234315811326</v>
      </c>
      <c r="X139" s="274">
        <f>IF(X$8=0,0,X$8/ISI!X$8*1000)</f>
        <v>8.6690818715515281</v>
      </c>
      <c r="Y139" s="274">
        <f>IF(Y$8=0,0,Y$8/ISI!Y$8*1000)</f>
        <v>8.5526335371406272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0.21092685701927988</v>
      </c>
      <c r="C140" s="274">
        <f>IF(C$9=0,0,C$9/ISI!C$8*1000)</f>
        <v>0.21774312788592445</v>
      </c>
      <c r="D140" s="274">
        <f>IF(D$9=0,0,D$9/ISI!D$8*1000)</f>
        <v>0.2122295354185734</v>
      </c>
      <c r="E140" s="274">
        <f>IF(E$9=0,0,E$9/ISI!E$8*1000)</f>
        <v>0.20591962036732442</v>
      </c>
      <c r="F140" s="274">
        <f>IF(F$9=0,0,F$9/ISI!F$8*1000)</f>
        <v>0.19314629754080614</v>
      </c>
      <c r="G140" s="274">
        <f>IF(G$9=0,0,G$9/ISI!G$8*1000)</f>
        <v>0.19077936229446768</v>
      </c>
      <c r="H140" s="274">
        <f>IF(H$9=0,0,H$9/ISI!H$8*1000)</f>
        <v>0.18200240378245042</v>
      </c>
      <c r="I140" s="274">
        <f>IF(I$9=0,0,I$9/ISI!I$8*1000)</f>
        <v>0.1798673905832282</v>
      </c>
      <c r="J140" s="274">
        <f>IF(J$9=0,0,J$9/ISI!J$8*1000)</f>
        <v>0.18906498684412298</v>
      </c>
      <c r="K140" s="274">
        <f>IF(K$9=0,0,K$9/ISI!K$8*1000)</f>
        <v>0.20408121069897639</v>
      </c>
      <c r="L140" s="274">
        <f>IF(L$9=0,0,L$9/ISI!L$8*1000)</f>
        <v>0.18930587400126914</v>
      </c>
      <c r="M140" s="274">
        <f>IF(M$9=0,0,M$9/ISI!M$8*1000)</f>
        <v>0.17777822457174794</v>
      </c>
      <c r="N140" s="274">
        <f>IF(N$9=0,0,N$9/ISI!N$8*1000)</f>
        <v>0.18130896966600393</v>
      </c>
      <c r="O140" s="274">
        <f>IF(O$9=0,0,O$9/ISI!O$8*1000)</f>
        <v>0.19100826299600282</v>
      </c>
      <c r="P140" s="274">
        <f>IF(P$9=0,0,P$9/ISI!P$8*1000)</f>
        <v>0.19505741265951512</v>
      </c>
      <c r="Q140" s="274">
        <f>IF(Q$9=0,0,Q$9/ISI!Q$8*1000)</f>
        <v>0.1949468523692075</v>
      </c>
      <c r="R140" s="274">
        <f>IF(R$9=0,0,R$9/ISI!R$8*1000)</f>
        <v>0.19551201223040507</v>
      </c>
      <c r="S140" s="274">
        <f>IF(S$9=0,0,S$9/ISI!S$8*1000)</f>
        <v>0.19219914070734359</v>
      </c>
      <c r="T140" s="274">
        <f>IF(T$9=0,0,T$9/ISI!T$8*1000)</f>
        <v>0.18044206634273169</v>
      </c>
      <c r="U140" s="274">
        <f>IF(U$9=0,0,U$9/ISI!U$8*1000)</f>
        <v>0.19342457945894936</v>
      </c>
      <c r="V140" s="274">
        <f>IF(V$9=0,0,V$9/ISI!V$8*1000)</f>
        <v>0.2024729464348361</v>
      </c>
      <c r="W140" s="274">
        <f>IF(W$9=0,0,W$9/ISI!W$8*1000)</f>
        <v>0.21459308578952821</v>
      </c>
      <c r="X140" s="274">
        <f>IF(X$9=0,0,X$9/ISI!X$8*1000)</f>
        <v>0.21672704678878815</v>
      </c>
      <c r="Y140" s="274">
        <f>IF(Y$9=0,0,Y$9/ISI!Y$8*1000)</f>
        <v>0.21381583842851562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0.4783354022825177</v>
      </c>
      <c r="C141" s="275">
        <f>IF(C$10=0,0,C$10/ISI!C$8*1000)</f>
        <v>0.48025955565019113</v>
      </c>
      <c r="D141" s="275">
        <f>IF(D$10=0,0,D$10/ISI!D$8*1000)</f>
        <v>0.47858446524665854</v>
      </c>
      <c r="E141" s="275">
        <f>IF(E$10=0,0,E$10/ISI!E$8*1000)</f>
        <v>0.46630189582089937</v>
      </c>
      <c r="F141" s="275">
        <f>IF(F$10=0,0,F$10/ISI!F$8*1000)</f>
        <v>0.43511172168299811</v>
      </c>
      <c r="G141" s="275">
        <f>IF(G$10=0,0,G$10/ISI!G$8*1000)</f>
        <v>0.42810425271937802</v>
      </c>
      <c r="H141" s="275">
        <f>IF(H$10=0,0,H$10/ISI!H$8*1000)</f>
        <v>0.40336481065288687</v>
      </c>
      <c r="I141" s="275">
        <f>IF(I$10=0,0,I$10/ISI!I$8*1000)</f>
        <v>0.39702028721679072</v>
      </c>
      <c r="J141" s="275">
        <f>IF(J$10=0,0,J$10/ISI!J$8*1000)</f>
        <v>0.41489519084889775</v>
      </c>
      <c r="K141" s="275">
        <f>IF(K$10=0,0,K$10/ISI!K$8*1000)</f>
        <v>0.45270334701001425</v>
      </c>
      <c r="L141" s="275">
        <f>IF(L$10=0,0,L$10/ISI!L$8*1000)</f>
        <v>0.40736169541983597</v>
      </c>
      <c r="M141" s="275">
        <f>IF(M$10=0,0,M$10/ISI!M$8*1000)</f>
        <v>0.37309480804530348</v>
      </c>
      <c r="N141" s="275">
        <f>IF(N$10=0,0,N$10/ISI!N$8*1000)</f>
        <v>0.39367851591604441</v>
      </c>
      <c r="O141" s="275">
        <f>IF(O$10=0,0,O$10/ISI!O$8*1000)</f>
        <v>0.42216214227972571</v>
      </c>
      <c r="P141" s="275">
        <f>IF(P$10=0,0,P$10/ISI!P$8*1000)</f>
        <v>0.43648454122106689</v>
      </c>
      <c r="Q141" s="275">
        <f>IF(Q$10=0,0,Q$10/ISI!Q$8*1000)</f>
        <v>0.45802992256061625</v>
      </c>
      <c r="R141" s="275">
        <f>IF(R$10=0,0,R$10/ISI!R$8*1000)</f>
        <v>0.44726596050405698</v>
      </c>
      <c r="S141" s="275">
        <f>IF(S$10=0,0,S$10/ISI!S$8*1000)</f>
        <v>0.44607303895067291</v>
      </c>
      <c r="T141" s="275">
        <f>IF(T$10=0,0,T$10/ISI!T$8*1000)</f>
        <v>0.42478543847393879</v>
      </c>
      <c r="U141" s="275">
        <f>IF(U$10=0,0,U$10/ISI!U$8*1000)</f>
        <v>0.45373804267355899</v>
      </c>
      <c r="V141" s="275">
        <f>IF(V$10=0,0,V$10/ISI!V$8*1000)</f>
        <v>0.48657835794844445</v>
      </c>
      <c r="W141" s="275">
        <f>IF(W$10=0,0,W$10/ISI!W$8*1000)</f>
        <v>0.5484820153236839</v>
      </c>
      <c r="X141" s="275">
        <f>IF(X$10=0,0,X$10/ISI!X$8*1000)</f>
        <v>0.55756252406111939</v>
      </c>
      <c r="Y141" s="275">
        <f>IF(Y$10=0,0,Y$10/ISI!Y$8*1000)</f>
        <v>0.56517474835984804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46.527294463370566</v>
      </c>
      <c r="C142" s="276">
        <f>IF(C$16=0,0,C$16/ISI!C$8*1000)</f>
        <v>44.596958456508453</v>
      </c>
      <c r="D142" s="276">
        <f>IF(D$16=0,0,D$16/ISI!D$8*1000)</f>
        <v>44.300667534353657</v>
      </c>
      <c r="E142" s="276">
        <f>IF(E$16=0,0,E$16/ISI!E$8*1000)</f>
        <v>43.139659811876065</v>
      </c>
      <c r="F142" s="276">
        <f>IF(F$16=0,0,F$16/ISI!F$8*1000)</f>
        <v>40.140274160358025</v>
      </c>
      <c r="G142" s="276">
        <f>IF(G$16=0,0,G$16/ISI!G$8*1000)</f>
        <v>39.577949577560638</v>
      </c>
      <c r="H142" s="276">
        <f>IF(H$16=0,0,H$16/ISI!H$8*1000)</f>
        <v>37.203437140084461</v>
      </c>
      <c r="I142" s="276">
        <f>IF(I$16=0,0,I$16/ISI!I$8*1000)</f>
        <v>36.551176119446694</v>
      </c>
      <c r="J142" s="276">
        <f>IF(J$16=0,0,J$16/ISI!J$8*1000)</f>
        <v>38.213964447734469</v>
      </c>
      <c r="K142" s="276">
        <f>IF(K$16=0,0,K$16/ISI!K$8*1000)</f>
        <v>41.903251747910218</v>
      </c>
      <c r="L142" s="276">
        <f>IF(L$16=0,0,L$16/ISI!L$8*1000)</f>
        <v>37.347309700911623</v>
      </c>
      <c r="M142" s="276">
        <f>IF(M$16=0,0,M$16/ISI!M$8*1000)</f>
        <v>34.256976432843516</v>
      </c>
      <c r="N142" s="276">
        <f>IF(N$16=0,0,N$16/ISI!N$8*1000)</f>
        <v>37.832934662032301</v>
      </c>
      <c r="O142" s="276">
        <f>IF(O$16=0,0,O$16/ISI!O$8*1000)</f>
        <v>40.440669545876545</v>
      </c>
      <c r="P142" s="276">
        <f>IF(P$16=0,0,P$16/ISI!P$8*1000)</f>
        <v>43.215279820949178</v>
      </c>
      <c r="Q142" s="276">
        <f>IF(Q$16=0,0,Q$16/ISI!Q$8*1000)</f>
        <v>45.310776960211349</v>
      </c>
      <c r="R142" s="276">
        <f>IF(R$16=0,0,R$16/ISI!R$8*1000)</f>
        <v>44.210793684679906</v>
      </c>
      <c r="S142" s="276">
        <f>IF(S$16=0,0,S$16/ISI!S$8*1000)</f>
        <v>43.117880357948209</v>
      </c>
      <c r="T142" s="276">
        <f>IF(T$16=0,0,T$16/ISI!T$8*1000)</f>
        <v>40.845412764543227</v>
      </c>
      <c r="U142" s="276">
        <f>IF(U$16=0,0,U$16/ISI!U$8*1000)</f>
        <v>43.315314123737224</v>
      </c>
      <c r="V142" s="276">
        <f>IF(V$16=0,0,V$16/ISI!V$8*1000)</f>
        <v>46.420155104081445</v>
      </c>
      <c r="W142" s="276">
        <f>IF(W$16=0,0,W$16/ISI!W$8*1000)</f>
        <v>49.823480549356738</v>
      </c>
      <c r="X142" s="276">
        <f>IF(X$16=0,0,X$16/ISI!X$8*1000)</f>
        <v>49.84566158388229</v>
      </c>
      <c r="Y142" s="276">
        <f>IF(Y$16=0,0,Y$16/ISI!Y$8*1000)</f>
        <v>48.920413498815414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125.14912573808607</v>
      </c>
      <c r="C143" s="276">
        <f>IF(C$22=0,0,C$22/ISI!C$8*1000)</f>
        <v>115.04873331129529</v>
      </c>
      <c r="D143" s="276">
        <f>IF(D$22=0,0,D$22/ISI!D$8*1000)</f>
        <v>118.24346710462045</v>
      </c>
      <c r="E143" s="276">
        <f>IF(E$22=0,0,E$22/ISI!E$8*1000)</f>
        <v>114.51200624660659</v>
      </c>
      <c r="F143" s="276">
        <f>IF(F$22=0,0,F$22/ISI!F$8*1000)</f>
        <v>108.56013125980996</v>
      </c>
      <c r="G143" s="276">
        <f>IF(G$22=0,0,G$22/ISI!G$8*1000)</f>
        <v>110.65852915700265</v>
      </c>
      <c r="H143" s="276">
        <f>IF(H$22=0,0,H$22/ISI!H$8*1000)</f>
        <v>105.06199590948475</v>
      </c>
      <c r="I143" s="276">
        <f>IF(I$22=0,0,I$22/ISI!I$8*1000)</f>
        <v>104.15156417474087</v>
      </c>
      <c r="J143" s="276">
        <f>IF(J$22=0,0,J$22/ISI!J$8*1000)</f>
        <v>101.19325066638815</v>
      </c>
      <c r="K143" s="276">
        <f>IF(K$22=0,0,K$22/ISI!K$8*1000)</f>
        <v>112.1279199750887</v>
      </c>
      <c r="L143" s="276">
        <f>IF(L$22=0,0,L$22/ISI!L$8*1000)</f>
        <v>94.582019680539659</v>
      </c>
      <c r="M143" s="276">
        <f>IF(M$22=0,0,M$22/ISI!M$8*1000)</f>
        <v>89.982125134638466</v>
      </c>
      <c r="N143" s="276">
        <f>IF(N$22=0,0,N$22/ISI!N$8*1000)</f>
        <v>100.67598068455602</v>
      </c>
      <c r="O143" s="276">
        <f>IF(O$22=0,0,O$22/ISI!O$8*1000)</f>
        <v>105.73746678885493</v>
      </c>
      <c r="P143" s="276">
        <f>IF(P$22=0,0,P$22/ISI!P$8*1000)</f>
        <v>110.30970488959382</v>
      </c>
      <c r="Q143" s="276">
        <f>IF(Q$22=0,0,Q$22/ISI!Q$8*1000)</f>
        <v>128.02613930037322</v>
      </c>
      <c r="R143" s="276">
        <f>IF(R$22=0,0,R$22/ISI!R$8*1000)</f>
        <v>117.40958626319572</v>
      </c>
      <c r="S143" s="276">
        <f>IF(S$22=0,0,S$22/ISI!S$8*1000)</f>
        <v>117.31212031540839</v>
      </c>
      <c r="T143" s="276">
        <f>IF(T$22=0,0,T$22/ISI!T$8*1000)</f>
        <v>127.20054749929849</v>
      </c>
      <c r="U143" s="276">
        <f>IF(U$22=0,0,U$22/ISI!U$8*1000)</f>
        <v>131.59604910142042</v>
      </c>
      <c r="V143" s="276">
        <f>IF(V$22=0,0,V$22/ISI!V$8*1000)</f>
        <v>128.04356024181831</v>
      </c>
      <c r="W143" s="276">
        <f>IF(W$22=0,0,W$22/ISI!W$8*1000)</f>
        <v>128.23712906471735</v>
      </c>
      <c r="X143" s="276">
        <f>IF(X$22=0,0,X$22/ISI!X$8*1000)</f>
        <v>133.54378445026066</v>
      </c>
      <c r="Y143" s="276">
        <f>IF(Y$22=0,0,Y$22/ISI!Y$8*1000)</f>
        <v>140.47519456717836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53.123140001114642</v>
      </c>
      <c r="C144" s="276">
        <f>IF(C$28=0,0,C$28/ISI!C$8*1000)</f>
        <v>53.352633808835193</v>
      </c>
      <c r="D144" s="276">
        <f>IF(D$28=0,0,D$28/ISI!D$8*1000)</f>
        <v>53.170602029547076</v>
      </c>
      <c r="E144" s="276">
        <f>IF(E$28=0,0,E$28/ISI!E$8*1000)</f>
        <v>51.815005183915687</v>
      </c>
      <c r="F144" s="276">
        <f>IF(F$28=0,0,F$28/ISI!F$8*1000)</f>
        <v>48.41352077781486</v>
      </c>
      <c r="G144" s="276">
        <f>IF(G$28=0,0,G$28/ISI!G$8*1000)</f>
        <v>47.583730600516596</v>
      </c>
      <c r="H144" s="276">
        <f>IF(H$28=0,0,H$28/ISI!H$8*1000)</f>
        <v>44.833393521721348</v>
      </c>
      <c r="I144" s="276">
        <f>IF(I$28=0,0,I$28/ISI!I$8*1000)</f>
        <v>44.084289378398715</v>
      </c>
      <c r="J144" s="276">
        <f>IF(J$28=0,0,J$28/ISI!J$8*1000)</f>
        <v>46.051475849782854</v>
      </c>
      <c r="K144" s="276">
        <f>IF(K$28=0,0,K$28/ISI!K$8*1000)</f>
        <v>50.607135256622939</v>
      </c>
      <c r="L144" s="276">
        <f>IF(L$28=0,0,L$28/ISI!L$8*1000)</f>
        <v>45.188942370928288</v>
      </c>
      <c r="M144" s="276">
        <f>IF(M$28=0,0,M$28/ISI!M$8*1000)</f>
        <v>41.359162247554551</v>
      </c>
      <c r="N144" s="276">
        <f>IF(N$28=0,0,N$28/ISI!N$8*1000)</f>
        <v>43.639456244004329</v>
      </c>
      <c r="O144" s="276">
        <f>IF(O$28=0,0,O$28/ISI!O$8*1000)</f>
        <v>46.836806715159724</v>
      </c>
      <c r="P144" s="276">
        <f>IF(P$28=0,0,P$28/ISI!P$8*1000)</f>
        <v>48.42888250925526</v>
      </c>
      <c r="Q144" s="276">
        <f>IF(Q$28=0,0,Q$28/ISI!Q$8*1000)</f>
        <v>50.995244035767413</v>
      </c>
      <c r="R144" s="276">
        <f>IF(R$28=0,0,R$28/ISI!R$8*1000)</f>
        <v>49.784809135435751</v>
      </c>
      <c r="S144" s="276">
        <f>IF(S$28=0,0,S$28/ISI!S$8*1000)</f>
        <v>49.540792639006689</v>
      </c>
      <c r="T144" s="276">
        <f>IF(T$28=0,0,T$28/ISI!T$8*1000)</f>
        <v>47.214050635721676</v>
      </c>
      <c r="U144" s="276">
        <f>IF(U$28=0,0,U$28/ISI!U$8*1000)</f>
        <v>50.400998393532412</v>
      </c>
      <c r="V144" s="276">
        <f>IF(V$28=0,0,V$28/ISI!V$8*1000)</f>
        <v>54.274337028361046</v>
      </c>
      <c r="W144" s="276">
        <f>IF(W$28=0,0,W$28/ISI!W$8*1000)</f>
        <v>58.795137399813704</v>
      </c>
      <c r="X144" s="276">
        <f>IF(X$28=0,0,X$28/ISI!X$8*1000)</f>
        <v>58.571286905668082</v>
      </c>
      <c r="Y144" s="276">
        <f>IF(Y$28=0,0,Y$28/ISI!Y$8*1000)</f>
        <v>57.882402778371471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35.213189110774934</v>
      </c>
      <c r="C145" s="277">
        <f>IF(C$35=0,0,C$35/ISI!C$8*1000)</f>
        <v>34.64908007394996</v>
      </c>
      <c r="D145" s="277">
        <f>IF(D$35=0,0,D$35/ISI!D$8*1000)</f>
        <v>34.584129815271901</v>
      </c>
      <c r="E145" s="277">
        <f>IF(E$35=0,0,E$35/ISI!E$8*1000)</f>
        <v>33.668993581735108</v>
      </c>
      <c r="F145" s="277">
        <f>IF(F$35=0,0,F$35/ISI!F$8*1000)</f>
        <v>32.742478464855218</v>
      </c>
      <c r="G145" s="277">
        <f>IF(G$35=0,0,G$35/ISI!G$8*1000)</f>
        <v>32.182447260194486</v>
      </c>
      <c r="H145" s="277">
        <f>IF(H$35=0,0,H$35/ISI!H$8*1000)</f>
        <v>29.217176822057656</v>
      </c>
      <c r="I145" s="277">
        <f>IF(I$35=0,0,I$35/ISI!I$8*1000)</f>
        <v>28.6554845850772</v>
      </c>
      <c r="J145" s="277">
        <f>IF(J$35=0,0,J$35/ISI!J$8*1000)</f>
        <v>29.917360753557315</v>
      </c>
      <c r="K145" s="277">
        <f>IF(K$35=0,0,K$35/ISI!K$8*1000)</f>
        <v>48.604922110087081</v>
      </c>
      <c r="L145" s="277">
        <f>IF(L$35=0,0,L$35/ISI!L$8*1000)</f>
        <v>30.414216981333656</v>
      </c>
      <c r="M145" s="277">
        <f>IF(M$35=0,0,M$35/ISI!M$8*1000)</f>
        <v>27.821588455376311</v>
      </c>
      <c r="N145" s="277">
        <f>IF(N$35=0,0,N$35/ISI!N$8*1000)</f>
        <v>32.885103397997156</v>
      </c>
      <c r="O145" s="277">
        <f>IF(O$35=0,0,O$35/ISI!O$8*1000)</f>
        <v>34.219510373328312</v>
      </c>
      <c r="P145" s="277">
        <f>IF(P$35=0,0,P$35/ISI!P$8*1000)</f>
        <v>36.054003939906835</v>
      </c>
      <c r="Q145" s="277">
        <f>IF(Q$35=0,0,Q$35/ISI!Q$8*1000)</f>
        <v>41.744062205340889</v>
      </c>
      <c r="R145" s="277">
        <f>IF(R$35=0,0,R$35/ISI!R$8*1000)</f>
        <v>41.86661383868698</v>
      </c>
      <c r="S145" s="277">
        <f>IF(S$35=0,0,S$35/ISI!S$8*1000)</f>
        <v>40.314982814884679</v>
      </c>
      <c r="T145" s="277">
        <f>IF(T$35=0,0,T$35/ISI!T$8*1000)</f>
        <v>34.929118860416942</v>
      </c>
      <c r="U145" s="277">
        <f>IF(U$35=0,0,U$35/ISI!U$8*1000)</f>
        <v>41.279873778045037</v>
      </c>
      <c r="V145" s="277">
        <f>IF(V$35=0,0,V$35/ISI!V$8*1000)</f>
        <v>43.51836339249153</v>
      </c>
      <c r="W145" s="277">
        <f>IF(W$35=0,0,W$35/ISI!W$8*1000)</f>
        <v>41.577918252797218</v>
      </c>
      <c r="X145" s="277">
        <f>IF(X$35=0,0,X$35/ISI!X$8*1000)</f>
        <v>42.008425130287236</v>
      </c>
      <c r="Y145" s="277">
        <f>IF(Y$35=0,0,Y$35/ISI!Y$8*1000)</f>
        <v>42.617336776793316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127.43760815068919</v>
      </c>
      <c r="C147" s="272">
        <f t="shared" si="33"/>
        <v>122.28592862645397</v>
      </c>
      <c r="D147" s="272">
        <f t="shared" si="33"/>
        <v>123.3131189462532</v>
      </c>
      <c r="E147" s="272">
        <f t="shared" si="33"/>
        <v>120.11303474072129</v>
      </c>
      <c r="F147" s="272">
        <f t="shared" si="33"/>
        <v>114.13224442976576</v>
      </c>
      <c r="G147" s="272">
        <f t="shared" si="33"/>
        <v>114.14576015149778</v>
      </c>
      <c r="H147" s="272">
        <f t="shared" si="33"/>
        <v>108.03859692799185</v>
      </c>
      <c r="I147" s="272">
        <f t="shared" si="33"/>
        <v>106.74517370919199</v>
      </c>
      <c r="J147" s="272">
        <f t="shared" si="33"/>
        <v>107.77538250506387</v>
      </c>
      <c r="K147" s="272">
        <f t="shared" si="33"/>
        <v>124.40712304593019</v>
      </c>
      <c r="L147" s="272">
        <f t="shared" si="33"/>
        <v>104.35077656978831</v>
      </c>
      <c r="M147" s="272">
        <f t="shared" si="33"/>
        <v>97.934531407613136</v>
      </c>
      <c r="N147" s="272">
        <f t="shared" si="33"/>
        <v>107.45061286214548</v>
      </c>
      <c r="O147" s="272">
        <f t="shared" si="33"/>
        <v>112.94593656059715</v>
      </c>
      <c r="P147" s="272">
        <f t="shared" si="33"/>
        <v>117.68211331375403</v>
      </c>
      <c r="Q147" s="272">
        <f t="shared" si="33"/>
        <v>129.72538672374969</v>
      </c>
      <c r="R147" s="272">
        <f t="shared" si="33"/>
        <v>124.25793134062711</v>
      </c>
      <c r="S147" s="272">
        <f t="shared" si="33"/>
        <v>122.91168923350124</v>
      </c>
      <c r="T147" s="272">
        <f t="shared" si="33"/>
        <v>122.63087488017604</v>
      </c>
      <c r="U147" s="272">
        <f t="shared" si="33"/>
        <v>129.91939902431346</v>
      </c>
      <c r="V147" s="272">
        <f t="shared" si="33"/>
        <v>132.52571628148723</v>
      </c>
      <c r="W147" s="272">
        <f t="shared" si="33"/>
        <v>135.416874388401</v>
      </c>
      <c r="X147" s="272">
        <f t="shared" si="33"/>
        <v>137.81343612167822</v>
      </c>
      <c r="Y147" s="272">
        <f t="shared" si="33"/>
        <v>140.27380139914158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0.35353203736404132</v>
      </c>
      <c r="C148" s="273">
        <f>IF(C$55=0,0,C$55/ISI!C$9*1000)</f>
        <v>0.34863601933928684</v>
      </c>
      <c r="D148" s="273">
        <f>IF(D$55=0,0,D$55/ISI!D$9*1000)</f>
        <v>0.34697377444488292</v>
      </c>
      <c r="E148" s="273">
        <f>IF(E$55=0,0,E$55/ISI!E$9*1000)</f>
        <v>0.33725716131276767</v>
      </c>
      <c r="F148" s="273">
        <f>IF(F$55=0,0,F$55/ISI!F$9*1000)</f>
        <v>0.31971270649624356</v>
      </c>
      <c r="G148" s="273">
        <f>IF(G$55=0,0,G$55/ISI!G$9*1000)</f>
        <v>0.32056883440683775</v>
      </c>
      <c r="H148" s="273">
        <f>IF(H$55=0,0,H$55/ISI!H$9*1000)</f>
        <v>0.30714452462269382</v>
      </c>
      <c r="I148" s="273">
        <f>IF(I$55=0,0,I$55/ISI!I$9*1000)</f>
        <v>0.30447987699767393</v>
      </c>
      <c r="J148" s="273">
        <f>IF(J$55=0,0,J$55/ISI!J$9*1000)</f>
        <v>0.30862062222493669</v>
      </c>
      <c r="K148" s="273">
        <f>IF(K$55=0,0,K$55/ISI!K$9*1000)</f>
        <v>0.33196621823219508</v>
      </c>
      <c r="L148" s="273">
        <f>IF(L$55=0,0,L$55/ISI!L$9*1000)</f>
        <v>0.30123426117755608</v>
      </c>
      <c r="M148" s="273">
        <f>IF(M$55=0,0,M$55/ISI!M$9*1000)</f>
        <v>0.28707779582174459</v>
      </c>
      <c r="N148" s="273">
        <f>IF(N$55=0,0,N$55/ISI!N$9*1000)</f>
        <v>0.3008084072668698</v>
      </c>
      <c r="O148" s="273">
        <f>IF(O$55=0,0,O$55/ISI!O$9*1000)</f>
        <v>0.3140462792417078</v>
      </c>
      <c r="P148" s="273">
        <f>IF(P$55=0,0,P$55/ISI!P$9*1000)</f>
        <v>0.32183506647276988</v>
      </c>
      <c r="Q148" s="273">
        <f>IF(Q$55=0,0,Q$55/ISI!Q$9*1000)</f>
        <v>0.33867284151300225</v>
      </c>
      <c r="R148" s="273">
        <f>IF(R$55=0,0,R$55/ISI!R$9*1000)</f>
        <v>0.32864315390398696</v>
      </c>
      <c r="S148" s="273">
        <f>IF(S$55=0,0,S$55/ISI!S$9*1000)</f>
        <v>0.32521505199019229</v>
      </c>
      <c r="T148" s="273">
        <f>IF(T$55=0,0,T$55/ISI!T$9*1000)</f>
        <v>0.32622008032172689</v>
      </c>
      <c r="U148" s="273">
        <f>IF(U$55=0,0,U$55/ISI!U$9*1000)</f>
        <v>0.34163616826863097</v>
      </c>
      <c r="V148" s="273">
        <f>IF(V$55=0,0,V$55/ISI!V$9*1000)</f>
        <v>0.34390289369183757</v>
      </c>
      <c r="W148" s="273">
        <f>IF(W$55=0,0,W$55/ISI!W$9*1000)</f>
        <v>0.35415849026487412</v>
      </c>
      <c r="X148" s="273">
        <f>IF(X$55=0,0,X$55/ISI!X$9*1000)</f>
        <v>0.36239745151736646</v>
      </c>
      <c r="Y148" s="273">
        <f>IF(Y$55=0,0,Y$55/ISI!Y$9*1000)</f>
        <v>0.36718637456173658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0.26122271425666771</v>
      </c>
      <c r="C149" s="274">
        <f>IF(C$56=0,0,C$56/ISI!C$9*1000)</f>
        <v>0.25760507573368724</v>
      </c>
      <c r="D149" s="274">
        <f>IF(D$56=0,0,D$56/ISI!D$9*1000)</f>
        <v>0.25637685289336692</v>
      </c>
      <c r="E149" s="274">
        <f>IF(E$56=0,0,E$56/ISI!E$9*1000)</f>
        <v>0.24919730539131271</v>
      </c>
      <c r="F149" s="274">
        <f>IF(F$56=0,0,F$56/ISI!F$9*1000)</f>
        <v>0.23623381234695642</v>
      </c>
      <c r="G149" s="274">
        <f>IF(G$56=0,0,G$56/ISI!G$9*1000)</f>
        <v>0.23686640015490659</v>
      </c>
      <c r="H149" s="274">
        <f>IF(H$56=0,0,H$56/ISI!H$9*1000)</f>
        <v>0.22694725770608395</v>
      </c>
      <c r="I149" s="274">
        <f>IF(I$56=0,0,I$56/ISI!I$9*1000)</f>
        <v>0.22497836546555267</v>
      </c>
      <c r="J149" s="274">
        <f>IF(J$56=0,0,J$56/ISI!J$9*1000)</f>
        <v>0.22803793742224374</v>
      </c>
      <c r="K149" s="274">
        <f>IF(K$56=0,0,K$56/ISI!K$9*1000)</f>
        <v>0.24528785909957113</v>
      </c>
      <c r="L149" s="274">
        <f>IF(L$56=0,0,L$56/ISI!L$9*1000)</f>
        <v>0.22258019929004266</v>
      </c>
      <c r="M149" s="274">
        <f>IF(M$56=0,0,M$56/ISI!M$9*1000)</f>
        <v>0.21212007145524153</v>
      </c>
      <c r="N149" s="274">
        <f>IF(N$56=0,0,N$56/ISI!N$9*1000)</f>
        <v>0.22226553837485175</v>
      </c>
      <c r="O149" s="274">
        <f>IF(O$56=0,0,O$56/ISI!O$9*1000)</f>
        <v>0.2320469230381281</v>
      </c>
      <c r="P149" s="274">
        <f>IF(P$56=0,0,P$56/ISI!P$9*1000)</f>
        <v>0.23780201147773844</v>
      </c>
      <c r="Q149" s="274">
        <f>IF(Q$56=0,0,Q$56/ISI!Q$9*1000)</f>
        <v>0.25024334304940454</v>
      </c>
      <c r="R149" s="274">
        <f>IF(R$56=0,0,R$56/ISI!R$9*1000)</f>
        <v>0.24283246668326755</v>
      </c>
      <c r="S149" s="274">
        <f>IF(S$56=0,0,S$56/ISI!S$9*1000)</f>
        <v>0.24029946262132498</v>
      </c>
      <c r="T149" s="274">
        <f>IF(T$56=0,0,T$56/ISI!T$9*1000)</f>
        <v>0.24104207206239797</v>
      </c>
      <c r="U149" s="274">
        <f>IF(U$56=0,0,U$56/ISI!U$9*1000)</f>
        <v>0.25243292751848517</v>
      </c>
      <c r="V149" s="274">
        <f>IF(V$56=0,0,V$56/ISI!V$9*1000)</f>
        <v>0.25410779741695189</v>
      </c>
      <c r="W149" s="274">
        <f>IF(W$56=0,0,W$56/ISI!W$9*1000)</f>
        <v>0.26168559656948337</v>
      </c>
      <c r="X149" s="274">
        <f>IF(X$56=0,0,X$56/ISI!X$9*1000)</f>
        <v>0.26777331590908998</v>
      </c>
      <c r="Y149" s="274">
        <f>IF(Y$56=0,0,Y$56/ISI!Y$9*1000)</f>
        <v>0.27131182258968389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6.5305678564166945</v>
      </c>
      <c r="C150" s="274">
        <f>IF(C$57=0,0,C$57/ISI!C$9*1000)</f>
        <v>6.4401268933421774</v>
      </c>
      <c r="D150" s="274">
        <f>IF(D$57=0,0,D$57/ISI!D$9*1000)</f>
        <v>6.4094213223341718</v>
      </c>
      <c r="E150" s="274">
        <f>IF(E$57=0,0,E$57/ISI!E$9*1000)</f>
        <v>6.2299326347828181</v>
      </c>
      <c r="F150" s="274">
        <f>IF(F$57=0,0,F$57/ISI!F$9*1000)</f>
        <v>5.9058453086739071</v>
      </c>
      <c r="G150" s="274">
        <f>IF(G$57=0,0,G$57/ISI!G$9*1000)</f>
        <v>5.9216600038726632</v>
      </c>
      <c r="H150" s="274">
        <f>IF(H$57=0,0,H$57/ISI!H$9*1000)</f>
        <v>5.6736814426520965</v>
      </c>
      <c r="I150" s="274">
        <f>IF(I$57=0,0,I$57/ISI!I$9*1000)</f>
        <v>5.6244591366388184</v>
      </c>
      <c r="J150" s="274">
        <f>IF(J$57=0,0,J$57/ISI!J$9*1000)</f>
        <v>5.7009484355560955</v>
      </c>
      <c r="K150" s="274">
        <f>IF(K$57=0,0,K$57/ISI!K$9*1000)</f>
        <v>6.1321964774892797</v>
      </c>
      <c r="L150" s="274">
        <f>IF(L$57=0,0,L$57/ISI!L$9*1000)</f>
        <v>5.5645049822510684</v>
      </c>
      <c r="M150" s="274">
        <f>IF(M$57=0,0,M$57/ISI!M$9*1000)</f>
        <v>5.3030017863810377</v>
      </c>
      <c r="N150" s="274">
        <f>IF(N$57=0,0,N$57/ISI!N$9*1000)</f>
        <v>5.5566384593712952</v>
      </c>
      <c r="O150" s="274">
        <f>IF(O$57=0,0,O$57/ISI!O$9*1000)</f>
        <v>5.8011730759531988</v>
      </c>
      <c r="P150" s="274">
        <f>IF(P$57=0,0,P$57/ISI!P$9*1000)</f>
        <v>5.9450502869434647</v>
      </c>
      <c r="Q150" s="274">
        <f>IF(Q$57=0,0,Q$57/ISI!Q$9*1000)</f>
        <v>6.2560835762351115</v>
      </c>
      <c r="R150" s="274">
        <f>IF(R$57=0,0,R$57/ISI!R$9*1000)</f>
        <v>6.0708116670816894</v>
      </c>
      <c r="S150" s="274">
        <f>IF(S$57=0,0,S$57/ISI!S$9*1000)</f>
        <v>6.0074865655331262</v>
      </c>
      <c r="T150" s="274">
        <f>IF(T$57=0,0,T$57/ISI!T$9*1000)</f>
        <v>6.0260518015599516</v>
      </c>
      <c r="U150" s="274">
        <f>IF(U$57=0,0,U$57/ISI!U$9*1000)</f>
        <v>6.3108231879621268</v>
      </c>
      <c r="V150" s="274">
        <f>IF(V$57=0,0,V$57/ISI!V$9*1000)</f>
        <v>6.3526949354237958</v>
      </c>
      <c r="W150" s="274">
        <f>IF(W$57=0,0,W$57/ISI!W$9*1000)</f>
        <v>6.5421399142370849</v>
      </c>
      <c r="X150" s="274">
        <f>IF(X$57=0,0,X$57/ISI!X$9*1000)</f>
        <v>6.6943328977272483</v>
      </c>
      <c r="Y150" s="274">
        <f>IF(Y$57=0,0,Y$57/ISI!Y$9*1000)</f>
        <v>6.782795564742095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0.16326419641041731</v>
      </c>
      <c r="C151" s="274">
        <f>IF(C$58=0,0,C$58/ISI!C$9*1000)</f>
        <v>0.16100317233355452</v>
      </c>
      <c r="D151" s="274">
        <f>IF(D$58=0,0,D$58/ISI!D$9*1000)</f>
        <v>0.16023553305835439</v>
      </c>
      <c r="E151" s="274">
        <f>IF(E$58=0,0,E$58/ISI!E$9*1000)</f>
        <v>0.15574831586957055</v>
      </c>
      <c r="F151" s="274">
        <f>IF(F$58=0,0,F$58/ISI!F$9*1000)</f>
        <v>0.14764613271684779</v>
      </c>
      <c r="G151" s="274">
        <f>IF(G$58=0,0,G$58/ISI!G$9*1000)</f>
        <v>0.14804150009681663</v>
      </c>
      <c r="H151" s="274">
        <f>IF(H$58=0,0,H$58/ISI!H$9*1000)</f>
        <v>0.14184203606630252</v>
      </c>
      <c r="I151" s="274">
        <f>IF(I$58=0,0,I$58/ISI!I$9*1000)</f>
        <v>0.14061147841597046</v>
      </c>
      <c r="J151" s="274">
        <f>IF(J$58=0,0,J$58/ISI!J$9*1000)</f>
        <v>0.14252371088890242</v>
      </c>
      <c r="K151" s="274">
        <f>IF(K$58=0,0,K$58/ISI!K$9*1000)</f>
        <v>0.15330491193723197</v>
      </c>
      <c r="L151" s="274">
        <f>IF(L$58=0,0,L$58/ISI!L$9*1000)</f>
        <v>0.13911262455627674</v>
      </c>
      <c r="M151" s="274">
        <f>IF(M$58=0,0,M$58/ISI!M$9*1000)</f>
        <v>0.13257504465952602</v>
      </c>
      <c r="N151" s="274">
        <f>IF(N$58=0,0,N$58/ISI!N$9*1000)</f>
        <v>0.13891596148428242</v>
      </c>
      <c r="O151" s="274">
        <f>IF(O$58=0,0,O$58/ISI!O$9*1000)</f>
        <v>0.14502932689883002</v>
      </c>
      <c r="P151" s="274">
        <f>IF(P$58=0,0,P$58/ISI!P$9*1000)</f>
        <v>0.14862625717358649</v>
      </c>
      <c r="Q151" s="274">
        <f>IF(Q$58=0,0,Q$58/ISI!Q$9*1000)</f>
        <v>0.15640208940587788</v>
      </c>
      <c r="R151" s="274">
        <f>IF(R$58=0,0,R$58/ISI!R$9*1000)</f>
        <v>0.15177029167704223</v>
      </c>
      <c r="S151" s="274">
        <f>IF(S$58=0,0,S$58/ISI!S$9*1000)</f>
        <v>0.15018716413832811</v>
      </c>
      <c r="T151" s="274">
        <f>IF(T$58=0,0,T$58/ISI!T$9*1000)</f>
        <v>0.15065129503899879</v>
      </c>
      <c r="U151" s="274">
        <f>IF(U$58=0,0,U$58/ISI!U$9*1000)</f>
        <v>0.15777057969905325</v>
      </c>
      <c r="V151" s="274">
        <f>IF(V$58=0,0,V$58/ISI!V$9*1000)</f>
        <v>0.15881737338559487</v>
      </c>
      <c r="W151" s="274">
        <f>IF(W$58=0,0,W$58/ISI!W$9*1000)</f>
        <v>0.16355349785592713</v>
      </c>
      <c r="X151" s="274">
        <f>IF(X$58=0,0,X$58/ISI!X$9*1000)</f>
        <v>0.1673583224431813</v>
      </c>
      <c r="Y151" s="274">
        <f>IF(Y$58=0,0,Y$58/ISI!Y$9*1000)</f>
        <v>0.16956988911855245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0.26724412386680169</v>
      </c>
      <c r="C152" s="275">
        <f>IF(C$59=0,0,C$59/ISI!C$9*1000)</f>
        <v>0.25632003691257232</v>
      </c>
      <c r="D152" s="275">
        <f>IF(D$59=0,0,D$59/ISI!D$9*1000)</f>
        <v>0.26081236049420381</v>
      </c>
      <c r="E152" s="275">
        <f>IF(E$59=0,0,E$59/ISI!E$9*1000)</f>
        <v>0.25457126332237101</v>
      </c>
      <c r="F152" s="275">
        <f>IF(F$59=0,0,F$59/ISI!F$9*1000)</f>
        <v>0.24007837226446035</v>
      </c>
      <c r="G152" s="275">
        <f>IF(G$59=0,0,G$59/ISI!G$9*1000)</f>
        <v>0.23978289134341568</v>
      </c>
      <c r="H152" s="275">
        <f>IF(H$59=0,0,H$59/ISI!H$9*1000)</f>
        <v>0.22690413321059336</v>
      </c>
      <c r="I152" s="275">
        <f>IF(I$59=0,0,I$59/ISI!I$9*1000)</f>
        <v>0.22402557763134182</v>
      </c>
      <c r="J152" s="275">
        <f>IF(J$59=0,0,J$59/ISI!J$9*1000)</f>
        <v>0.22575167423514744</v>
      </c>
      <c r="K152" s="275">
        <f>IF(K$59=0,0,K$59/ISI!K$9*1000)</f>
        <v>0.2454614637203433</v>
      </c>
      <c r="L152" s="275">
        <f>IF(L$59=0,0,L$59/ISI!L$9*1000)</f>
        <v>0.21607235732334487</v>
      </c>
      <c r="M152" s="275">
        <f>IF(M$59=0,0,M$59/ISI!M$9*1000)</f>
        <v>0.20082556114356248</v>
      </c>
      <c r="N152" s="275">
        <f>IF(N$59=0,0,N$59/ISI!N$9*1000)</f>
        <v>0.21771639789993041</v>
      </c>
      <c r="O152" s="275">
        <f>IF(O$59=0,0,O$59/ISI!O$9*1000)</f>
        <v>0.23136599422478182</v>
      </c>
      <c r="P152" s="275">
        <f>IF(P$59=0,0,P$59/ISI!P$9*1000)</f>
        <v>0.24005928890865974</v>
      </c>
      <c r="Q152" s="275">
        <f>IF(Q$59=0,0,Q$59/ISI!Q$9*1000)</f>
        <v>0.26523860817511447</v>
      </c>
      <c r="R152" s="275">
        <f>IF(R$59=0,0,R$59/ISI!R$9*1000)</f>
        <v>0.25060846512203894</v>
      </c>
      <c r="S152" s="275">
        <f>IF(S$59=0,0,S$59/ISI!S$9*1000)</f>
        <v>0.25159610672533272</v>
      </c>
      <c r="T152" s="275">
        <f>IF(T$59=0,0,T$59/ISI!T$9*1000)</f>
        <v>0.25598897690013839</v>
      </c>
      <c r="U152" s="275">
        <f>IF(U$59=0,0,U$59/ISI!U$9*1000)</f>
        <v>0.26713827637678256</v>
      </c>
      <c r="V152" s="275">
        <f>IF(V$59=0,0,V$59/ISI!V$9*1000)</f>
        <v>0.27548652507698212</v>
      </c>
      <c r="W152" s="275">
        <f>IF(W$59=0,0,W$59/ISI!W$9*1000)</f>
        <v>0.30173317990774784</v>
      </c>
      <c r="X152" s="275">
        <f>IF(X$59=0,0,X$59/ISI!X$9*1000)</f>
        <v>0.31077376016702596</v>
      </c>
      <c r="Y152" s="275">
        <f>IF(Y$59=0,0,Y$59/ISI!Y$9*1000)</f>
        <v>0.32352524859608023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16.908908093698777</v>
      </c>
      <c r="C153" s="276">
        <f>IF(C$65=0,0,C$65/ISI!C$9*1000)</f>
        <v>15.065695742150034</v>
      </c>
      <c r="D153" s="276">
        <f>IF(D$65=0,0,D$65/ISI!D$9*1000)</f>
        <v>15.412851448730761</v>
      </c>
      <c r="E153" s="276">
        <f>IF(E$65=0,0,E$65/ISI!E$9*1000)</f>
        <v>15.02398340820808</v>
      </c>
      <c r="F153" s="276">
        <f>IF(F$65=0,0,F$65/ISI!F$9*1000)</f>
        <v>14.117354021695046</v>
      </c>
      <c r="G153" s="276">
        <f>IF(G$65=0,0,G$65/ISI!G$9*1000)</f>
        <v>14.107935645468405</v>
      </c>
      <c r="H153" s="276">
        <f>IF(H$65=0,0,H$65/ISI!H$9*1000)</f>
        <v>13.286734529508697</v>
      </c>
      <c r="I153" s="276">
        <f>IF(I$65=0,0,I$65/ISI!I$9*1000)</f>
        <v>13.080232943636792</v>
      </c>
      <c r="J153" s="276">
        <f>IF(J$65=0,0,J$65/ISI!J$9*1000)</f>
        <v>13.130428312041261</v>
      </c>
      <c r="K153" s="276">
        <f>IF(K$65=0,0,K$65/ISI!K$9*1000)</f>
        <v>14.699239101918845</v>
      </c>
      <c r="L153" s="276">
        <f>IF(L$65=0,0,L$65/ISI!L$9*1000)</f>
        <v>12.405265772538904</v>
      </c>
      <c r="M153" s="276">
        <f>IF(M$65=0,0,M$65/ISI!M$9*1000)</f>
        <v>11.391143706840678</v>
      </c>
      <c r="N153" s="276">
        <f>IF(N$65=0,0,N$65/ISI!N$9*1000)</f>
        <v>13.668803977141344</v>
      </c>
      <c r="O153" s="276">
        <f>IF(O$65=0,0,O$65/ISI!O$9*1000)</f>
        <v>14.614639082890779</v>
      </c>
      <c r="P153" s="276">
        <f>IF(P$65=0,0,P$65/ISI!P$9*1000)</f>
        <v>15.982555260723657</v>
      </c>
      <c r="Q153" s="276">
        <f>IF(Q$65=0,0,Q$65/ISI!Q$9*1000)</f>
        <v>18.036261691935465</v>
      </c>
      <c r="R153" s="276">
        <f>IF(R$65=0,0,R$65/ISI!R$9*1000)</f>
        <v>16.86388878623535</v>
      </c>
      <c r="S153" s="276">
        <f>IF(S$65=0,0,S$65/ISI!S$9*1000)</f>
        <v>16.58884852737323</v>
      </c>
      <c r="T153" s="276">
        <f>IF(T$65=0,0,T$65/ISI!T$9*1000)</f>
        <v>16.875906721625803</v>
      </c>
      <c r="U153" s="276">
        <f>IF(U$65=0,0,U$65/ISI!U$9*1000)</f>
        <v>17.469188616933646</v>
      </c>
      <c r="V153" s="276">
        <f>IF(V$65=0,0,V$65/ISI!V$9*1000)</f>
        <v>18.073210365863449</v>
      </c>
      <c r="W153" s="276">
        <f>IF(W$65=0,0,W$65/ISI!W$9*1000)</f>
        <v>18.687275435108219</v>
      </c>
      <c r="X153" s="276">
        <f>IF(X$65=0,0,X$65/ISI!X$9*1000)</f>
        <v>18.939579323196597</v>
      </c>
      <c r="Y153" s="276">
        <f>IF(Y$65=0,0,Y$65/ISI!Y$9*1000)</f>
        <v>19.195921378904103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48.50290437577808</v>
      </c>
      <c r="C154" s="276">
        <f>IF(C$71=0,0,C$71/ISI!C$9*1000)</f>
        <v>47.831194123300399</v>
      </c>
      <c r="D154" s="276">
        <f>IF(D$71=0,0,D$71/ISI!D$9*1000)</f>
        <v>47.603142075278001</v>
      </c>
      <c r="E154" s="276">
        <f>IF(E$71=0,0,E$71/ISI!E$9*1000)</f>
        <v>46.270069233797095</v>
      </c>
      <c r="F154" s="276">
        <f>IF(F$71=0,0,F$71/ISI!F$9*1000)</f>
        <v>43.86305395836176</v>
      </c>
      <c r="G154" s="276">
        <f>IF(G$71=0,0,G$71/ISI!G$9*1000)</f>
        <v>43.980510612334591</v>
      </c>
      <c r="H154" s="276">
        <f>IF(H$71=0,0,H$71/ISI!H$9*1000)</f>
        <v>42.138759526277632</v>
      </c>
      <c r="I154" s="276">
        <f>IF(I$71=0,0,I$71/ISI!I$9*1000)</f>
        <v>41.773182618693447</v>
      </c>
      <c r="J154" s="276">
        <f>IF(J$71=0,0,J$71/ISI!J$9*1000)</f>
        <v>42.341273056266928</v>
      </c>
      <c r="K154" s="276">
        <f>IF(K$71=0,0,K$71/ISI!K$9*1000)</f>
        <v>45.544177152818754</v>
      </c>
      <c r="L154" s="276">
        <f>IF(L$71=0,0,L$71/ISI!L$9*1000)</f>
        <v>41.327899653852576</v>
      </c>
      <c r="M154" s="276">
        <f>IF(M$71=0,0,M$71/ISI!M$9*1000)</f>
        <v>39.385700325691268</v>
      </c>
      <c r="N154" s="276">
        <f>IF(N$71=0,0,N$71/ISI!N$9*1000)</f>
        <v>41.269474534414833</v>
      </c>
      <c r="O154" s="276">
        <f>IF(O$71=0,0,O$71/ISI!O$9*1000)</f>
        <v>43.085647244876128</v>
      </c>
      <c r="P154" s="276">
        <f>IF(P$71=0,0,P$71/ISI!P$9*1000)</f>
        <v>44.154231594651712</v>
      </c>
      <c r="Q154" s="276">
        <f>IF(Q$71=0,0,Q$71/ISI!Q$9*1000)</f>
        <v>46.464293785242646</v>
      </c>
      <c r="R154" s="276">
        <f>IF(R$71=0,0,R$71/ISI!R$9*1000)</f>
        <v>45.088268623149432</v>
      </c>
      <c r="S154" s="276">
        <f>IF(S$71=0,0,S$71/ISI!S$9*1000)</f>
        <v>44.617949439193872</v>
      </c>
      <c r="T154" s="276">
        <f>IF(T$71=0,0,T$71/ISI!T$9*1000)</f>
        <v>44.755834518641905</v>
      </c>
      <c r="U154" s="276">
        <f>IF(U$71=0,0,U$71/ISI!U$9*1000)</f>
        <v>46.87084804078934</v>
      </c>
      <c r="V154" s="276">
        <f>IF(V$71=0,0,V$71/ISI!V$9*1000)</f>
        <v>47.181831925779441</v>
      </c>
      <c r="W154" s="276">
        <f>IF(W$71=0,0,W$71/ISI!W$9*1000)</f>
        <v>48.588850717081627</v>
      </c>
      <c r="X154" s="276">
        <f>IF(X$71=0,0,X$71/ISI!X$9*1000)</f>
        <v>49.719196789151688</v>
      </c>
      <c r="Y154" s="276">
        <f>IF(Y$71=0,0,Y$71/ISI!Y$9*1000)</f>
        <v>50.376214122618592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38.271737231584972</v>
      </c>
      <c r="C155" s="276">
        <f>IF(C$72=0,0,C$72/ISI!C$9*1000)</f>
        <v>36.71818492568179</v>
      </c>
      <c r="D155" s="276">
        <f>IF(D$72=0,0,D$72/ISI!D$9*1000)</f>
        <v>37.364566577586288</v>
      </c>
      <c r="E155" s="276">
        <f>IF(E$72=0,0,E$72/ISI!E$9*1000)</f>
        <v>36.476783993426665</v>
      </c>
      <c r="F155" s="276">
        <f>IF(F$72=0,0,F$72/ISI!F$9*1000)</f>
        <v>34.445914607334402</v>
      </c>
      <c r="G155" s="276">
        <f>IF(G$72=0,0,G$72/ISI!G$9*1000)</f>
        <v>34.367341429177117</v>
      </c>
      <c r="H155" s="276">
        <f>IF(H$72=0,0,H$72/ISI!H$9*1000)</f>
        <v>32.521068825566651</v>
      </c>
      <c r="I155" s="276">
        <f>IF(I$72=0,0,I$72/ISI!I$9*1000)</f>
        <v>32.076542499803288</v>
      </c>
      <c r="J155" s="276">
        <f>IF(J$72=0,0,J$72/ISI!J$9*1000)</f>
        <v>32.311337139047808</v>
      </c>
      <c r="K155" s="276">
        <f>IF(K$72=0,0,K$72/ISI!K$9*1000)</f>
        <v>35.383449267196561</v>
      </c>
      <c r="L155" s="276">
        <f>IF(L$72=0,0,L$72/ISI!L$9*1000)</f>
        <v>30.907935435753895</v>
      </c>
      <c r="M155" s="276">
        <f>IF(M$72=0,0,M$72/ISI!M$9*1000)</f>
        <v>28.707165680543802</v>
      </c>
      <c r="N155" s="276">
        <f>IF(N$72=0,0,N$72/ISI!N$9*1000)</f>
        <v>31.120570862232096</v>
      </c>
      <c r="O155" s="276">
        <f>IF(O$72=0,0,O$72/ISI!O$9*1000)</f>
        <v>33.099872350968838</v>
      </c>
      <c r="P155" s="276">
        <f>IF(P$72=0,0,P$72/ISI!P$9*1000)</f>
        <v>34.345741342156877</v>
      </c>
      <c r="Q155" s="276">
        <f>IF(Q$72=0,0,Q$72/ISI!Q$9*1000)</f>
        <v>38.079510996057309</v>
      </c>
      <c r="R155" s="276">
        <f>IF(R$72=0,0,R$72/ISI!R$9*1000)</f>
        <v>35.9704221545189</v>
      </c>
      <c r="S155" s="276">
        <f>IF(S$72=0,0,S$72/ISI!S$9*1000)</f>
        <v>36.031280057193008</v>
      </c>
      <c r="T155" s="276">
        <f>IF(T$72=0,0,T$72/ISI!T$9*1000)</f>
        <v>36.689492465122207</v>
      </c>
      <c r="U155" s="276">
        <f>IF(U$72=0,0,U$72/ISI!U$9*1000)</f>
        <v>38.263867548716142</v>
      </c>
      <c r="V155" s="276">
        <f>IF(V$72=0,0,V$72/ISI!V$9*1000)</f>
        <v>39.624235717992988</v>
      </c>
      <c r="W155" s="276">
        <f>IF(W$72=0,0,W$72/ISI!W$9*1000)</f>
        <v>41.708146133874948</v>
      </c>
      <c r="X155" s="276">
        <f>IF(X$72=0,0,X$72/ISI!X$9*1000)</f>
        <v>42.097308709210076</v>
      </c>
      <c r="Y155" s="276">
        <f>IF(Y$72=0,0,Y$72/ISI!Y$9*1000)</f>
        <v>42.725856723312546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16.178227521312738</v>
      </c>
      <c r="C156" s="277">
        <f>IF(C$79=0,0,C$79/ISI!C$9*1000)</f>
        <v>15.20716263766047</v>
      </c>
      <c r="D156" s="277">
        <f>IF(D$79=0,0,D$79/ISI!D$9*1000)</f>
        <v>15.498739001433167</v>
      </c>
      <c r="E156" s="277">
        <f>IF(E$79=0,0,E$79/ISI!E$9*1000)</f>
        <v>15.115491424610612</v>
      </c>
      <c r="F156" s="277">
        <f>IF(F$79=0,0,F$79/ISI!F$9*1000)</f>
        <v>14.856405509876133</v>
      </c>
      <c r="G156" s="277">
        <f>IF(G$79=0,0,G$79/ISI!G$9*1000)</f>
        <v>14.82305283464304</v>
      </c>
      <c r="H156" s="277">
        <f>IF(H$79=0,0,H$79/ISI!H$9*1000)</f>
        <v>13.515514652381105</v>
      </c>
      <c r="I156" s="277">
        <f>IF(I$79=0,0,I$79/ISI!I$9*1000)</f>
        <v>13.296661211909115</v>
      </c>
      <c r="J156" s="277">
        <f>IF(J$79=0,0,J$79/ISI!J$9*1000)</f>
        <v>13.386461617380551</v>
      </c>
      <c r="K156" s="277">
        <f>IF(K$79=0,0,K$79/ISI!K$9*1000)</f>
        <v>21.672040593517398</v>
      </c>
      <c r="L156" s="277">
        <f>IF(L$79=0,0,L$79/ISI!L$9*1000)</f>
        <v>13.266171283044642</v>
      </c>
      <c r="M156" s="277">
        <f>IF(M$79=0,0,M$79/ISI!M$9*1000)</f>
        <v>12.314921435076272</v>
      </c>
      <c r="N156" s="277">
        <f>IF(N$79=0,0,N$79/ISI!N$9*1000)</f>
        <v>14.955418723959959</v>
      </c>
      <c r="O156" s="277">
        <f>IF(O$79=0,0,O$79/ISI!O$9*1000)</f>
        <v>15.422116282504762</v>
      </c>
      <c r="P156" s="277">
        <f>IF(P$79=0,0,P$79/ISI!P$9*1000)</f>
        <v>16.306212205245565</v>
      </c>
      <c r="Q156" s="277">
        <f>IF(Q$79=0,0,Q$79/ISI!Q$9*1000)</f>
        <v>19.878679792135763</v>
      </c>
      <c r="R156" s="277">
        <f>IF(R$79=0,0,R$79/ISI!R$9*1000)</f>
        <v>19.290685732255401</v>
      </c>
      <c r="S156" s="277">
        <f>IF(S$79=0,0,S$79/ISI!S$9*1000)</f>
        <v>18.698826858732811</v>
      </c>
      <c r="T156" s="277">
        <f>IF(T$79=0,0,T$79/ISI!T$9*1000)</f>
        <v>17.3096869489029</v>
      </c>
      <c r="U156" s="277">
        <f>IF(U$79=0,0,U$79/ISI!U$9*1000)</f>
        <v>19.985693678049273</v>
      </c>
      <c r="V156" s="277">
        <f>IF(V$79=0,0,V$79/ISI!V$9*1000)</f>
        <v>20.26142874685619</v>
      </c>
      <c r="W156" s="277">
        <f>IF(W$79=0,0,W$79/ISI!W$9*1000)</f>
        <v>18.809331423501092</v>
      </c>
      <c r="X156" s="277">
        <f>IF(X$79=0,0,X$79/ISI!X$9*1000)</f>
        <v>19.254715552355957</v>
      </c>
      <c r="Y156" s="277">
        <f>IF(Y$79=0,0,Y$79/ISI!Y$9*1000)</f>
        <v>20.061420274698186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IT: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1531.254889465037</v>
      </c>
      <c r="C5" s="223">
        <v>1381.690755447594</v>
      </c>
      <c r="D5" s="223">
        <v>1296.634614983617</v>
      </c>
      <c r="E5" s="223">
        <v>1340.136969132828</v>
      </c>
      <c r="F5" s="223">
        <v>1367.125368645158</v>
      </c>
      <c r="G5" s="223">
        <v>1509.406828033229</v>
      </c>
      <c r="H5" s="223">
        <v>1448.9071360292251</v>
      </c>
      <c r="I5" s="223">
        <v>1399.8691086641411</v>
      </c>
      <c r="J5" s="223">
        <v>1336.8441604240479</v>
      </c>
      <c r="K5" s="223">
        <v>837.76979573354288</v>
      </c>
      <c r="L5" s="223">
        <v>1021.857298927433</v>
      </c>
      <c r="M5" s="223">
        <v>1102.8436206340721</v>
      </c>
      <c r="N5" s="223">
        <v>1141.164211059629</v>
      </c>
      <c r="O5" s="223">
        <v>878.66633594206905</v>
      </c>
      <c r="P5" s="223">
        <v>877.30232752627296</v>
      </c>
      <c r="Q5" s="223">
        <v>715.95631003235508</v>
      </c>
      <c r="R5" s="223">
        <v>810.20179182098229</v>
      </c>
      <c r="S5" s="223">
        <v>669.22356045251354</v>
      </c>
      <c r="T5" s="223">
        <v>636.06763997698033</v>
      </c>
      <c r="U5" s="223">
        <v>625.65980407810378</v>
      </c>
      <c r="V5" s="223">
        <v>477.95066562967702</v>
      </c>
      <c r="W5" s="223">
        <v>583.8067990765137</v>
      </c>
      <c r="X5" s="223">
        <v>550.87886434299628</v>
      </c>
      <c r="Y5" s="223">
        <v>486.81672180086872</v>
      </c>
      <c r="DA5" s="89" t="s">
        <v>254</v>
      </c>
    </row>
    <row r="6" spans="1:105" ht="12" customHeight="1" x14ac:dyDescent="0.25">
      <c r="A6" s="55" t="s">
        <v>91</v>
      </c>
      <c r="B6" s="259">
        <v>3.146757720462618</v>
      </c>
      <c r="C6" s="259">
        <v>3.0458000865293311</v>
      </c>
      <c r="D6" s="259">
        <v>2.7661177279873068</v>
      </c>
      <c r="E6" s="259">
        <v>2.8586725874277499</v>
      </c>
      <c r="F6" s="259">
        <v>2.8893467434891149</v>
      </c>
      <c r="G6" s="259">
        <v>3.150080767864075</v>
      </c>
      <c r="H6" s="259">
        <v>3.0593059618370941</v>
      </c>
      <c r="I6" s="259">
        <v>2.9552186413231119</v>
      </c>
      <c r="J6" s="259">
        <v>2.9328670427943742</v>
      </c>
      <c r="K6" s="259">
        <v>1.686276016709104</v>
      </c>
      <c r="L6" s="259">
        <v>2.311184725377804</v>
      </c>
      <c r="M6" s="259">
        <v>2.5002751939460852</v>
      </c>
      <c r="N6" s="259">
        <v>2.4005117004974341</v>
      </c>
      <c r="O6" s="259">
        <v>1.8462457911825181</v>
      </c>
      <c r="P6" s="259">
        <v>1.8064741294782081</v>
      </c>
      <c r="Q6" s="259">
        <v>1.327947872012837</v>
      </c>
      <c r="R6" s="259">
        <v>1.5757956600692651</v>
      </c>
      <c r="S6" s="259">
        <v>1.293040736819824</v>
      </c>
      <c r="T6" s="259">
        <v>1.159619828567561</v>
      </c>
      <c r="U6" s="259">
        <v>1.1441101079332201</v>
      </c>
      <c r="V6" s="259">
        <v>0.89752314779641118</v>
      </c>
      <c r="W6" s="259">
        <v>1.1395573419243299</v>
      </c>
      <c r="X6" s="259">
        <v>1.064859738119448</v>
      </c>
      <c r="Y6" s="259">
        <v>0.90892857152236561</v>
      </c>
      <c r="DA6" s="67" t="s">
        <v>255</v>
      </c>
    </row>
    <row r="7" spans="1:105" ht="12" customHeight="1" x14ac:dyDescent="0.25">
      <c r="A7" s="173" t="s">
        <v>92</v>
      </c>
      <c r="B7" s="224">
        <v>0.43526700703565518</v>
      </c>
      <c r="C7" s="224">
        <v>0.42130230715622408</v>
      </c>
      <c r="D7" s="224">
        <v>0.38261597858010421</v>
      </c>
      <c r="E7" s="224">
        <v>0.39541838672016422</v>
      </c>
      <c r="F7" s="224">
        <v>0.39966130889219958</v>
      </c>
      <c r="G7" s="224">
        <v>0.43572665885036721</v>
      </c>
      <c r="H7" s="224">
        <v>0.42317047192924728</v>
      </c>
      <c r="I7" s="224">
        <v>0.40877286636340732</v>
      </c>
      <c r="J7" s="224">
        <v>0.40568114013014789</v>
      </c>
      <c r="K7" s="224">
        <v>0.23324970653319721</v>
      </c>
      <c r="L7" s="224">
        <v>0.31968856438487631</v>
      </c>
      <c r="M7" s="224">
        <v>0.34584400742311089</v>
      </c>
      <c r="N7" s="224">
        <v>0.33204448389372021</v>
      </c>
      <c r="O7" s="224">
        <v>0.2553771059508349</v>
      </c>
      <c r="P7" s="224">
        <v>0.2498757951755253</v>
      </c>
      <c r="Q7" s="224">
        <v>0.18368490589272921</v>
      </c>
      <c r="R7" s="224">
        <v>0.21796780101560781</v>
      </c>
      <c r="S7" s="224">
        <v>0.17885646798635671</v>
      </c>
      <c r="T7" s="224">
        <v>0.16040137084516221</v>
      </c>
      <c r="U7" s="224">
        <v>0.15825602942387351</v>
      </c>
      <c r="V7" s="224">
        <v>0.1241475350155432</v>
      </c>
      <c r="W7" s="224">
        <v>0.15762628000861439</v>
      </c>
      <c r="X7" s="224">
        <v>0.147293929910779</v>
      </c>
      <c r="Y7" s="224">
        <v>0.1257251603334657</v>
      </c>
      <c r="DA7" s="177" t="s">
        <v>256</v>
      </c>
    </row>
    <row r="8" spans="1:105" ht="12" customHeight="1" x14ac:dyDescent="0.25">
      <c r="A8" s="173" t="s">
        <v>93</v>
      </c>
      <c r="B8" s="224">
        <v>60.105795444110463</v>
      </c>
      <c r="C8" s="224">
        <v>58.177417274334047</v>
      </c>
      <c r="D8" s="224">
        <v>52.835242208697963</v>
      </c>
      <c r="E8" s="224">
        <v>54.603120114489769</v>
      </c>
      <c r="F8" s="224">
        <v>55.189023038523629</v>
      </c>
      <c r="G8" s="224">
        <v>60.16926852501026</v>
      </c>
      <c r="H8" s="224">
        <v>58.435391179748883</v>
      </c>
      <c r="I8" s="224">
        <v>56.447233288070059</v>
      </c>
      <c r="J8" s="224">
        <v>56.020298414666577</v>
      </c>
      <c r="K8" s="224">
        <v>32.209331104056588</v>
      </c>
      <c r="L8" s="224">
        <v>44.145628191765702</v>
      </c>
      <c r="M8" s="224">
        <v>47.757419767039941</v>
      </c>
      <c r="N8" s="224">
        <v>45.85185071384543</v>
      </c>
      <c r="O8" s="224">
        <v>35.26489222311406</v>
      </c>
      <c r="P8" s="224">
        <v>34.505219068957082</v>
      </c>
      <c r="Q8" s="224">
        <v>25.364953468330921</v>
      </c>
      <c r="R8" s="224">
        <v>30.099060690289129</v>
      </c>
      <c r="S8" s="224">
        <v>24.69819697995954</v>
      </c>
      <c r="T8" s="224">
        <v>22.149742179251518</v>
      </c>
      <c r="U8" s="224">
        <v>21.853493094111951</v>
      </c>
      <c r="V8" s="224">
        <v>17.143468776450419</v>
      </c>
      <c r="W8" s="224">
        <v>21.766531323697979</v>
      </c>
      <c r="X8" s="224">
        <v>20.33974245296108</v>
      </c>
      <c r="Y8" s="224">
        <v>17.361322239069349</v>
      </c>
      <c r="DA8" s="177" t="s">
        <v>257</v>
      </c>
    </row>
    <row r="9" spans="1:105" ht="12" customHeight="1" x14ac:dyDescent="0.25">
      <c r="A9" s="173" t="s">
        <v>94</v>
      </c>
      <c r="B9" s="224">
        <v>1.038240992822721</v>
      </c>
      <c r="C9" s="224">
        <v>1.004931039086429</v>
      </c>
      <c r="D9" s="224">
        <v>0.91265266388155941</v>
      </c>
      <c r="E9" s="224">
        <v>0.94319020686783206</v>
      </c>
      <c r="F9" s="224">
        <v>0.95331083548695195</v>
      </c>
      <c r="G9" s="224">
        <v>1.039337398818915</v>
      </c>
      <c r="H9" s="224">
        <v>1.009387166514762</v>
      </c>
      <c r="I9" s="224">
        <v>0.97504460423614903</v>
      </c>
      <c r="J9" s="224">
        <v>0.96766991958955384</v>
      </c>
      <c r="K9" s="224">
        <v>0.55636977526945297</v>
      </c>
      <c r="L9" s="224">
        <v>0.76255210506647764</v>
      </c>
      <c r="M9" s="224">
        <v>0.8249405992752985</v>
      </c>
      <c r="N9" s="224">
        <v>0.79202464015583918</v>
      </c>
      <c r="O9" s="224">
        <v>0.60915018997722647</v>
      </c>
      <c r="P9" s="224">
        <v>0.59602793106749918</v>
      </c>
      <c r="Q9" s="224">
        <v>0.43814301561568431</v>
      </c>
      <c r="R9" s="224">
        <v>0.51991789515829789</v>
      </c>
      <c r="S9" s="224">
        <v>0.42662575819744769</v>
      </c>
      <c r="T9" s="224">
        <v>0.38260487430595652</v>
      </c>
      <c r="U9" s="224">
        <v>0.37748759830943213</v>
      </c>
      <c r="V9" s="224">
        <v>0.29612871623066211</v>
      </c>
      <c r="W9" s="224">
        <v>0.37598545905339009</v>
      </c>
      <c r="X9" s="224">
        <v>0.35133973757583792</v>
      </c>
      <c r="Y9" s="224">
        <v>0.29989182083061128</v>
      </c>
      <c r="DA9" s="177" t="s">
        <v>258</v>
      </c>
    </row>
    <row r="10" spans="1:105" ht="12" customHeight="1" x14ac:dyDescent="0.25">
      <c r="A10" s="56" t="s">
        <v>95</v>
      </c>
      <c r="B10" s="260">
        <v>3.6844639607393601</v>
      </c>
      <c r="C10" s="260">
        <v>3.4888546866799479</v>
      </c>
      <c r="D10" s="260">
        <v>3.219932391334043</v>
      </c>
      <c r="E10" s="260">
        <v>3.3336652414488741</v>
      </c>
      <c r="F10" s="260">
        <v>3.361334340005484</v>
      </c>
      <c r="G10" s="260">
        <v>3.6516972669587369</v>
      </c>
      <c r="H10" s="260">
        <v>3.5235509100722999</v>
      </c>
      <c r="I10" s="260">
        <v>3.396160395722104</v>
      </c>
      <c r="J10" s="260">
        <v>3.354240751067405</v>
      </c>
      <c r="K10" s="260">
        <v>1.9637527705853559</v>
      </c>
      <c r="L10" s="260">
        <v>2.6140862987180329</v>
      </c>
      <c r="M10" s="260">
        <v>2.7958951185492151</v>
      </c>
      <c r="N10" s="260">
        <v>2.754671751675362</v>
      </c>
      <c r="O10" s="260">
        <v>2.1465185933475048</v>
      </c>
      <c r="P10" s="260">
        <v>2.122743385101447</v>
      </c>
      <c r="Q10" s="260">
        <v>1.6196658109778399</v>
      </c>
      <c r="R10" s="260">
        <v>1.8845529817527731</v>
      </c>
      <c r="S10" s="260">
        <v>1.562936103591835</v>
      </c>
      <c r="T10" s="260">
        <v>1.417397444576846</v>
      </c>
      <c r="U10" s="260">
        <v>1.395363354288008</v>
      </c>
      <c r="V10" s="260">
        <v>1.1135130048448389</v>
      </c>
      <c r="W10" s="260">
        <v>1.5237422963051981</v>
      </c>
      <c r="X10" s="260">
        <v>1.456962125412341</v>
      </c>
      <c r="Y10" s="260">
        <v>1.2965826248571219</v>
      </c>
      <c r="DA10" s="68" t="s">
        <v>259</v>
      </c>
    </row>
    <row r="11" spans="1:105" ht="12" customHeight="1" x14ac:dyDescent="0.25">
      <c r="A11" s="37" t="s">
        <v>159</v>
      </c>
      <c r="B11" s="226">
        <v>1.373212411118996E-2</v>
      </c>
      <c r="C11" s="226">
        <v>1.315341638316438E-2</v>
      </c>
      <c r="D11" s="226">
        <v>1.249522707116307E-2</v>
      </c>
      <c r="E11" s="226">
        <v>1.5966109829570179E-2</v>
      </c>
      <c r="F11" s="226">
        <v>1.4850900290722981E-2</v>
      </c>
      <c r="G11" s="226">
        <v>1.5588202058068859E-2</v>
      </c>
      <c r="H11" s="226">
        <v>1.4534916961119949E-2</v>
      </c>
      <c r="I11" s="226">
        <v>1.256149993030994E-2</v>
      </c>
      <c r="J11" s="226">
        <v>1.096532042622002E-2</v>
      </c>
      <c r="K11" s="226">
        <v>9.0704105724315909E-3</v>
      </c>
      <c r="L11" s="226">
        <v>3.0219325204389118E-2</v>
      </c>
      <c r="M11" s="226">
        <v>2.4363290088360589E-2</v>
      </c>
      <c r="N11" s="226">
        <v>1.7382061974418911E-2</v>
      </c>
      <c r="O11" s="226">
        <v>1.7494048102786861E-2</v>
      </c>
      <c r="P11" s="226">
        <v>1.9918670390321361E-2</v>
      </c>
      <c r="Q11" s="226">
        <v>1.513716077632781E-2</v>
      </c>
      <c r="R11" s="226">
        <v>1.4664715638301519E-2</v>
      </c>
      <c r="S11" s="226">
        <v>1.191441288983318E-2</v>
      </c>
      <c r="T11" s="226">
        <v>1.0473594504541099E-2</v>
      </c>
      <c r="U11" s="226">
        <v>1.0080927665359949E-2</v>
      </c>
      <c r="V11" s="226">
        <v>8.5692326689135283E-3</v>
      </c>
      <c r="W11" s="226">
        <v>2.2282389113591702E-2</v>
      </c>
      <c r="X11" s="226">
        <v>1.651872373001503E-2</v>
      </c>
      <c r="Y11" s="226">
        <v>1.240391929256348E-2</v>
      </c>
      <c r="DA11" s="69" t="s">
        <v>260</v>
      </c>
    </row>
    <row r="12" spans="1:105" ht="12" customHeight="1" x14ac:dyDescent="0.25">
      <c r="A12" s="37" t="s">
        <v>35</v>
      </c>
      <c r="B12" s="226">
        <v>2.0944628228433131</v>
      </c>
      <c r="C12" s="226">
        <v>1.8886661493712491</v>
      </c>
      <c r="D12" s="226">
        <v>1.832621912173839</v>
      </c>
      <c r="E12" s="226">
        <v>1.929559196064794</v>
      </c>
      <c r="F12" s="226">
        <v>1.9040328345520989</v>
      </c>
      <c r="G12" s="226">
        <v>2.0632247692524008</v>
      </c>
      <c r="H12" s="226">
        <v>1.894775803488769</v>
      </c>
      <c r="I12" s="226">
        <v>1.7996592159649081</v>
      </c>
      <c r="J12" s="226">
        <v>1.764192367579777</v>
      </c>
      <c r="K12" s="226">
        <v>0.96303679289726674</v>
      </c>
      <c r="L12" s="226">
        <v>1.2394454188015249</v>
      </c>
      <c r="M12" s="226">
        <v>1.1654272112017801</v>
      </c>
      <c r="N12" s="226">
        <v>1.260136221842499</v>
      </c>
      <c r="O12" s="226">
        <v>1.0212753810748549</v>
      </c>
      <c r="P12" s="226">
        <v>1.022793364687776</v>
      </c>
      <c r="Q12" s="226">
        <v>0.8659099149169025</v>
      </c>
      <c r="R12" s="226">
        <v>0.95126836702869189</v>
      </c>
      <c r="S12" s="226">
        <v>0.81642863041485669</v>
      </c>
      <c r="T12" s="226">
        <v>0.76091701243626453</v>
      </c>
      <c r="U12" s="226">
        <v>0.740828234280271</v>
      </c>
      <c r="V12" s="226">
        <v>0.62667045235051755</v>
      </c>
      <c r="W12" s="226">
        <v>0.81953620790342951</v>
      </c>
      <c r="X12" s="226">
        <v>0.71662699735681257</v>
      </c>
      <c r="Y12" s="226">
        <v>0.59108456322884584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0.14531707983458411</v>
      </c>
      <c r="X14" s="226">
        <v>0.2088264676342215</v>
      </c>
      <c r="Y14" s="226">
        <v>0.25596279483596951</v>
      </c>
      <c r="DA14" s="69" t="s">
        <v>263</v>
      </c>
    </row>
    <row r="15" spans="1:105" ht="12" customHeight="1" x14ac:dyDescent="0.25">
      <c r="A15" s="37" t="s">
        <v>40</v>
      </c>
      <c r="B15" s="226">
        <v>1.576269013784857</v>
      </c>
      <c r="C15" s="226">
        <v>1.5870351209255349</v>
      </c>
      <c r="D15" s="226">
        <v>1.3748152520890411</v>
      </c>
      <c r="E15" s="226">
        <v>1.388139935554509</v>
      </c>
      <c r="F15" s="226">
        <v>1.4424506051626611</v>
      </c>
      <c r="G15" s="226">
        <v>1.572884295648268</v>
      </c>
      <c r="H15" s="226">
        <v>1.6142401896224119</v>
      </c>
      <c r="I15" s="226">
        <v>1.5839396798268861</v>
      </c>
      <c r="J15" s="226">
        <v>1.5790830630614081</v>
      </c>
      <c r="K15" s="226">
        <v>0.99164556711565743</v>
      </c>
      <c r="L15" s="226">
        <v>1.344421554712119</v>
      </c>
      <c r="M15" s="226">
        <v>1.6061046172590741</v>
      </c>
      <c r="N15" s="226">
        <v>1.477153467858445</v>
      </c>
      <c r="O15" s="226">
        <v>1.107749164169864</v>
      </c>
      <c r="P15" s="226">
        <v>1.0800313500233489</v>
      </c>
      <c r="Q15" s="226">
        <v>0.73861873528461008</v>
      </c>
      <c r="R15" s="226">
        <v>0.91861989908577968</v>
      </c>
      <c r="S15" s="226">
        <v>0.73459306028714544</v>
      </c>
      <c r="T15" s="226">
        <v>0.64600683763604072</v>
      </c>
      <c r="U15" s="226">
        <v>0.64445419234237644</v>
      </c>
      <c r="V15" s="226">
        <v>0.47827331982540772</v>
      </c>
      <c r="W15" s="226">
        <v>0.53660661945359234</v>
      </c>
      <c r="X15" s="226">
        <v>0.51498993669129234</v>
      </c>
      <c r="Y15" s="226">
        <v>0.43713134749974347</v>
      </c>
      <c r="DA15" s="69" t="s">
        <v>264</v>
      </c>
    </row>
    <row r="16" spans="1:105" ht="12" customHeight="1" x14ac:dyDescent="0.25">
      <c r="A16" s="57" t="s">
        <v>165</v>
      </c>
      <c r="B16" s="261">
        <v>244.75558942134521</v>
      </c>
      <c r="C16" s="261">
        <v>226.35865279090851</v>
      </c>
      <c r="D16" s="261">
        <v>208.8144972461287</v>
      </c>
      <c r="E16" s="261">
        <v>216.1489316890559</v>
      </c>
      <c r="F16" s="261">
        <v>217.54790252071851</v>
      </c>
      <c r="G16" s="261">
        <v>236.73317171987341</v>
      </c>
      <c r="H16" s="261">
        <v>228.0619747007083</v>
      </c>
      <c r="I16" s="261">
        <v>219.90086904463641</v>
      </c>
      <c r="J16" s="261">
        <v>217.10884845824069</v>
      </c>
      <c r="K16" s="261">
        <v>126.81403050616061</v>
      </c>
      <c r="L16" s="261">
        <v>169.2123114245241</v>
      </c>
      <c r="M16" s="261">
        <v>180.8408015174617</v>
      </c>
      <c r="N16" s="261">
        <v>181.47511828909529</v>
      </c>
      <c r="O16" s="261">
        <v>141.2808370018025</v>
      </c>
      <c r="P16" s="261">
        <v>142.03297088150299</v>
      </c>
      <c r="Q16" s="261">
        <v>108.771749486613</v>
      </c>
      <c r="R16" s="261">
        <v>126.1988770529606</v>
      </c>
      <c r="S16" s="261">
        <v>103.6777132257663</v>
      </c>
      <c r="T16" s="261">
        <v>93.796890542891504</v>
      </c>
      <c r="U16" s="261">
        <v>92.025114975619147</v>
      </c>
      <c r="V16" s="261">
        <v>73.481872342521669</v>
      </c>
      <c r="W16" s="261">
        <v>94.081318845768124</v>
      </c>
      <c r="X16" s="261">
        <v>87.050724915570441</v>
      </c>
      <c r="Y16" s="261">
        <v>74.262016810880539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3.943619311725767</v>
      </c>
      <c r="C18" s="230">
        <v>5.3261133099325706</v>
      </c>
      <c r="D18" s="230">
        <v>4.6779784670857412</v>
      </c>
      <c r="E18" s="230">
        <v>4.9611187390205167</v>
      </c>
      <c r="F18" s="230">
        <v>5.7136008360779078</v>
      </c>
      <c r="G18" s="230">
        <v>5.00020432139834</v>
      </c>
      <c r="H18" s="230">
        <v>5.3040461976322426</v>
      </c>
      <c r="I18" s="230">
        <v>3.581906537143992</v>
      </c>
      <c r="J18" s="230">
        <v>4.0692573841164981</v>
      </c>
      <c r="K18" s="230">
        <v>5.6125792900213316</v>
      </c>
      <c r="L18" s="230">
        <v>1.3635350758516209</v>
      </c>
      <c r="M18" s="230">
        <v>2.2726663078487359</v>
      </c>
      <c r="N18" s="230">
        <v>1.523492747712357</v>
      </c>
      <c r="O18" s="230">
        <v>1.9364103844344169</v>
      </c>
      <c r="P18" s="230">
        <v>2.2127705251267891</v>
      </c>
      <c r="Q18" s="230">
        <v>2.4966569177672309</v>
      </c>
      <c r="R18" s="230">
        <v>2.71444965125007</v>
      </c>
      <c r="S18" s="230">
        <v>1.589026011181184</v>
      </c>
      <c r="T18" s="230">
        <v>1.847096482711811</v>
      </c>
      <c r="U18" s="230">
        <v>1.5263657378069839</v>
      </c>
      <c r="V18" s="230">
        <v>1.225670464566295</v>
      </c>
      <c r="W18" s="230">
        <v>1.8883512925288559</v>
      </c>
      <c r="X18" s="230">
        <v>3.2897916221432379</v>
      </c>
      <c r="Y18" s="230">
        <v>2.8651275483077301</v>
      </c>
      <c r="DA18" s="71" t="s">
        <v>267</v>
      </c>
    </row>
    <row r="19" spans="1:105" ht="12" customHeight="1" x14ac:dyDescent="0.25">
      <c r="A19" s="18" t="s">
        <v>35</v>
      </c>
      <c r="B19" s="230">
        <v>117.3179402485877</v>
      </c>
      <c r="C19" s="230">
        <v>117.5932945857458</v>
      </c>
      <c r="D19" s="230">
        <v>115.33201869682949</v>
      </c>
      <c r="E19" s="230">
        <v>121.5697052490526</v>
      </c>
      <c r="F19" s="230">
        <v>120.5617089166356</v>
      </c>
      <c r="G19" s="230">
        <v>130.37471144001569</v>
      </c>
      <c r="H19" s="230">
        <v>120.2260641360684</v>
      </c>
      <c r="I19" s="230">
        <v>115.2557344298544</v>
      </c>
      <c r="J19" s="230">
        <v>112.61530981318199</v>
      </c>
      <c r="K19" s="230">
        <v>59.826619206675673</v>
      </c>
      <c r="L19" s="230">
        <v>80.67080964121196</v>
      </c>
      <c r="M19" s="230">
        <v>75.249911628961712</v>
      </c>
      <c r="N19" s="230">
        <v>72.952320094938983</v>
      </c>
      <c r="O19" s="230">
        <v>59.616633608851657</v>
      </c>
      <c r="P19" s="230">
        <v>55.491881967052628</v>
      </c>
      <c r="Q19" s="230">
        <v>47.766778841142539</v>
      </c>
      <c r="R19" s="230">
        <v>52.162015739033471</v>
      </c>
      <c r="S19" s="230">
        <v>47.35492336230908</v>
      </c>
      <c r="T19" s="230">
        <v>44.648326171188629</v>
      </c>
      <c r="U19" s="230">
        <v>44.214995994733528</v>
      </c>
      <c r="V19" s="230">
        <v>37.490579388650417</v>
      </c>
      <c r="W19" s="230">
        <v>51.963852352264212</v>
      </c>
      <c r="X19" s="230">
        <v>45.378285418126481</v>
      </c>
      <c r="Y19" s="230">
        <v>38.964318780070677</v>
      </c>
      <c r="DA19" s="71" t="s">
        <v>268</v>
      </c>
    </row>
    <row r="20" spans="1:105" ht="12" customHeight="1" x14ac:dyDescent="0.25">
      <c r="A20" s="18" t="s">
        <v>36</v>
      </c>
      <c r="B20" s="230">
        <v>35.530151061074939</v>
      </c>
      <c r="C20" s="230">
        <v>4.9936791809032099</v>
      </c>
      <c r="D20" s="230">
        <v>2.6052237352031931</v>
      </c>
      <c r="E20" s="230">
        <v>2.4850879730868569</v>
      </c>
      <c r="F20" s="230">
        <v>0.27745815454368677</v>
      </c>
      <c r="G20" s="230">
        <v>2.3375876289609181</v>
      </c>
      <c r="H20" s="230">
        <v>0.48698537121826108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21.801287572720589</v>
      </c>
      <c r="O20" s="230">
        <v>15.3037053918937</v>
      </c>
      <c r="P20" s="230">
        <v>25.948844945905609</v>
      </c>
      <c r="Q20" s="230">
        <v>17.914876901769709</v>
      </c>
      <c r="R20" s="230">
        <v>21.137932735806601</v>
      </c>
      <c r="S20" s="230">
        <v>12.2839301807407</v>
      </c>
      <c r="T20" s="230">
        <v>9.5366614954388691</v>
      </c>
      <c r="U20" s="230">
        <v>7.9636758801635512</v>
      </c>
      <c r="V20" s="230">
        <v>6.2592898605461089</v>
      </c>
      <c r="W20" s="230">
        <v>6.3313178046880632</v>
      </c>
      <c r="X20" s="230">
        <v>5.8936796409183474</v>
      </c>
      <c r="Y20" s="230">
        <v>3.7239924678060969</v>
      </c>
      <c r="DA20" s="71" t="s">
        <v>269</v>
      </c>
    </row>
    <row r="21" spans="1:105" ht="12" customHeight="1" x14ac:dyDescent="0.25">
      <c r="A21" s="18" t="s">
        <v>40</v>
      </c>
      <c r="B21" s="230">
        <v>87.963878799956774</v>
      </c>
      <c r="C21" s="230">
        <v>98.445565714326918</v>
      </c>
      <c r="D21" s="230">
        <v>86.199276347010326</v>
      </c>
      <c r="E21" s="230">
        <v>87.133019727895984</v>
      </c>
      <c r="F21" s="230">
        <v>90.995134613461389</v>
      </c>
      <c r="G21" s="230">
        <v>99.020668329498491</v>
      </c>
      <c r="H21" s="230">
        <v>102.0448789957895</v>
      </c>
      <c r="I21" s="230">
        <v>101.0632280776379</v>
      </c>
      <c r="J21" s="230">
        <v>100.42428126094219</v>
      </c>
      <c r="K21" s="230">
        <v>61.374832009463631</v>
      </c>
      <c r="L21" s="230">
        <v>87.177966707460556</v>
      </c>
      <c r="M21" s="230">
        <v>103.31822358065121</v>
      </c>
      <c r="N21" s="230">
        <v>85.198017873723416</v>
      </c>
      <c r="O21" s="230">
        <v>64.424087616622714</v>
      </c>
      <c r="P21" s="230">
        <v>58.379473443417943</v>
      </c>
      <c r="Q21" s="230">
        <v>40.593436825933537</v>
      </c>
      <c r="R21" s="230">
        <v>50.184478926870419</v>
      </c>
      <c r="S21" s="230">
        <v>42.449833671535373</v>
      </c>
      <c r="T21" s="230">
        <v>37.764806393552199</v>
      </c>
      <c r="U21" s="230">
        <v>38.320077362915072</v>
      </c>
      <c r="V21" s="230">
        <v>28.506332628758841</v>
      </c>
      <c r="W21" s="230">
        <v>33.89779739628699</v>
      </c>
      <c r="X21" s="230">
        <v>32.488968234382362</v>
      </c>
      <c r="Y21" s="230">
        <v>28.70857801469603</v>
      </c>
      <c r="DA21" s="71" t="s">
        <v>270</v>
      </c>
    </row>
    <row r="22" spans="1:105" ht="12" customHeight="1" x14ac:dyDescent="0.25">
      <c r="A22" s="57" t="s">
        <v>172</v>
      </c>
      <c r="B22" s="261">
        <v>727.35943758423298</v>
      </c>
      <c r="C22" s="261">
        <v>628.56082387889001</v>
      </c>
      <c r="D22" s="261">
        <v>601.77447098906339</v>
      </c>
      <c r="E22" s="261">
        <v>620.83407736750155</v>
      </c>
      <c r="F22" s="261">
        <v>633.75825755756773</v>
      </c>
      <c r="G22" s="261">
        <v>712.1852224296282</v>
      </c>
      <c r="H22" s="261">
        <v>688.19446118721896</v>
      </c>
      <c r="I22" s="261">
        <v>666.88052839674924</v>
      </c>
      <c r="J22" s="261">
        <v>613.02427080097959</v>
      </c>
      <c r="K22" s="261">
        <v>361.50309574531371</v>
      </c>
      <c r="L22" s="261">
        <v>451.72064395935968</v>
      </c>
      <c r="M22" s="261">
        <v>493.81518269624439</v>
      </c>
      <c r="N22" s="261">
        <v>519.5519570925353</v>
      </c>
      <c r="O22" s="261">
        <v>398.97608873523001</v>
      </c>
      <c r="P22" s="261">
        <v>398.68438898802282</v>
      </c>
      <c r="Q22" s="261">
        <v>339.87940927237338</v>
      </c>
      <c r="R22" s="261">
        <v>369.15644323893548</v>
      </c>
      <c r="S22" s="261">
        <v>308.30645269201972</v>
      </c>
      <c r="T22" s="261">
        <v>318.32804232509341</v>
      </c>
      <c r="U22" s="261">
        <v>303.4068230730872</v>
      </c>
      <c r="V22" s="261">
        <v>222.03291595821611</v>
      </c>
      <c r="W22" s="261">
        <v>267.15159213031973</v>
      </c>
      <c r="X22" s="261">
        <v>256.68874964547513</v>
      </c>
      <c r="Y22" s="261">
        <v>233.25491496798489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494.46448528916471</v>
      </c>
      <c r="C24" s="230">
        <v>416.76831776015217</v>
      </c>
      <c r="D24" s="230">
        <v>408.26931064531612</v>
      </c>
      <c r="E24" s="230">
        <v>419.09180066261752</v>
      </c>
      <c r="F24" s="230">
        <v>440.04345013278049</v>
      </c>
      <c r="G24" s="230">
        <v>516.84992093461381</v>
      </c>
      <c r="H24" s="230">
        <v>503.47249160372729</v>
      </c>
      <c r="I24" s="230">
        <v>492.08169589485709</v>
      </c>
      <c r="J24" s="230">
        <v>419.56040181409912</v>
      </c>
      <c r="K24" s="230">
        <v>242.2439003329651</v>
      </c>
      <c r="L24" s="230">
        <v>296.16026422504518</v>
      </c>
      <c r="M24" s="230">
        <v>349.31724802151979</v>
      </c>
      <c r="N24" s="230">
        <v>348.93758154044752</v>
      </c>
      <c r="O24" s="230">
        <v>250.97684213871861</v>
      </c>
      <c r="P24" s="230">
        <v>232.52406134818369</v>
      </c>
      <c r="Q24" s="230">
        <v>218.03772297847371</v>
      </c>
      <c r="R24" s="230">
        <v>222.49506873861361</v>
      </c>
      <c r="S24" s="230">
        <v>187.20786204540599</v>
      </c>
      <c r="T24" s="230">
        <v>224.9613690006405</v>
      </c>
      <c r="U24" s="230">
        <v>209.29064089403491</v>
      </c>
      <c r="V24" s="230">
        <v>131.88388055092739</v>
      </c>
      <c r="W24" s="230">
        <v>140.95373806193939</v>
      </c>
      <c r="X24" s="230">
        <v>147.28980837336189</v>
      </c>
      <c r="Y24" s="230">
        <v>146.28584859162089</v>
      </c>
      <c r="DA24" s="71" t="s">
        <v>273</v>
      </c>
    </row>
    <row r="25" spans="1:105" ht="12" customHeight="1" x14ac:dyDescent="0.25">
      <c r="A25" s="18" t="s">
        <v>32</v>
      </c>
      <c r="B25" s="230">
        <v>6.1773886411032626</v>
      </c>
      <c r="C25" s="230">
        <v>9.4035857812340282</v>
      </c>
      <c r="D25" s="230">
        <v>7.8833573389821296</v>
      </c>
      <c r="E25" s="230">
        <v>8.284864826854994</v>
      </c>
      <c r="F25" s="230">
        <v>9.3461378656514853</v>
      </c>
      <c r="G25" s="230">
        <v>7.5766943253808039</v>
      </c>
      <c r="H25" s="230">
        <v>8.3095082715791388</v>
      </c>
      <c r="I25" s="230">
        <v>5.6371867558572921</v>
      </c>
      <c r="J25" s="230">
        <v>7.2163411356057487</v>
      </c>
      <c r="K25" s="230">
        <v>10.900367510695419</v>
      </c>
      <c r="L25" s="230">
        <v>2.7692167466211979</v>
      </c>
      <c r="M25" s="230">
        <v>4.5327171277093052</v>
      </c>
      <c r="N25" s="230">
        <v>2.849040924739668</v>
      </c>
      <c r="O25" s="230">
        <v>3.9393400057952541</v>
      </c>
      <c r="P25" s="230">
        <v>4.6095503659820967</v>
      </c>
      <c r="Q25" s="230">
        <v>4.6903853590576432</v>
      </c>
      <c r="R25" s="230">
        <v>5.5004573326925517</v>
      </c>
      <c r="S25" s="230">
        <v>3.3197348693928839</v>
      </c>
      <c r="T25" s="230">
        <v>3.2559032773935979</v>
      </c>
      <c r="U25" s="230">
        <v>2.834633226870924</v>
      </c>
      <c r="V25" s="230">
        <v>2.6052082019507941</v>
      </c>
      <c r="W25" s="230">
        <v>4.2070591277257288</v>
      </c>
      <c r="X25" s="230">
        <v>6.9925574354652484</v>
      </c>
      <c r="Y25" s="230">
        <v>5.8075903416725616</v>
      </c>
      <c r="DA25" s="71" t="s">
        <v>274</v>
      </c>
    </row>
    <row r="26" spans="1:105" ht="12" customHeight="1" x14ac:dyDescent="0.25">
      <c r="A26" s="18" t="s">
        <v>35</v>
      </c>
      <c r="B26" s="230">
        <v>171.38213779837119</v>
      </c>
      <c r="C26" s="230">
        <v>193.62295015982161</v>
      </c>
      <c r="D26" s="230">
        <v>181.25670214690581</v>
      </c>
      <c r="E26" s="230">
        <v>189.331273059735</v>
      </c>
      <c r="F26" s="230">
        <v>183.91742077774421</v>
      </c>
      <c r="G26" s="230">
        <v>184.23687619078191</v>
      </c>
      <c r="H26" s="230">
        <v>175.65391831363581</v>
      </c>
      <c r="I26" s="230">
        <v>169.16164574603491</v>
      </c>
      <c r="J26" s="230">
        <v>186.2475278512747</v>
      </c>
      <c r="K26" s="230">
        <v>108.3588279016532</v>
      </c>
      <c r="L26" s="230">
        <v>152.7911629876933</v>
      </c>
      <c r="M26" s="230">
        <v>139.9652175470153</v>
      </c>
      <c r="N26" s="230">
        <v>127.22972562874369</v>
      </c>
      <c r="O26" s="230">
        <v>113.1057537776511</v>
      </c>
      <c r="P26" s="230">
        <v>107.8059737116576</v>
      </c>
      <c r="Q26" s="230">
        <v>83.688695788088296</v>
      </c>
      <c r="R26" s="230">
        <v>98.574041155945622</v>
      </c>
      <c r="S26" s="230">
        <v>92.263243437149455</v>
      </c>
      <c r="T26" s="230">
        <v>73.396995360389639</v>
      </c>
      <c r="U26" s="230">
        <v>76.577122050279641</v>
      </c>
      <c r="V26" s="230">
        <v>74.315953440649665</v>
      </c>
      <c r="W26" s="230">
        <v>107.9663332058436</v>
      </c>
      <c r="X26" s="230">
        <v>89.951191466971977</v>
      </c>
      <c r="Y26" s="230">
        <v>73.656365897203145</v>
      </c>
      <c r="DA26" s="71" t="s">
        <v>275</v>
      </c>
    </row>
    <row r="27" spans="1:105" ht="12" customHeight="1" x14ac:dyDescent="0.25">
      <c r="A27" s="18" t="s">
        <v>36</v>
      </c>
      <c r="B27" s="230">
        <v>55.33542585559367</v>
      </c>
      <c r="C27" s="230">
        <v>8.7659701776821244</v>
      </c>
      <c r="D27" s="230">
        <v>4.365100857859372</v>
      </c>
      <c r="E27" s="230">
        <v>4.1261388182940921</v>
      </c>
      <c r="F27" s="230">
        <v>0.45124878139151953</v>
      </c>
      <c r="G27" s="230">
        <v>3.521730978851652</v>
      </c>
      <c r="H27" s="230">
        <v>0.75854299827674498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40.535608998604417</v>
      </c>
      <c r="O27" s="230">
        <v>30.954152813064951</v>
      </c>
      <c r="P27" s="230">
        <v>53.744803562199493</v>
      </c>
      <c r="Q27" s="230">
        <v>33.462605146753752</v>
      </c>
      <c r="R27" s="230">
        <v>42.586876011683707</v>
      </c>
      <c r="S27" s="230">
        <v>25.51561234007135</v>
      </c>
      <c r="T27" s="230">
        <v>16.713774686669659</v>
      </c>
      <c r="U27" s="230">
        <v>14.70442690190179</v>
      </c>
      <c r="V27" s="230">
        <v>13.227873764688249</v>
      </c>
      <c r="W27" s="230">
        <v>14.02446173481091</v>
      </c>
      <c r="X27" s="230">
        <v>12.45519236967599</v>
      </c>
      <c r="Y27" s="230">
        <v>7.505110137488237</v>
      </c>
      <c r="DA27" s="71" t="s">
        <v>276</v>
      </c>
    </row>
    <row r="28" spans="1:105" ht="12" customHeight="1" x14ac:dyDescent="0.25">
      <c r="A28" s="57" t="s">
        <v>179</v>
      </c>
      <c r="B28" s="261">
        <v>300.82093127942369</v>
      </c>
      <c r="C28" s="261">
        <v>284.4851925521977</v>
      </c>
      <c r="D28" s="261">
        <v>262.75417063263211</v>
      </c>
      <c r="E28" s="261">
        <v>272.0760127618621</v>
      </c>
      <c r="F28" s="261">
        <v>274.35208069677282</v>
      </c>
      <c r="G28" s="261">
        <v>298.12905738246451</v>
      </c>
      <c r="H28" s="261">
        <v>287.44745206009702</v>
      </c>
      <c r="I28" s="261">
        <v>277.245353301509</v>
      </c>
      <c r="J28" s="261">
        <v>273.60997375843237</v>
      </c>
      <c r="K28" s="261">
        <v>160.0287046418027</v>
      </c>
      <c r="L28" s="261">
        <v>213.58284377216839</v>
      </c>
      <c r="M28" s="261">
        <v>227.96683988765531</v>
      </c>
      <c r="N28" s="261">
        <v>224.86447534089231</v>
      </c>
      <c r="O28" s="261">
        <v>175.15303919676811</v>
      </c>
      <c r="P28" s="261">
        <v>173.13442966710701</v>
      </c>
      <c r="Q28" s="261">
        <v>132.27857523377071</v>
      </c>
      <c r="R28" s="261">
        <v>153.84642584136219</v>
      </c>
      <c r="S28" s="261">
        <v>127.6513538377657</v>
      </c>
      <c r="T28" s="261">
        <v>115.74791827960669</v>
      </c>
      <c r="U28" s="261">
        <v>113.97566503458231</v>
      </c>
      <c r="V28" s="261">
        <v>91.21651599495334</v>
      </c>
      <c r="W28" s="261">
        <v>117.3099817441981</v>
      </c>
      <c r="X28" s="261">
        <v>108.2661336507376</v>
      </c>
      <c r="Y28" s="261">
        <v>92.699334706936355</v>
      </c>
      <c r="DA28" s="70" t="s">
        <v>277</v>
      </c>
    </row>
    <row r="29" spans="1:105" ht="12" customHeight="1" x14ac:dyDescent="0.25">
      <c r="A29" s="60" t="s">
        <v>181</v>
      </c>
      <c r="B29" s="262">
        <v>176.28176982575201</v>
      </c>
      <c r="C29" s="262">
        <v>159.7831025276318</v>
      </c>
      <c r="D29" s="262">
        <v>154.5409358396401</v>
      </c>
      <c r="E29" s="262">
        <v>162.90443081288939</v>
      </c>
      <c r="F29" s="262">
        <v>161.52885564830629</v>
      </c>
      <c r="G29" s="262">
        <v>174.3971783636043</v>
      </c>
      <c r="H29" s="262">
        <v>160.6756801610714</v>
      </c>
      <c r="I29" s="262">
        <v>151.9629865127595</v>
      </c>
      <c r="J29" s="262">
        <v>148.80048146911449</v>
      </c>
      <c r="K29" s="262">
        <v>84.102436952751987</v>
      </c>
      <c r="L29" s="262">
        <v>106.4153222495778</v>
      </c>
      <c r="M29" s="262">
        <v>100.236010254581</v>
      </c>
      <c r="N29" s="262">
        <v>106.90209401669669</v>
      </c>
      <c r="O29" s="262">
        <v>87.141608826181525</v>
      </c>
      <c r="P29" s="262">
        <v>87.438268893142137</v>
      </c>
      <c r="Q29" s="262">
        <v>74.30022193264989</v>
      </c>
      <c r="R29" s="262">
        <v>81.727026754730005</v>
      </c>
      <c r="S29" s="262">
        <v>69.367906692904015</v>
      </c>
      <c r="T29" s="262">
        <v>64.685394223396415</v>
      </c>
      <c r="U29" s="262">
        <v>62.86062263828542</v>
      </c>
      <c r="V29" s="262">
        <v>53.685766975163233</v>
      </c>
      <c r="W29" s="262">
        <v>73.4925545162655</v>
      </c>
      <c r="X29" s="262">
        <v>65.79515685892882</v>
      </c>
      <c r="Y29" s="262">
        <v>55.732246433287052</v>
      </c>
      <c r="DA29" s="72" t="s">
        <v>278</v>
      </c>
    </row>
    <row r="30" spans="1:105" ht="12" customHeight="1" x14ac:dyDescent="0.25">
      <c r="A30" s="59" t="s">
        <v>31</v>
      </c>
      <c r="B30" s="230">
        <v>3.4840650000572428</v>
      </c>
      <c r="C30" s="230">
        <v>3.016881802252346</v>
      </c>
      <c r="D30" s="230">
        <v>2.8708447312551231</v>
      </c>
      <c r="E30" s="230">
        <v>3.078878902958941</v>
      </c>
      <c r="F30" s="230">
        <v>3.767857073985331</v>
      </c>
      <c r="G30" s="230">
        <v>3.9776012013295778</v>
      </c>
      <c r="H30" s="230">
        <v>3.5540346608675741</v>
      </c>
      <c r="I30" s="230">
        <v>3.6249551645246569</v>
      </c>
      <c r="J30" s="230">
        <v>2.8910840666047708</v>
      </c>
      <c r="K30" s="230">
        <v>2.4339997789334138</v>
      </c>
      <c r="L30" s="230">
        <v>3.0936634569083412</v>
      </c>
      <c r="M30" s="230">
        <v>2.4034514839056</v>
      </c>
      <c r="N30" s="230">
        <v>2.3578702105380849</v>
      </c>
      <c r="O30" s="230">
        <v>1.623059655248807</v>
      </c>
      <c r="P30" s="230">
        <v>1.107406111459623</v>
      </c>
      <c r="Q30" s="230">
        <v>1.288613677550603</v>
      </c>
      <c r="R30" s="230">
        <v>1.6808907367376289</v>
      </c>
      <c r="S30" s="230">
        <v>1.1959573037270399</v>
      </c>
      <c r="T30" s="230">
        <v>0.96669261108701998</v>
      </c>
      <c r="U30" s="230">
        <v>1.024106177096421</v>
      </c>
      <c r="V30" s="230">
        <v>2.0213806534243619</v>
      </c>
      <c r="W30" s="230">
        <v>2.010297915763501</v>
      </c>
      <c r="X30" s="230">
        <v>0.77323257889027019</v>
      </c>
      <c r="Y30" s="230">
        <v>0.79113660960136878</v>
      </c>
      <c r="DA30" s="71" t="s">
        <v>279</v>
      </c>
    </row>
    <row r="31" spans="1:105" ht="12" customHeight="1" x14ac:dyDescent="0.25">
      <c r="A31" s="59" t="s">
        <v>159</v>
      </c>
      <c r="B31" s="230">
        <v>1.115724105520463</v>
      </c>
      <c r="C31" s="230">
        <v>1.062843351801501</v>
      </c>
      <c r="D31" s="230">
        <v>1.011401720727668</v>
      </c>
      <c r="E31" s="230">
        <v>1.291275659402348</v>
      </c>
      <c r="F31" s="230">
        <v>1.194521137761233</v>
      </c>
      <c r="G31" s="230">
        <v>1.2610269145406969</v>
      </c>
      <c r="H31" s="230">
        <v>1.1738441966221129</v>
      </c>
      <c r="I31" s="230">
        <v>1.0217303836555951</v>
      </c>
      <c r="J31" s="230">
        <v>0.89126625898423717</v>
      </c>
      <c r="K31" s="230">
        <v>0.71417726397431291</v>
      </c>
      <c r="L31" s="230">
        <v>2.4771709582775161</v>
      </c>
      <c r="M31" s="230">
        <v>1.9925137912547339</v>
      </c>
      <c r="N31" s="230">
        <v>1.4274559137940821</v>
      </c>
      <c r="O31" s="230">
        <v>1.4293265535997539</v>
      </c>
      <c r="P31" s="230">
        <v>1.625282451835973</v>
      </c>
      <c r="Q31" s="230">
        <v>1.221893847461357</v>
      </c>
      <c r="R31" s="230">
        <v>1.183950087701563</v>
      </c>
      <c r="S31" s="230">
        <v>0.97210807899949969</v>
      </c>
      <c r="T31" s="230">
        <v>0.85134270076435736</v>
      </c>
      <c r="U31" s="230">
        <v>0.82224391470732661</v>
      </c>
      <c r="V31" s="230">
        <v>0.69150688642904479</v>
      </c>
      <c r="W31" s="230">
        <v>1.8710961264592061</v>
      </c>
      <c r="X31" s="230">
        <v>1.4009205113865419</v>
      </c>
      <c r="Y31" s="230">
        <v>1.0787125267008959</v>
      </c>
      <c r="DA31" s="71" t="s">
        <v>280</v>
      </c>
    </row>
    <row r="32" spans="1:105" ht="12" customHeight="1" x14ac:dyDescent="0.25">
      <c r="A32" s="59" t="s">
        <v>32</v>
      </c>
      <c r="B32" s="230">
        <v>5.5833718211966223</v>
      </c>
      <c r="C32" s="230">
        <v>6.7466468056426763</v>
      </c>
      <c r="D32" s="230">
        <v>5.8726616239495559</v>
      </c>
      <c r="E32" s="230">
        <v>6.2159349310622281</v>
      </c>
      <c r="F32" s="230">
        <v>7.0841905526513882</v>
      </c>
      <c r="G32" s="230">
        <v>6.2480357545772476</v>
      </c>
      <c r="H32" s="230">
        <v>6.5892903330883801</v>
      </c>
      <c r="I32" s="230">
        <v>4.4402869087533867</v>
      </c>
      <c r="J32" s="230">
        <v>5.0573620416207739</v>
      </c>
      <c r="K32" s="230">
        <v>6.9432727332675013</v>
      </c>
      <c r="L32" s="230">
        <v>1.676188148302276</v>
      </c>
      <c r="M32" s="230">
        <v>2.8096645772664872</v>
      </c>
      <c r="N32" s="230">
        <v>2.109378092770382</v>
      </c>
      <c r="O32" s="230">
        <v>2.645380850912618</v>
      </c>
      <c r="P32" s="230">
        <v>3.248161168513171</v>
      </c>
      <c r="Q32" s="230">
        <v>3.5658980408754042</v>
      </c>
      <c r="R32" s="230">
        <v>3.9008968885448478</v>
      </c>
      <c r="S32" s="230">
        <v>2.1817261818057698</v>
      </c>
      <c r="T32" s="230">
        <v>2.4974948262601608</v>
      </c>
      <c r="U32" s="230">
        <v>2.0360149240138141</v>
      </c>
      <c r="V32" s="230">
        <v>1.6136881297806569</v>
      </c>
      <c r="W32" s="230">
        <v>2.4409460701484642</v>
      </c>
      <c r="X32" s="230">
        <v>4.3005571191414136</v>
      </c>
      <c r="Y32" s="230">
        <v>3.6893301695171998</v>
      </c>
      <c r="DA32" s="71" t="s">
        <v>281</v>
      </c>
    </row>
    <row r="33" spans="1:105" ht="12" customHeight="1" x14ac:dyDescent="0.25">
      <c r="A33" s="59" t="s">
        <v>35</v>
      </c>
      <c r="B33" s="230">
        <v>166.0986088989776</v>
      </c>
      <c r="C33" s="230">
        <v>148.9567305679353</v>
      </c>
      <c r="D33" s="230">
        <v>144.78602776370781</v>
      </c>
      <c r="E33" s="230">
        <v>152.31834131946579</v>
      </c>
      <c r="F33" s="230">
        <v>149.4822868839083</v>
      </c>
      <c r="G33" s="230">
        <v>162.9105144931568</v>
      </c>
      <c r="H33" s="230">
        <v>149.35851097049331</v>
      </c>
      <c r="I33" s="230">
        <v>142.87601405582589</v>
      </c>
      <c r="J33" s="230">
        <v>139.9607691019047</v>
      </c>
      <c r="K33" s="230">
        <v>74.010987176576762</v>
      </c>
      <c r="L33" s="230">
        <v>99.168299686089668</v>
      </c>
      <c r="M33" s="230">
        <v>93.030380402154179</v>
      </c>
      <c r="N33" s="230">
        <v>101.00738979959419</v>
      </c>
      <c r="O33" s="230">
        <v>81.443841766420348</v>
      </c>
      <c r="P33" s="230">
        <v>81.457419161333377</v>
      </c>
      <c r="Q33" s="230">
        <v>68.22381636676252</v>
      </c>
      <c r="R33" s="230">
        <v>74.961289041745971</v>
      </c>
      <c r="S33" s="230">
        <v>65.018115128371704</v>
      </c>
      <c r="T33" s="230">
        <v>60.369864085284867</v>
      </c>
      <c r="U33" s="230">
        <v>58.978257622467858</v>
      </c>
      <c r="V33" s="230">
        <v>49.359191305529173</v>
      </c>
      <c r="W33" s="230">
        <v>67.170214403894335</v>
      </c>
      <c r="X33" s="230">
        <v>59.320446649510593</v>
      </c>
      <c r="Y33" s="230">
        <v>50.17306712746759</v>
      </c>
      <c r="DA33" s="71" t="s">
        <v>282</v>
      </c>
    </row>
    <row r="34" spans="1:105" ht="12" customHeight="1" x14ac:dyDescent="0.25">
      <c r="A34" s="60" t="s">
        <v>187</v>
      </c>
      <c r="B34" s="262">
        <v>124.5391614536718</v>
      </c>
      <c r="C34" s="262">
        <v>124.7020900245659</v>
      </c>
      <c r="D34" s="262">
        <v>108.213234792992</v>
      </c>
      <c r="E34" s="262">
        <v>109.1715819489728</v>
      </c>
      <c r="F34" s="262">
        <v>112.8232250484665</v>
      </c>
      <c r="G34" s="262">
        <v>123.7318790188602</v>
      </c>
      <c r="H34" s="262">
        <v>126.77177189902569</v>
      </c>
      <c r="I34" s="262">
        <v>125.2823667887495</v>
      </c>
      <c r="J34" s="262">
        <v>124.8094922893179</v>
      </c>
      <c r="K34" s="262">
        <v>75.926267689050761</v>
      </c>
      <c r="L34" s="262">
        <v>107.1675215225906</v>
      </c>
      <c r="M34" s="262">
        <v>127.73082963307429</v>
      </c>
      <c r="N34" s="262">
        <v>117.9623813241956</v>
      </c>
      <c r="O34" s="262">
        <v>88.011430370586538</v>
      </c>
      <c r="P34" s="262">
        <v>85.696160773964905</v>
      </c>
      <c r="Q34" s="262">
        <v>57.978353301120841</v>
      </c>
      <c r="R34" s="262">
        <v>72.119399086632171</v>
      </c>
      <c r="S34" s="262">
        <v>58.283447144861697</v>
      </c>
      <c r="T34" s="262">
        <v>51.062524056210307</v>
      </c>
      <c r="U34" s="262">
        <v>51.115042396296928</v>
      </c>
      <c r="V34" s="262">
        <v>37.530749019790107</v>
      </c>
      <c r="W34" s="262">
        <v>43.817427227932569</v>
      </c>
      <c r="X34" s="262">
        <v>42.470976791808752</v>
      </c>
      <c r="Y34" s="262">
        <v>36.967088273649303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189.90840605486443</v>
      </c>
      <c r="C35" s="261">
        <f t="shared" si="0"/>
        <v>176.14778083181204</v>
      </c>
      <c r="D35" s="261">
        <f t="shared" si="0"/>
        <v>163.17491514531244</v>
      </c>
      <c r="E35" s="261">
        <f t="shared" si="0"/>
        <v>168.94388077745413</v>
      </c>
      <c r="F35" s="261">
        <f t="shared" si="0"/>
        <v>178.67445160370119</v>
      </c>
      <c r="G35" s="261">
        <f t="shared" si="0"/>
        <v>193.91326588376126</v>
      </c>
      <c r="H35" s="261">
        <f t="shared" si="0"/>
        <v>178.75244239109816</v>
      </c>
      <c r="I35" s="261">
        <f t="shared" si="0"/>
        <v>171.65992812553131</v>
      </c>
      <c r="J35" s="261">
        <f t="shared" si="0"/>
        <v>169.42031013814727</v>
      </c>
      <c r="K35" s="261">
        <f t="shared" si="0"/>
        <v>152.77498546711203</v>
      </c>
      <c r="L35" s="261">
        <f t="shared" si="0"/>
        <v>137.18835988606821</v>
      </c>
      <c r="M35" s="261">
        <f t="shared" si="0"/>
        <v>145.99642184647701</v>
      </c>
      <c r="N35" s="261">
        <f t="shared" si="0"/>
        <v>163.14155704703776</v>
      </c>
      <c r="O35" s="261">
        <f t="shared" si="0"/>
        <v>123.13418710469641</v>
      </c>
      <c r="P35" s="261">
        <f t="shared" si="0"/>
        <v>124.17019767986017</v>
      </c>
      <c r="Q35" s="261">
        <f t="shared" si="0"/>
        <v>106.09218096676788</v>
      </c>
      <c r="R35" s="261">
        <f t="shared" si="0"/>
        <v>126.702750659439</v>
      </c>
      <c r="S35" s="261">
        <f t="shared" si="0"/>
        <v>101.42838465040666</v>
      </c>
      <c r="T35" s="261">
        <f t="shared" si="0"/>
        <v>82.925023131841641</v>
      </c>
      <c r="U35" s="261">
        <f t="shared" si="0"/>
        <v>91.323490810748666</v>
      </c>
      <c r="V35" s="261">
        <f t="shared" si="0"/>
        <v>71.644580153647979</v>
      </c>
      <c r="W35" s="261">
        <f t="shared" si="0"/>
        <v>80.300463655238275</v>
      </c>
      <c r="X35" s="261">
        <f t="shared" si="0"/>
        <v>75.513058147233664</v>
      </c>
      <c r="Y35" s="261">
        <f t="shared" si="0"/>
        <v>66.608004898453927</v>
      </c>
      <c r="DA35" s="70"/>
    </row>
    <row r="36" spans="1:105" ht="12" customHeight="1" x14ac:dyDescent="0.25">
      <c r="A36" s="60" t="s">
        <v>190</v>
      </c>
      <c r="B36" s="262">
        <v>77.944408852501965</v>
      </c>
      <c r="C36" s="262">
        <v>70.323881457395416</v>
      </c>
      <c r="D36" s="262">
        <v>68.185524044104454</v>
      </c>
      <c r="E36" s="262">
        <v>71.900521362193032</v>
      </c>
      <c r="F36" s="262">
        <v>71.110337716403876</v>
      </c>
      <c r="G36" s="262">
        <v>77.004627199884908</v>
      </c>
      <c r="H36" s="262">
        <v>70.734759503353871</v>
      </c>
      <c r="I36" s="262">
        <v>67.202330478979817</v>
      </c>
      <c r="J36" s="262">
        <v>65.669860431012992</v>
      </c>
      <c r="K36" s="262">
        <v>36.240424847195527</v>
      </c>
      <c r="L36" s="262">
        <v>47.289747314677108</v>
      </c>
      <c r="M36" s="262">
        <v>44.23030108527464</v>
      </c>
      <c r="N36" s="262">
        <v>47.38676110448074</v>
      </c>
      <c r="O36" s="262">
        <v>38.446306071998073</v>
      </c>
      <c r="P36" s="262">
        <v>38.451680423025962</v>
      </c>
      <c r="Q36" s="262">
        <v>32.56435057579408</v>
      </c>
      <c r="R36" s="262">
        <v>35.785578508779608</v>
      </c>
      <c r="S36" s="262">
        <v>30.613990536556472</v>
      </c>
      <c r="T36" s="262">
        <v>28.46629488673797</v>
      </c>
      <c r="U36" s="262">
        <v>27.733767625652099</v>
      </c>
      <c r="V36" s="262">
        <v>23.734385560297909</v>
      </c>
      <c r="W36" s="262">
        <v>32.489709934461672</v>
      </c>
      <c r="X36" s="262">
        <v>28.690395356974111</v>
      </c>
      <c r="Y36" s="262">
        <v>24.278806451422721</v>
      </c>
      <c r="DA36" s="72" t="s">
        <v>284</v>
      </c>
    </row>
    <row r="37" spans="1:105" ht="12" customHeight="1" x14ac:dyDescent="0.25">
      <c r="A37" s="59" t="s">
        <v>31</v>
      </c>
      <c r="B37" s="230">
        <v>1.590895931114169</v>
      </c>
      <c r="C37" s="230">
        <v>1.386328749131396</v>
      </c>
      <c r="D37" s="230">
        <v>1.3166901511608939</v>
      </c>
      <c r="E37" s="230">
        <v>1.412822282120584</v>
      </c>
      <c r="F37" s="230">
        <v>1.734819320772875</v>
      </c>
      <c r="G37" s="230">
        <v>1.821559675569558</v>
      </c>
      <c r="H37" s="230">
        <v>1.6315119543244501</v>
      </c>
      <c r="I37" s="230">
        <v>1.6513081416743209</v>
      </c>
      <c r="J37" s="230">
        <v>1.320808174362931</v>
      </c>
      <c r="K37" s="230">
        <v>1.143210750904583</v>
      </c>
      <c r="L37" s="230">
        <v>1.396789885740179</v>
      </c>
      <c r="M37" s="230">
        <v>1.091135893868876</v>
      </c>
      <c r="N37" s="230">
        <v>1.0662175457237979</v>
      </c>
      <c r="O37" s="230">
        <v>0.73850217665422047</v>
      </c>
      <c r="P37" s="230">
        <v>0.50577944425048449</v>
      </c>
      <c r="Q37" s="230">
        <v>0.59324618153876008</v>
      </c>
      <c r="R37" s="230">
        <v>0.77289783685286695</v>
      </c>
      <c r="S37" s="230">
        <v>0.54494875731739501</v>
      </c>
      <c r="T37" s="230">
        <v>0.44250018410014041</v>
      </c>
      <c r="U37" s="230">
        <v>0.46695447462660528</v>
      </c>
      <c r="V37" s="230">
        <v>0.92134266302208423</v>
      </c>
      <c r="W37" s="230">
        <v>0.91924725693635423</v>
      </c>
      <c r="X37" s="230">
        <v>0.36075278943398198</v>
      </c>
      <c r="Y37" s="230">
        <v>0.36907717707045801</v>
      </c>
      <c r="DA37" s="71" t="s">
        <v>285</v>
      </c>
    </row>
    <row r="38" spans="1:105" ht="12" customHeight="1" x14ac:dyDescent="0.25">
      <c r="A38" s="59" t="s">
        <v>159</v>
      </c>
      <c r="B38" s="230">
        <v>0.50946263622789334</v>
      </c>
      <c r="C38" s="230">
        <v>0.48840173099441447</v>
      </c>
      <c r="D38" s="230">
        <v>0.46387137209161639</v>
      </c>
      <c r="E38" s="230">
        <v>0.5925348418901154</v>
      </c>
      <c r="F38" s="230">
        <v>0.54998857657514555</v>
      </c>
      <c r="G38" s="230">
        <v>0.5774927301830588</v>
      </c>
      <c r="H38" s="230">
        <v>0.53886386094947425</v>
      </c>
      <c r="I38" s="230">
        <v>0.46543795014020661</v>
      </c>
      <c r="J38" s="230">
        <v>0.40718005193903573</v>
      </c>
      <c r="K38" s="230">
        <v>0.33543763368163831</v>
      </c>
      <c r="L38" s="230">
        <v>1.1184433562237519</v>
      </c>
      <c r="M38" s="230">
        <v>0.90457549537629489</v>
      </c>
      <c r="N38" s="230">
        <v>0.64548868475976051</v>
      </c>
      <c r="O38" s="230">
        <v>0.65035241777436781</v>
      </c>
      <c r="P38" s="230">
        <v>0.74230622960548431</v>
      </c>
      <c r="Q38" s="230">
        <v>0.56253000560262101</v>
      </c>
      <c r="R38" s="230">
        <v>0.54439734940911511</v>
      </c>
      <c r="S38" s="230">
        <v>0.44294983439466101</v>
      </c>
      <c r="T38" s="230">
        <v>0.38969916341548128</v>
      </c>
      <c r="U38" s="230">
        <v>0.37491276177600208</v>
      </c>
      <c r="V38" s="230">
        <v>0.31518793610759488</v>
      </c>
      <c r="W38" s="230">
        <v>0.85559457044883647</v>
      </c>
      <c r="X38" s="230">
        <v>0.65360151144083545</v>
      </c>
      <c r="Y38" s="230">
        <v>0.50323568571287991</v>
      </c>
      <c r="DA38" s="71" t="s">
        <v>286</v>
      </c>
    </row>
    <row r="39" spans="1:105" ht="12" customHeight="1" x14ac:dyDescent="0.25">
      <c r="A39" s="59" t="s">
        <v>35</v>
      </c>
      <c r="B39" s="230">
        <v>75.844050285159909</v>
      </c>
      <c r="C39" s="230">
        <v>68.449150977269611</v>
      </c>
      <c r="D39" s="230">
        <v>66.404962520851939</v>
      </c>
      <c r="E39" s="230">
        <v>69.895164238182332</v>
      </c>
      <c r="F39" s="230">
        <v>68.825529819055859</v>
      </c>
      <c r="G39" s="230">
        <v>74.605574794132295</v>
      </c>
      <c r="H39" s="230">
        <v>68.564383688079943</v>
      </c>
      <c r="I39" s="230">
        <v>65.085584387165284</v>
      </c>
      <c r="J39" s="230">
        <v>63.941872204711032</v>
      </c>
      <c r="K39" s="230">
        <v>34.761776462609312</v>
      </c>
      <c r="L39" s="230">
        <v>44.774514072713167</v>
      </c>
      <c r="M39" s="230">
        <v>42.234589696029467</v>
      </c>
      <c r="N39" s="230">
        <v>45.675054873997183</v>
      </c>
      <c r="O39" s="230">
        <v>37.057451477569487</v>
      </c>
      <c r="P39" s="230">
        <v>37.203594749169987</v>
      </c>
      <c r="Q39" s="230">
        <v>31.408574388652699</v>
      </c>
      <c r="R39" s="230">
        <v>34.468283322517628</v>
      </c>
      <c r="S39" s="230">
        <v>29.626091944844411</v>
      </c>
      <c r="T39" s="230">
        <v>27.63409553922234</v>
      </c>
      <c r="U39" s="230">
        <v>26.891900389249489</v>
      </c>
      <c r="V39" s="230">
        <v>22.49785496116823</v>
      </c>
      <c r="W39" s="230">
        <v>30.71486810707648</v>
      </c>
      <c r="X39" s="230">
        <v>27.67604105609929</v>
      </c>
      <c r="Y39" s="230">
        <v>23.406493588639378</v>
      </c>
      <c r="DA39" s="71" t="s">
        <v>287</v>
      </c>
    </row>
    <row r="40" spans="1:105" ht="12" customHeight="1" x14ac:dyDescent="0.25">
      <c r="A40" s="60" t="s">
        <v>195</v>
      </c>
      <c r="B40" s="262">
        <v>55.096847703784931</v>
      </c>
      <c r="C40" s="262">
        <v>48.520331051401882</v>
      </c>
      <c r="D40" s="262">
        <v>45.358249811689063</v>
      </c>
      <c r="E40" s="262">
        <v>46.947188564361298</v>
      </c>
      <c r="F40" s="262">
        <v>55.617368880072029</v>
      </c>
      <c r="G40" s="262">
        <v>60.245089475406658</v>
      </c>
      <c r="H40" s="262">
        <v>49.821947319520049</v>
      </c>
      <c r="I40" s="262">
        <v>47.386604241969891</v>
      </c>
      <c r="J40" s="262">
        <v>46.730524358711641</v>
      </c>
      <c r="K40" s="262">
        <v>80.873207546080963</v>
      </c>
      <c r="L40" s="262">
        <v>41.512447680594917</v>
      </c>
      <c r="M40" s="262">
        <v>43.777975837295187</v>
      </c>
      <c r="N40" s="262">
        <v>62.412775613746753</v>
      </c>
      <c r="O40" s="262">
        <v>44.642136140366652</v>
      </c>
      <c r="P40" s="262">
        <v>46.578985587167693</v>
      </c>
      <c r="Q40" s="262">
        <v>46.836016306574237</v>
      </c>
      <c r="R40" s="262">
        <v>57.755630873222238</v>
      </c>
      <c r="S40" s="262">
        <v>44.257014519456597</v>
      </c>
      <c r="T40" s="262">
        <v>31.085035267267369</v>
      </c>
      <c r="U40" s="262">
        <v>40.283157614569561</v>
      </c>
      <c r="V40" s="262">
        <v>30.80372818459713</v>
      </c>
      <c r="W40" s="262">
        <v>27.77439519429047</v>
      </c>
      <c r="X40" s="262">
        <v>27.00776651465242</v>
      </c>
      <c r="Y40" s="262">
        <v>25.083493446187429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0.82449678347626543</v>
      </c>
      <c r="C43" s="229">
        <v>0.86699871022538522</v>
      </c>
      <c r="D43" s="229">
        <v>0.812442373407957</v>
      </c>
      <c r="E43" s="229">
        <v>0.86114179879926311</v>
      </c>
      <c r="F43" s="229">
        <v>0.91815918981707034</v>
      </c>
      <c r="G43" s="229">
        <v>0.96411400026614158</v>
      </c>
      <c r="H43" s="229">
        <v>1.0430877967982439</v>
      </c>
      <c r="I43" s="229">
        <v>1.0997526668794071</v>
      </c>
      <c r="J43" s="229">
        <v>0.87562839582231655</v>
      </c>
      <c r="K43" s="229">
        <v>0.23841855051272301</v>
      </c>
      <c r="L43" s="229">
        <v>0.87017182840219964</v>
      </c>
      <c r="M43" s="229">
        <v>0.7323002895934384</v>
      </c>
      <c r="N43" s="229">
        <v>0.42204595587763888</v>
      </c>
      <c r="O43" s="229">
        <v>0.3235043978654662</v>
      </c>
      <c r="P43" s="229">
        <v>0.1950139815510126</v>
      </c>
      <c r="Q43" s="229">
        <v>0.17283768758982221</v>
      </c>
      <c r="R43" s="229">
        <v>0.21053655102095409</v>
      </c>
      <c r="S43" s="229">
        <v>0.17261968613495801</v>
      </c>
      <c r="T43" s="229">
        <v>0.18769778009387719</v>
      </c>
      <c r="U43" s="229">
        <v>0.15009573952795069</v>
      </c>
      <c r="V43" s="229">
        <v>0.30459243319767593</v>
      </c>
      <c r="W43" s="229">
        <v>0.42869195693531348</v>
      </c>
      <c r="X43" s="229">
        <v>0.1587609187461636</v>
      </c>
      <c r="Y43" s="229">
        <v>0.15442125877193</v>
      </c>
      <c r="DA43" s="73" t="s">
        <v>291</v>
      </c>
    </row>
    <row r="44" spans="1:105" ht="12" customHeight="1" x14ac:dyDescent="0.25">
      <c r="A44" s="64" t="s">
        <v>159</v>
      </c>
      <c r="B44" s="229">
        <v>0.26905489409384281</v>
      </c>
      <c r="C44" s="229">
        <v>0.31125101720416681</v>
      </c>
      <c r="D44" s="229">
        <v>0.29166741529114693</v>
      </c>
      <c r="E44" s="229">
        <v>0.36802929507603738</v>
      </c>
      <c r="F44" s="229">
        <v>0.2966188640650616</v>
      </c>
      <c r="G44" s="229">
        <v>0.31146759565427767</v>
      </c>
      <c r="H44" s="229">
        <v>0.35106782275228321</v>
      </c>
      <c r="I44" s="229">
        <v>0.31587121863630918</v>
      </c>
      <c r="J44" s="229">
        <v>0.27507298819155551</v>
      </c>
      <c r="K44" s="229">
        <v>7.1286434300699919E-2</v>
      </c>
      <c r="L44" s="229">
        <v>0.71001789483280164</v>
      </c>
      <c r="M44" s="229">
        <v>0.61863793163195768</v>
      </c>
      <c r="N44" s="229">
        <v>0.26036578640785751</v>
      </c>
      <c r="O44" s="229">
        <v>0.29030768431597331</v>
      </c>
      <c r="P44" s="229">
        <v>0.29165474249312101</v>
      </c>
      <c r="Q44" s="229">
        <v>0.16700541447530151</v>
      </c>
      <c r="R44" s="229">
        <v>0.1511133304874728</v>
      </c>
      <c r="S44" s="229">
        <v>0.1429784427974885</v>
      </c>
      <c r="T44" s="229">
        <v>0.16844437665324291</v>
      </c>
      <c r="U44" s="229">
        <v>0.1228019916391891</v>
      </c>
      <c r="V44" s="229">
        <v>0.1061815053156305</v>
      </c>
      <c r="W44" s="229">
        <v>0.40659532026869249</v>
      </c>
      <c r="X44" s="229">
        <v>0.29310843493688349</v>
      </c>
      <c r="Y44" s="229">
        <v>0.21455700173622261</v>
      </c>
      <c r="DA44" s="73" t="s">
        <v>292</v>
      </c>
    </row>
    <row r="45" spans="1:105" ht="12" customHeight="1" x14ac:dyDescent="0.25">
      <c r="A45" s="64" t="s">
        <v>32</v>
      </c>
      <c r="B45" s="229">
        <v>1.3053230894645531</v>
      </c>
      <c r="C45" s="229">
        <v>1.9154326403709021</v>
      </c>
      <c r="D45" s="229">
        <v>1.641861777544098</v>
      </c>
      <c r="E45" s="229">
        <v>1.717541638732587</v>
      </c>
      <c r="F45" s="229">
        <v>1.7054247145625989</v>
      </c>
      <c r="G45" s="229">
        <v>1.496130271976164</v>
      </c>
      <c r="H45" s="229">
        <v>1.910542055821572</v>
      </c>
      <c r="I45" s="229">
        <v>1.3308287372710299</v>
      </c>
      <c r="J45" s="229">
        <v>1.5132194476523131</v>
      </c>
      <c r="K45" s="229">
        <v>0.67189666662458714</v>
      </c>
      <c r="L45" s="229">
        <v>0.46577209956917381</v>
      </c>
      <c r="M45" s="229">
        <v>0.84572092283306932</v>
      </c>
      <c r="N45" s="229">
        <v>0.37300360713839309</v>
      </c>
      <c r="O45" s="229">
        <v>0.52089796991289072</v>
      </c>
      <c r="P45" s="229">
        <v>0.56508679176451138</v>
      </c>
      <c r="Q45" s="229">
        <v>0.4725017101091008</v>
      </c>
      <c r="R45" s="229">
        <v>0.48269327037168791</v>
      </c>
      <c r="S45" s="229">
        <v>0.31109543869264672</v>
      </c>
      <c r="T45" s="229">
        <v>0.47906460767936587</v>
      </c>
      <c r="U45" s="229">
        <v>0.29479702007935121</v>
      </c>
      <c r="V45" s="229">
        <v>0.24022011065013221</v>
      </c>
      <c r="W45" s="229">
        <v>0.51423525788166768</v>
      </c>
      <c r="X45" s="229">
        <v>0.87232221499323759</v>
      </c>
      <c r="Y45" s="229">
        <v>0.71141314031678704</v>
      </c>
      <c r="DA45" s="73" t="s">
        <v>293</v>
      </c>
    </row>
    <row r="46" spans="1:105" ht="12" customHeight="1" x14ac:dyDescent="0.25">
      <c r="A46" s="64" t="s">
        <v>33</v>
      </c>
      <c r="B46" s="229">
        <v>0.80003277151840846</v>
      </c>
      <c r="C46" s="229">
        <v>0.78479409033568348</v>
      </c>
      <c r="D46" s="229">
        <v>0.75030215877094741</v>
      </c>
      <c r="E46" s="229">
        <v>0.57238582074713995</v>
      </c>
      <c r="F46" s="229">
        <v>0.57827096658200383</v>
      </c>
      <c r="G46" s="229">
        <v>0.60519717118202987</v>
      </c>
      <c r="H46" s="229">
        <v>0.77606680113998439</v>
      </c>
      <c r="I46" s="229">
        <v>0.38197479066897061</v>
      </c>
      <c r="J46" s="229">
        <v>0.19055382494305789</v>
      </c>
      <c r="K46" s="229">
        <v>0.1657943393259638</v>
      </c>
      <c r="L46" s="229">
        <v>0.18395911919154309</v>
      </c>
      <c r="M46" s="229">
        <v>0.18681822986281599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39.212462798237567</v>
      </c>
      <c r="C47" s="229">
        <v>42.704701942157563</v>
      </c>
      <c r="D47" s="229">
        <v>40.875673605250363</v>
      </c>
      <c r="E47" s="229">
        <v>42.500072553908169</v>
      </c>
      <c r="F47" s="229">
        <v>36.338643053478073</v>
      </c>
      <c r="G47" s="229">
        <v>39.392330423150113</v>
      </c>
      <c r="H47" s="229">
        <v>43.730514648539653</v>
      </c>
      <c r="I47" s="229">
        <v>43.24213395710386</v>
      </c>
      <c r="J47" s="229">
        <v>42.288360156604632</v>
      </c>
      <c r="K47" s="229">
        <v>7.2322114194587472</v>
      </c>
      <c r="L47" s="229">
        <v>27.82660519017826</v>
      </c>
      <c r="M47" s="229">
        <v>28.27704678269701</v>
      </c>
      <c r="N47" s="229">
        <v>18.03633958210478</v>
      </c>
      <c r="O47" s="229">
        <v>16.194195039949069</v>
      </c>
      <c r="P47" s="229">
        <v>14.31017309502346</v>
      </c>
      <c r="Q47" s="229">
        <v>9.1286620146545765</v>
      </c>
      <c r="R47" s="229">
        <v>9.3665676455128022</v>
      </c>
      <c r="S47" s="229">
        <v>9.361909314329468</v>
      </c>
      <c r="T47" s="229">
        <v>11.69354908032301</v>
      </c>
      <c r="U47" s="229">
        <v>8.6232449947500172</v>
      </c>
      <c r="V47" s="229">
        <v>7.4198384339724486</v>
      </c>
      <c r="W47" s="229">
        <v>14.289500735275301</v>
      </c>
      <c r="X47" s="229">
        <v>12.150475648807721</v>
      </c>
      <c r="Y47" s="229">
        <v>9.769709825024826</v>
      </c>
      <c r="DA47" s="73" t="s">
        <v>295</v>
      </c>
    </row>
    <row r="48" spans="1:105" ht="12" customHeight="1" x14ac:dyDescent="0.25">
      <c r="A48" s="64" t="s">
        <v>36</v>
      </c>
      <c r="B48" s="229">
        <v>12.68547736699429</v>
      </c>
      <c r="C48" s="229">
        <v>1.937152651108176</v>
      </c>
      <c r="D48" s="229">
        <v>0.98630248142454902</v>
      </c>
      <c r="E48" s="229">
        <v>0.9280174570981049</v>
      </c>
      <c r="F48" s="229">
        <v>8.9331962434748766E-2</v>
      </c>
      <c r="G48" s="229">
        <v>0.75446011376915534</v>
      </c>
      <c r="H48" s="229">
        <v>0.18921342398651109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5.7576002612464237</v>
      </c>
      <c r="O48" s="229">
        <v>4.4405686018089332</v>
      </c>
      <c r="P48" s="229">
        <v>7.1479833916379123</v>
      </c>
      <c r="Q48" s="229">
        <v>3.6571693484540488</v>
      </c>
      <c r="R48" s="229">
        <v>4.0545129353268967</v>
      </c>
      <c r="S48" s="229">
        <v>2.5940999290259819</v>
      </c>
      <c r="T48" s="229">
        <v>2.668010895788107</v>
      </c>
      <c r="U48" s="229">
        <v>1.6590702725524149</v>
      </c>
      <c r="V48" s="229">
        <v>1.3232668438650519</v>
      </c>
      <c r="W48" s="229">
        <v>1.859772833091738</v>
      </c>
      <c r="X48" s="229">
        <v>1.685705846598136</v>
      </c>
      <c r="Y48" s="229">
        <v>0.99740936457079743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1.888167895723975E-4</v>
      </c>
      <c r="U49" s="229">
        <v>1.8737530217904769E-4</v>
      </c>
      <c r="V49" s="229">
        <v>2.7359964127246918E-4</v>
      </c>
      <c r="W49" s="229">
        <v>3.007878897346165E-4</v>
      </c>
      <c r="X49" s="229">
        <v>2.8734154513497903E-4</v>
      </c>
      <c r="Y49" s="229">
        <v>3.231563363830674E-4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15.69092012913247</v>
      </c>
      <c r="G50" s="229">
        <v>16.72138989940877</v>
      </c>
      <c r="H50" s="229">
        <v>1.821454770481812</v>
      </c>
      <c r="I50" s="229">
        <v>1.016042871410312</v>
      </c>
      <c r="J50" s="229">
        <v>1.5876895454977711</v>
      </c>
      <c r="K50" s="229">
        <v>72.493600135858244</v>
      </c>
      <c r="L50" s="229">
        <v>11.45592154842095</v>
      </c>
      <c r="M50" s="229">
        <v>13.117451680676901</v>
      </c>
      <c r="N50" s="229">
        <v>37.56342042097166</v>
      </c>
      <c r="O50" s="229">
        <v>22.872662446514319</v>
      </c>
      <c r="P50" s="229">
        <v>24.069073584697669</v>
      </c>
      <c r="Q50" s="229">
        <v>33.237840131291392</v>
      </c>
      <c r="R50" s="229">
        <v>43.490207140502427</v>
      </c>
      <c r="S50" s="229">
        <v>31.674311708476061</v>
      </c>
      <c r="T50" s="229">
        <v>15.88807970994019</v>
      </c>
      <c r="U50" s="229">
        <v>29.43296022071846</v>
      </c>
      <c r="V50" s="229">
        <v>21.409355257954921</v>
      </c>
      <c r="W50" s="229">
        <v>10.27529830294802</v>
      </c>
      <c r="X50" s="229">
        <v>11.847106109025139</v>
      </c>
      <c r="Y50" s="229">
        <v>13.23565969943048</v>
      </c>
      <c r="DA50" s="73" t="s">
        <v>298</v>
      </c>
    </row>
    <row r="51" spans="1:105" ht="12" customHeight="1" x14ac:dyDescent="0.25">
      <c r="A51" s="61" t="s">
        <v>207</v>
      </c>
      <c r="B51" s="263">
        <v>56.867149498577547</v>
      </c>
      <c r="C51" s="263">
        <v>57.30356832301473</v>
      </c>
      <c r="D51" s="263">
        <v>49.631141289518922</v>
      </c>
      <c r="E51" s="263">
        <v>50.096170850899782</v>
      </c>
      <c r="F51" s="263">
        <v>51.946745007225289</v>
      </c>
      <c r="G51" s="263">
        <v>56.663549208469718</v>
      </c>
      <c r="H51" s="263">
        <v>58.195735568224229</v>
      </c>
      <c r="I51" s="263">
        <v>57.070993404581593</v>
      </c>
      <c r="J51" s="263">
        <v>57.019925348422653</v>
      </c>
      <c r="K51" s="263">
        <v>35.661353073835542</v>
      </c>
      <c r="L51" s="263">
        <v>48.386164890796188</v>
      </c>
      <c r="M51" s="263">
        <v>57.988144923907178</v>
      </c>
      <c r="N51" s="263">
        <v>53.342020328810257</v>
      </c>
      <c r="O51" s="263">
        <v>40.045744892331683</v>
      </c>
      <c r="P51" s="263">
        <v>39.139531669666518</v>
      </c>
      <c r="Q51" s="263">
        <v>26.691814084399571</v>
      </c>
      <c r="R51" s="263">
        <v>33.161541277437159</v>
      </c>
      <c r="S51" s="263">
        <v>26.557379594393581</v>
      </c>
      <c r="T51" s="263">
        <v>23.373692977836299</v>
      </c>
      <c r="U51" s="263">
        <v>23.306565570526999</v>
      </c>
      <c r="V51" s="263">
        <v>17.10646640875294</v>
      </c>
      <c r="W51" s="263">
        <v>20.036358526486129</v>
      </c>
      <c r="X51" s="263">
        <v>19.81489627560714</v>
      </c>
      <c r="Y51" s="263">
        <v>17.245705000843781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1186.6908249342739</v>
      </c>
      <c r="C54" s="223">
        <v>1182.148141831052</v>
      </c>
      <c r="D54" s="223">
        <v>1202.8339379957611</v>
      </c>
      <c r="E54" s="223">
        <v>1201.1101426935941</v>
      </c>
      <c r="F54" s="223">
        <v>1202.910310336591</v>
      </c>
      <c r="G54" s="223">
        <v>1184.3495928278869</v>
      </c>
      <c r="H54" s="223">
        <v>1273.6428599878791</v>
      </c>
      <c r="I54" s="223">
        <v>1279.8638993510331</v>
      </c>
      <c r="J54" s="223">
        <v>1272.611016604483</v>
      </c>
      <c r="K54" s="223">
        <v>1045.7491421255761</v>
      </c>
      <c r="L54" s="223">
        <v>1080.753847759674</v>
      </c>
      <c r="M54" s="223">
        <v>1120.368427521563</v>
      </c>
      <c r="N54" s="223">
        <v>1159.289894876239</v>
      </c>
      <c r="O54" s="223">
        <v>1171.0529096318951</v>
      </c>
      <c r="P54" s="223">
        <v>1208.119193613981</v>
      </c>
      <c r="Q54" s="223">
        <v>1318.77058861717</v>
      </c>
      <c r="R54" s="223">
        <v>1324.476768293385</v>
      </c>
      <c r="S54" s="223">
        <v>1468.9982960354739</v>
      </c>
      <c r="T54" s="223">
        <v>1539.148135618502</v>
      </c>
      <c r="U54" s="223">
        <v>1556.6811949385039</v>
      </c>
      <c r="V54" s="223">
        <v>1434.6330148455129</v>
      </c>
      <c r="W54" s="223">
        <v>1775.300958004083</v>
      </c>
      <c r="X54" s="223">
        <v>1587.8446582485219</v>
      </c>
      <c r="Y54" s="223">
        <v>1611.3611358608241</v>
      </c>
      <c r="DA54" s="89" t="s">
        <v>300</v>
      </c>
    </row>
    <row r="55" spans="1:105" ht="12" customHeight="1" x14ac:dyDescent="0.25">
      <c r="A55" s="55" t="s">
        <v>91</v>
      </c>
      <c r="B55" s="259">
        <v>2.6656238764971989</v>
      </c>
      <c r="C55" s="259">
        <v>2.7085638145928979</v>
      </c>
      <c r="D55" s="259">
        <v>2.7289072710648261</v>
      </c>
      <c r="E55" s="259">
        <v>2.722137174856484</v>
      </c>
      <c r="F55" s="259">
        <v>2.716048799623243</v>
      </c>
      <c r="G55" s="259">
        <v>2.6789184286368859</v>
      </c>
      <c r="H55" s="259">
        <v>2.9087473695488848</v>
      </c>
      <c r="I55" s="259">
        <v>2.9274393024643799</v>
      </c>
      <c r="J55" s="259">
        <v>2.9201412553638102</v>
      </c>
      <c r="K55" s="259">
        <v>2.2403793534172518</v>
      </c>
      <c r="L55" s="259">
        <v>2.485868880018526</v>
      </c>
      <c r="M55" s="259">
        <v>2.6008855909644519</v>
      </c>
      <c r="N55" s="259">
        <v>2.5945946660126449</v>
      </c>
      <c r="O55" s="259">
        <v>2.611459146114226</v>
      </c>
      <c r="P55" s="259">
        <v>2.661641722271062</v>
      </c>
      <c r="Q55" s="259">
        <v>2.7953555876393561</v>
      </c>
      <c r="R55" s="259">
        <v>2.8280225541658508</v>
      </c>
      <c r="S55" s="259">
        <v>3.096441052204673</v>
      </c>
      <c r="T55" s="259">
        <v>3.2553771719707831</v>
      </c>
      <c r="U55" s="259">
        <v>3.280619104510766</v>
      </c>
      <c r="V55" s="259">
        <v>3.022199613862719</v>
      </c>
      <c r="W55" s="259">
        <v>3.7583537783988179</v>
      </c>
      <c r="X55" s="259">
        <v>3.39868994377784</v>
      </c>
      <c r="Y55" s="259">
        <v>3.437692069795609</v>
      </c>
      <c r="DA55" s="67" t="s">
        <v>301</v>
      </c>
    </row>
    <row r="56" spans="1:105" ht="12" customHeight="1" x14ac:dyDescent="0.25">
      <c r="A56" s="173" t="s">
        <v>92</v>
      </c>
      <c r="B56" s="224">
        <v>0.5111219283214532</v>
      </c>
      <c r="C56" s="224">
        <v>0.51935547700586782</v>
      </c>
      <c r="D56" s="224">
        <v>0.52325624740049625</v>
      </c>
      <c r="E56" s="224">
        <v>0.52195811053301111</v>
      </c>
      <c r="F56" s="224">
        <v>0.52079069073421824</v>
      </c>
      <c r="G56" s="224">
        <v>0.51367110158843932</v>
      </c>
      <c r="H56" s="224">
        <v>0.55773981379452242</v>
      </c>
      <c r="I56" s="224">
        <v>0.56132391164120643</v>
      </c>
      <c r="J56" s="224">
        <v>0.55992454245791179</v>
      </c>
      <c r="K56" s="224">
        <v>0.42958311762833579</v>
      </c>
      <c r="L56" s="224">
        <v>0.47665467987141008</v>
      </c>
      <c r="M56" s="224">
        <v>0.49870864014922828</v>
      </c>
      <c r="N56" s="224">
        <v>0.497502382311938</v>
      </c>
      <c r="O56" s="224">
        <v>0.50073607393124708</v>
      </c>
      <c r="P56" s="224">
        <v>0.51035836735365026</v>
      </c>
      <c r="Q56" s="224">
        <v>0.53599742667966677</v>
      </c>
      <c r="R56" s="224">
        <v>0.54332047914230008</v>
      </c>
      <c r="S56" s="224">
        <v>0.60529879803506981</v>
      </c>
      <c r="T56" s="224">
        <v>0.63756010614873115</v>
      </c>
      <c r="U56" s="224">
        <v>0.63608166989229853</v>
      </c>
      <c r="V56" s="224">
        <v>0.58075220289265506</v>
      </c>
      <c r="W56" s="224">
        <v>0.72765803347392832</v>
      </c>
      <c r="X56" s="224">
        <v>0.65334258212974117</v>
      </c>
      <c r="Y56" s="224">
        <v>0.65916268802266864</v>
      </c>
      <c r="DA56" s="177" t="s">
        <v>302</v>
      </c>
    </row>
    <row r="57" spans="1:105" ht="12" customHeight="1" x14ac:dyDescent="0.25">
      <c r="A57" s="173" t="s">
        <v>93</v>
      </c>
      <c r="B57" s="224">
        <v>70.706354800662638</v>
      </c>
      <c r="C57" s="224">
        <v>71.845347636404583</v>
      </c>
      <c r="D57" s="224">
        <v>72.38496302020215</v>
      </c>
      <c r="E57" s="224">
        <v>72.205384487475825</v>
      </c>
      <c r="F57" s="224">
        <v>72.043888777898502</v>
      </c>
      <c r="G57" s="224">
        <v>71.058996194969097</v>
      </c>
      <c r="H57" s="224">
        <v>77.155267609276208</v>
      </c>
      <c r="I57" s="224">
        <v>77.651075908521307</v>
      </c>
      <c r="J57" s="224">
        <v>77.457493343406028</v>
      </c>
      <c r="K57" s="224">
        <v>59.426635110636511</v>
      </c>
      <c r="L57" s="224">
        <v>65.93830756403807</v>
      </c>
      <c r="M57" s="224">
        <v>68.989155226325067</v>
      </c>
      <c r="N57" s="224">
        <v>68.822286833680238</v>
      </c>
      <c r="O57" s="224">
        <v>69.269621479841177</v>
      </c>
      <c r="P57" s="224">
        <v>70.600727141761951</v>
      </c>
      <c r="Q57" s="224">
        <v>74.147521605098703</v>
      </c>
      <c r="R57" s="224">
        <v>74.761148829188627</v>
      </c>
      <c r="S57" s="224">
        <v>81.614462313160757</v>
      </c>
      <c r="T57" s="224">
        <v>85.579552975309113</v>
      </c>
      <c r="U57" s="224">
        <v>86.044192478321278</v>
      </c>
      <c r="V57" s="224">
        <v>79.104521354845829</v>
      </c>
      <c r="W57" s="224">
        <v>98.194891652853173</v>
      </c>
      <c r="X57" s="224">
        <v>88.65515481112665</v>
      </c>
      <c r="Y57" s="224">
        <v>89.88881674699374</v>
      </c>
      <c r="DA57" s="177" t="s">
        <v>303</v>
      </c>
    </row>
    <row r="58" spans="1:105" ht="12" customHeight="1" x14ac:dyDescent="0.25">
      <c r="A58" s="173" t="s">
        <v>94</v>
      </c>
      <c r="B58" s="224">
        <v>1.219104798968389</v>
      </c>
      <c r="C58" s="224">
        <v>1.2387430851727661</v>
      </c>
      <c r="D58" s="224">
        <v>1.2480470254740219</v>
      </c>
      <c r="E58" s="224">
        <v>1.2449507684027079</v>
      </c>
      <c r="F58" s="224">
        <v>1.242166291744089</v>
      </c>
      <c r="G58" s="224">
        <v>1.2251849712149421</v>
      </c>
      <c r="H58" s="224">
        <v>1.330295661165628</v>
      </c>
      <c r="I58" s="224">
        <v>1.3388442884945591</v>
      </c>
      <c r="J58" s="224">
        <v>1.3355065767033909</v>
      </c>
      <c r="K58" s="224">
        <v>1.024622132680518</v>
      </c>
      <c r="L58" s="224">
        <v>1.136895084095314</v>
      </c>
      <c r="M58" s="224">
        <v>1.1894971880575551</v>
      </c>
      <c r="N58" s="224">
        <v>1.1866200766742441</v>
      </c>
      <c r="O58" s="224">
        <v>1.1943329309914701</v>
      </c>
      <c r="P58" s="224">
        <v>1.217283588042827</v>
      </c>
      <c r="Q58" s="224">
        <v>1.2784367073543581</v>
      </c>
      <c r="R58" s="224">
        <v>1.2959033193418581</v>
      </c>
      <c r="S58" s="224">
        <v>1.443731189381215</v>
      </c>
      <c r="T58" s="224">
        <v>1.5206793955979261</v>
      </c>
      <c r="U58" s="224">
        <v>1.5171530966165749</v>
      </c>
      <c r="V58" s="224">
        <v>1.385183766000796</v>
      </c>
      <c r="W58" s="224">
        <v>1.735576877965721</v>
      </c>
      <c r="X58" s="224">
        <v>1.5583230401804209</v>
      </c>
      <c r="Y58" s="224">
        <v>1.572204892301055</v>
      </c>
      <c r="DA58" s="177" t="s">
        <v>304</v>
      </c>
    </row>
    <row r="59" spans="1:105" ht="12" customHeight="1" x14ac:dyDescent="0.25">
      <c r="A59" s="56" t="s">
        <v>95</v>
      </c>
      <c r="B59" s="260">
        <v>3.122643842004476</v>
      </c>
      <c r="C59" s="260">
        <v>3.104081641587626</v>
      </c>
      <c r="D59" s="260">
        <v>3.1781723722517681</v>
      </c>
      <c r="E59" s="260">
        <v>3.1759975076822919</v>
      </c>
      <c r="F59" s="260">
        <v>3.1612743976990592</v>
      </c>
      <c r="G59" s="260">
        <v>3.1070278330622449</v>
      </c>
      <c r="H59" s="260">
        <v>3.3517855007871629</v>
      </c>
      <c r="I59" s="260">
        <v>3.3658832774158229</v>
      </c>
      <c r="J59" s="260">
        <v>3.3413217080170869</v>
      </c>
      <c r="K59" s="260">
        <v>2.6103111945466591</v>
      </c>
      <c r="L59" s="260">
        <v>2.8130409637012219</v>
      </c>
      <c r="M59" s="260">
        <v>2.909825121857458</v>
      </c>
      <c r="N59" s="260">
        <v>2.9788465091551011</v>
      </c>
      <c r="O59" s="260">
        <v>3.0376724975566169</v>
      </c>
      <c r="P59" s="260">
        <v>3.1291610956168872</v>
      </c>
      <c r="Q59" s="260">
        <v>3.411096651505094</v>
      </c>
      <c r="R59" s="260">
        <v>3.3904040597696721</v>
      </c>
      <c r="S59" s="260">
        <v>3.8175590232250909</v>
      </c>
      <c r="T59" s="260">
        <v>4.0661564043438609</v>
      </c>
      <c r="U59" s="260">
        <v>4.0478024048489516</v>
      </c>
      <c r="V59" s="260">
        <v>3.7594770161809792</v>
      </c>
      <c r="W59" s="260">
        <v>5.076794691634122</v>
      </c>
      <c r="X59" s="260">
        <v>4.6642707555052816</v>
      </c>
      <c r="Y59" s="260">
        <v>4.9062535804075651</v>
      </c>
      <c r="DA59" s="68" t="s">
        <v>305</v>
      </c>
    </row>
    <row r="60" spans="1:105" ht="12" customHeight="1" x14ac:dyDescent="0.25">
      <c r="A60" s="37" t="s">
        <v>159</v>
      </c>
      <c r="B60" s="226">
        <v>1.163820117400299E-2</v>
      </c>
      <c r="C60" s="226">
        <v>1.170277411524763E-2</v>
      </c>
      <c r="D60" s="226">
        <v>1.2333173693168709E-2</v>
      </c>
      <c r="E60" s="226">
        <v>1.521098291322672E-2</v>
      </c>
      <c r="F60" s="226">
        <v>1.396700420814655E-2</v>
      </c>
      <c r="G60" s="226">
        <v>1.326314152601013E-2</v>
      </c>
      <c r="H60" s="226">
        <v>1.3826371512375171E-2</v>
      </c>
      <c r="I60" s="226">
        <v>1.2449512869871509E-2</v>
      </c>
      <c r="J60" s="226">
        <v>1.0923086890478211E-2</v>
      </c>
      <c r="K60" s="226">
        <v>1.205681010919466E-2</v>
      </c>
      <c r="L60" s="226">
        <v>3.2519278241519428E-2</v>
      </c>
      <c r="M60" s="226">
        <v>2.5356070433356831E-2</v>
      </c>
      <c r="N60" s="226">
        <v>1.8796611466656329E-2</v>
      </c>
      <c r="O60" s="226">
        <v>2.4756919859657139E-2</v>
      </c>
      <c r="P60" s="226">
        <v>2.936234728100727E-2</v>
      </c>
      <c r="Q60" s="226">
        <v>3.1879612502441382E-2</v>
      </c>
      <c r="R60" s="226">
        <v>2.63825490272089E-2</v>
      </c>
      <c r="S60" s="226">
        <v>2.9101621191988451E-2</v>
      </c>
      <c r="T60" s="226">
        <v>3.0046105652359621E-2</v>
      </c>
      <c r="U60" s="226">
        <v>2.924371141147938E-2</v>
      </c>
      <c r="V60" s="226">
        <v>2.8931708138942379E-2</v>
      </c>
      <c r="W60" s="226">
        <v>7.4240319405132732E-2</v>
      </c>
      <c r="X60" s="226">
        <v>5.2882500284881909E-2</v>
      </c>
      <c r="Y60" s="226">
        <v>4.6936286414398162E-2</v>
      </c>
      <c r="DA60" s="69" t="s">
        <v>306</v>
      </c>
    </row>
    <row r="61" spans="1:105" ht="12" customHeight="1" x14ac:dyDescent="0.25">
      <c r="A61" s="37" t="s">
        <v>35</v>
      </c>
      <c r="B61" s="226">
        <v>1.775091710965345</v>
      </c>
      <c r="C61" s="226">
        <v>1.6803720555441679</v>
      </c>
      <c r="D61" s="226">
        <v>1.8088542311414839</v>
      </c>
      <c r="E61" s="226">
        <v>1.838299515329791</v>
      </c>
      <c r="F61" s="226">
        <v>1.790708582782069</v>
      </c>
      <c r="G61" s="226">
        <v>1.7554841804478301</v>
      </c>
      <c r="H61" s="226">
        <v>1.802409622412888</v>
      </c>
      <c r="I61" s="226">
        <v>1.7836150694453869</v>
      </c>
      <c r="J61" s="226">
        <v>1.7573974834801329</v>
      </c>
      <c r="K61" s="226">
        <v>1.2801131379235311</v>
      </c>
      <c r="L61" s="226">
        <v>1.333777977058511</v>
      </c>
      <c r="M61" s="226">
        <v>1.212917235111058</v>
      </c>
      <c r="N61" s="226">
        <v>1.362685911020953</v>
      </c>
      <c r="O61" s="226">
        <v>1.4452705637572369</v>
      </c>
      <c r="P61" s="226">
        <v>1.5077117790585559</v>
      </c>
      <c r="Q61" s="226">
        <v>1.8236492931186019</v>
      </c>
      <c r="R61" s="226">
        <v>1.711378859990917</v>
      </c>
      <c r="S61" s="226">
        <v>1.994172684153114</v>
      </c>
      <c r="T61" s="226">
        <v>2.1828793293864082</v>
      </c>
      <c r="U61" s="226">
        <v>2.1490648289454342</v>
      </c>
      <c r="V61" s="226">
        <v>2.1157841462837661</v>
      </c>
      <c r="W61" s="226">
        <v>2.730525417568864</v>
      </c>
      <c r="X61" s="226">
        <v>2.2941861617926089</v>
      </c>
      <c r="Y61" s="226">
        <v>2.2366571162286979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0.48416650328397948</v>
      </c>
      <c r="X63" s="226">
        <v>0.66853020334080915</v>
      </c>
      <c r="Y63" s="226">
        <v>0.96856024023419851</v>
      </c>
      <c r="DA63" s="69" t="s">
        <v>309</v>
      </c>
    </row>
    <row r="64" spans="1:105" ht="12" customHeight="1" x14ac:dyDescent="0.25">
      <c r="A64" s="37" t="s">
        <v>40</v>
      </c>
      <c r="B64" s="226">
        <v>1.335913929865127</v>
      </c>
      <c r="C64" s="226">
        <v>1.412006811928211</v>
      </c>
      <c r="D64" s="226">
        <v>1.3569849674171159</v>
      </c>
      <c r="E64" s="226">
        <v>1.3224870094392751</v>
      </c>
      <c r="F64" s="226">
        <v>1.356598810708844</v>
      </c>
      <c r="G64" s="226">
        <v>1.3382805110884051</v>
      </c>
      <c r="H64" s="226">
        <v>1.5355495068619001</v>
      </c>
      <c r="I64" s="226">
        <v>1.5698186951005639</v>
      </c>
      <c r="J64" s="226">
        <v>1.5730011376464761</v>
      </c>
      <c r="K64" s="226">
        <v>1.3181412465139331</v>
      </c>
      <c r="L64" s="226">
        <v>1.446743708401192</v>
      </c>
      <c r="M64" s="226">
        <v>1.6715518163130429</v>
      </c>
      <c r="N64" s="226">
        <v>1.597363986667492</v>
      </c>
      <c r="O64" s="226">
        <v>1.5676450139397231</v>
      </c>
      <c r="P64" s="226">
        <v>1.5920869692773241</v>
      </c>
      <c r="Q64" s="226">
        <v>1.55556774588405</v>
      </c>
      <c r="R64" s="226">
        <v>1.6526426507515459</v>
      </c>
      <c r="S64" s="226">
        <v>1.794284717879989</v>
      </c>
      <c r="T64" s="226">
        <v>1.8532309693050939</v>
      </c>
      <c r="U64" s="226">
        <v>1.8694938644920389</v>
      </c>
      <c r="V64" s="226">
        <v>1.6147611617582709</v>
      </c>
      <c r="W64" s="226">
        <v>1.7878624513761461</v>
      </c>
      <c r="X64" s="226">
        <v>1.6486718900869819</v>
      </c>
      <c r="Y64" s="226">
        <v>1.654099937530271</v>
      </c>
      <c r="DA64" s="69" t="s">
        <v>310</v>
      </c>
    </row>
    <row r="65" spans="1:105" ht="12" customHeight="1" x14ac:dyDescent="0.25">
      <c r="A65" s="57" t="s">
        <v>220</v>
      </c>
      <c r="B65" s="261">
        <v>125.9372468671362</v>
      </c>
      <c r="C65" s="261">
        <v>117.6304741664017</v>
      </c>
      <c r="D65" s="261">
        <v>122.1259973510835</v>
      </c>
      <c r="E65" s="261">
        <v>122.190737149047</v>
      </c>
      <c r="F65" s="261">
        <v>120.9382592096532</v>
      </c>
      <c r="G65" s="261">
        <v>118.8671451077491</v>
      </c>
      <c r="H65" s="261">
        <v>126.9256591424366</v>
      </c>
      <c r="I65" s="261">
        <v>127.1530012469959</v>
      </c>
      <c r="J65" s="261">
        <v>125.51891403552369</v>
      </c>
      <c r="K65" s="261">
        <v>99.411358646591339</v>
      </c>
      <c r="L65" s="261">
        <v>103.7306648109398</v>
      </c>
      <c r="M65" s="261">
        <v>104.35864726335041</v>
      </c>
      <c r="N65" s="261">
        <v>116.63345680926059</v>
      </c>
      <c r="O65" s="261">
        <v>120.39236621060719</v>
      </c>
      <c r="P65" s="261">
        <v>129.40373162213109</v>
      </c>
      <c r="Q65" s="261">
        <v>146.2333986274727</v>
      </c>
      <c r="R65" s="261">
        <v>142.61805372608151</v>
      </c>
      <c r="S65" s="261">
        <v>159.47414691953409</v>
      </c>
      <c r="T65" s="261">
        <v>170.71243139471829</v>
      </c>
      <c r="U65" s="261">
        <v>168.86019071763681</v>
      </c>
      <c r="V65" s="261">
        <v>158.63373474728459</v>
      </c>
      <c r="W65" s="261">
        <v>200.15305221439391</v>
      </c>
      <c r="X65" s="261">
        <v>177.1294622425022</v>
      </c>
      <c r="Y65" s="261">
        <v>179.1879363137715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3.1675689795240021</v>
      </c>
      <c r="C67" s="230">
        <v>4.8979603919359569</v>
      </c>
      <c r="D67" s="230">
        <v>4.6593137596659187</v>
      </c>
      <c r="E67" s="230">
        <v>4.6986665953837079</v>
      </c>
      <c r="F67" s="230">
        <v>5.4601171539801294</v>
      </c>
      <c r="G67" s="230">
        <v>4.3159480657701259</v>
      </c>
      <c r="H67" s="230">
        <v>5.3422875363896294</v>
      </c>
      <c r="I67" s="230">
        <v>3.832541294812243</v>
      </c>
      <c r="J67" s="230">
        <v>4.3773463796775696</v>
      </c>
      <c r="K67" s="230">
        <v>8.5262983891971729</v>
      </c>
      <c r="L67" s="230">
        <v>1.7241607816695761</v>
      </c>
      <c r="M67" s="230">
        <v>3.0593975056068068</v>
      </c>
      <c r="N67" s="230">
        <v>1.8456125581567719</v>
      </c>
      <c r="O67" s="230">
        <v>3.033292846780284</v>
      </c>
      <c r="P67" s="230">
        <v>3.4229383342495638</v>
      </c>
      <c r="Q67" s="230">
        <v>5.3549965090651783</v>
      </c>
      <c r="R67" s="230">
        <v>5.0928447207668217</v>
      </c>
      <c r="S67" s="230">
        <v>4.1387774558094819</v>
      </c>
      <c r="T67" s="230">
        <v>5.627531732425906</v>
      </c>
      <c r="U67" s="230">
        <v>4.799222215421814</v>
      </c>
      <c r="V67" s="230">
        <v>4.3230761565289892</v>
      </c>
      <c r="W67" s="230">
        <v>6.2801123255958116</v>
      </c>
      <c r="X67" s="230">
        <v>10.67999009498592</v>
      </c>
      <c r="Y67" s="230">
        <v>11.270198391696381</v>
      </c>
      <c r="DA67" s="71" t="s">
        <v>313</v>
      </c>
    </row>
    <row r="68" spans="1:105" ht="12" customHeight="1" x14ac:dyDescent="0.25">
      <c r="A68" s="18" t="s">
        <v>35</v>
      </c>
      <c r="B68" s="230">
        <v>94.231374506190662</v>
      </c>
      <c r="C68" s="230">
        <v>108.1402639639921</v>
      </c>
      <c r="D68" s="230">
        <v>114.8718544613035</v>
      </c>
      <c r="E68" s="230">
        <v>115.138448223705</v>
      </c>
      <c r="F68" s="230">
        <v>115.2129933215211</v>
      </c>
      <c r="G68" s="230">
        <v>112.5334981326351</v>
      </c>
      <c r="H68" s="230">
        <v>121.0928751469051</v>
      </c>
      <c r="I68" s="230">
        <v>123.3204599521837</v>
      </c>
      <c r="J68" s="230">
        <v>121.1415676558461</v>
      </c>
      <c r="K68" s="230">
        <v>90.885060257394173</v>
      </c>
      <c r="L68" s="230">
        <v>102.0065040292702</v>
      </c>
      <c r="M68" s="230">
        <v>101.2992497577436</v>
      </c>
      <c r="N68" s="230">
        <v>88.37699970417782</v>
      </c>
      <c r="O68" s="230">
        <v>93.386561923271657</v>
      </c>
      <c r="P68" s="230">
        <v>85.840482719640789</v>
      </c>
      <c r="Q68" s="230">
        <v>102.45337760398471</v>
      </c>
      <c r="R68" s="230">
        <v>97.866264109467934</v>
      </c>
      <c r="S68" s="230">
        <v>123.34064254103841</v>
      </c>
      <c r="T68" s="230">
        <v>136.0296414831451</v>
      </c>
      <c r="U68" s="230">
        <v>139.02145847271709</v>
      </c>
      <c r="V68" s="230">
        <v>132.23344653808081</v>
      </c>
      <c r="W68" s="230">
        <v>172.81680105499149</v>
      </c>
      <c r="X68" s="230">
        <v>147.31621161990239</v>
      </c>
      <c r="Y68" s="230">
        <v>153.26912866691401</v>
      </c>
      <c r="DA68" s="71" t="s">
        <v>314</v>
      </c>
    </row>
    <row r="69" spans="1:105" ht="12" customHeight="1" x14ac:dyDescent="0.25">
      <c r="A69" s="18" t="s">
        <v>36</v>
      </c>
      <c r="B69" s="230">
        <v>28.538303381421532</v>
      </c>
      <c r="C69" s="230">
        <v>4.5922498104736658</v>
      </c>
      <c r="D69" s="230">
        <v>2.594829130114078</v>
      </c>
      <c r="E69" s="230">
        <v>2.3536223299582528</v>
      </c>
      <c r="F69" s="230">
        <v>0.26514873415196288</v>
      </c>
      <c r="G69" s="230">
        <v>2.017698909343892</v>
      </c>
      <c r="H69" s="230">
        <v>0.49049645914184731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26.41084454692604</v>
      </c>
      <c r="O69" s="230">
        <v>23.972511440555259</v>
      </c>
      <c r="P69" s="230">
        <v>40.1403105682407</v>
      </c>
      <c r="Q69" s="230">
        <v>38.425024514422788</v>
      </c>
      <c r="R69" s="230">
        <v>39.658944895846702</v>
      </c>
      <c r="S69" s="230">
        <v>31.994726922686201</v>
      </c>
      <c r="T69" s="230">
        <v>29.055258179147291</v>
      </c>
      <c r="U69" s="230">
        <v>25.039510029497809</v>
      </c>
      <c r="V69" s="230">
        <v>22.07721205267481</v>
      </c>
      <c r="W69" s="230">
        <v>21.056138833806589</v>
      </c>
      <c r="X69" s="230">
        <v>19.13326052761391</v>
      </c>
      <c r="Y69" s="230">
        <v>14.648609255161119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524.49065421986666</v>
      </c>
      <c r="C71" s="261">
        <v>532.93955671603157</v>
      </c>
      <c r="D71" s="261">
        <v>536.94235429303853</v>
      </c>
      <c r="E71" s="261">
        <v>535.61026381292504</v>
      </c>
      <c r="F71" s="261">
        <v>534.41230939130799</v>
      </c>
      <c r="G71" s="261">
        <v>527.10650276878778</v>
      </c>
      <c r="H71" s="261">
        <v>572.32786075571994</v>
      </c>
      <c r="I71" s="261">
        <v>576.00570300868037</v>
      </c>
      <c r="J71" s="261">
        <v>574.5697324158092</v>
      </c>
      <c r="K71" s="261">
        <v>440.81914299124549</v>
      </c>
      <c r="L71" s="261">
        <v>489.1218925075882</v>
      </c>
      <c r="M71" s="261">
        <v>511.75268843575088</v>
      </c>
      <c r="N71" s="261">
        <v>510.51488014152261</v>
      </c>
      <c r="O71" s="261">
        <v>513.83315106471809</v>
      </c>
      <c r="P71" s="261">
        <v>523.70712181918327</v>
      </c>
      <c r="Q71" s="261">
        <v>550.0167873888962</v>
      </c>
      <c r="R71" s="261">
        <v>557.53137904342861</v>
      </c>
      <c r="S71" s="261">
        <v>617.73039109215642</v>
      </c>
      <c r="T71" s="261">
        <v>654.23590468247221</v>
      </c>
      <c r="U71" s="261">
        <v>652.718798965828</v>
      </c>
      <c r="V71" s="261">
        <v>595.94215383228448</v>
      </c>
      <c r="W71" s="261">
        <v>746.69040179598073</v>
      </c>
      <c r="X71" s="261">
        <v>670.43118157007052</v>
      </c>
      <c r="Y71" s="261">
        <v>676.40351611152778</v>
      </c>
      <c r="DA71" s="70" t="s">
        <v>316</v>
      </c>
    </row>
    <row r="72" spans="1:105" ht="12" customHeight="1" x14ac:dyDescent="0.25">
      <c r="A72" s="57" t="s">
        <v>179</v>
      </c>
      <c r="B72" s="261">
        <v>325.83903969302338</v>
      </c>
      <c r="C72" s="261">
        <v>323.48701025852091</v>
      </c>
      <c r="D72" s="261">
        <v>331.45703334711868</v>
      </c>
      <c r="E72" s="261">
        <v>331.28009815618992</v>
      </c>
      <c r="F72" s="261">
        <v>329.76584001680209</v>
      </c>
      <c r="G72" s="261">
        <v>324.19148955507848</v>
      </c>
      <c r="H72" s="261">
        <v>349.46288364483252</v>
      </c>
      <c r="I72" s="261">
        <v>351.17376185596089</v>
      </c>
      <c r="J72" s="261">
        <v>348.33965022852902</v>
      </c>
      <c r="K72" s="261">
        <v>271.86311618501878</v>
      </c>
      <c r="L72" s="261">
        <v>293.74428506434151</v>
      </c>
      <c r="M72" s="261">
        <v>303.22472989221211</v>
      </c>
      <c r="N72" s="261">
        <v>310.77497917503342</v>
      </c>
      <c r="O72" s="261">
        <v>316.78958689923729</v>
      </c>
      <c r="P72" s="261">
        <v>326.18260153283518</v>
      </c>
      <c r="Q72" s="261">
        <v>356.04512548441278</v>
      </c>
      <c r="R72" s="261">
        <v>353.73452093956718</v>
      </c>
      <c r="S72" s="261">
        <v>398.48950493823571</v>
      </c>
      <c r="T72" s="261">
        <v>424.3776943536937</v>
      </c>
      <c r="U72" s="261">
        <v>422.56259561585779</v>
      </c>
      <c r="V72" s="261">
        <v>393.59769511597341</v>
      </c>
      <c r="W72" s="261">
        <v>499.52815398002463</v>
      </c>
      <c r="X72" s="261">
        <v>442.97074380300222</v>
      </c>
      <c r="Y72" s="261">
        <v>448.30474594300648</v>
      </c>
      <c r="DA72" s="70" t="s">
        <v>317</v>
      </c>
    </row>
    <row r="73" spans="1:105" ht="12" customHeight="1" x14ac:dyDescent="0.25">
      <c r="A73" s="60" t="s">
        <v>181</v>
      </c>
      <c r="B73" s="262">
        <v>190.94243991305169</v>
      </c>
      <c r="C73" s="262">
        <v>181.68874682997981</v>
      </c>
      <c r="D73" s="262">
        <v>194.94906589213591</v>
      </c>
      <c r="E73" s="262">
        <v>198.35264153553851</v>
      </c>
      <c r="F73" s="262">
        <v>194.15452813237241</v>
      </c>
      <c r="G73" s="262">
        <v>189.64297383253009</v>
      </c>
      <c r="H73" s="262">
        <v>195.34070007669919</v>
      </c>
      <c r="I73" s="262">
        <v>192.48442940905349</v>
      </c>
      <c r="J73" s="262">
        <v>189.4415870766137</v>
      </c>
      <c r="K73" s="262">
        <v>142.87655855183749</v>
      </c>
      <c r="L73" s="262">
        <v>146.3548860105918</v>
      </c>
      <c r="M73" s="262">
        <v>133.32657131141031</v>
      </c>
      <c r="N73" s="262">
        <v>147.74452919449109</v>
      </c>
      <c r="O73" s="262">
        <v>157.60819445883959</v>
      </c>
      <c r="P73" s="262">
        <v>164.73235321207301</v>
      </c>
      <c r="Q73" s="262">
        <v>199.9887872603596</v>
      </c>
      <c r="R73" s="262">
        <v>187.91252704635241</v>
      </c>
      <c r="S73" s="262">
        <v>216.54594303628161</v>
      </c>
      <c r="T73" s="262">
        <v>237.16226491929251</v>
      </c>
      <c r="U73" s="262">
        <v>233.05455472449549</v>
      </c>
      <c r="V73" s="262">
        <v>231.65315964409959</v>
      </c>
      <c r="W73" s="262">
        <v>312.94523742095902</v>
      </c>
      <c r="X73" s="262">
        <v>269.20079797489228</v>
      </c>
      <c r="Y73" s="262">
        <v>269.52761481079148</v>
      </c>
      <c r="DA73" s="72" t="s">
        <v>318</v>
      </c>
    </row>
    <row r="74" spans="1:105" ht="12" customHeight="1" x14ac:dyDescent="0.25">
      <c r="A74" s="59" t="s">
        <v>31</v>
      </c>
      <c r="B74" s="230">
        <v>3.773821153396506</v>
      </c>
      <c r="C74" s="230">
        <v>3.4304846089129439</v>
      </c>
      <c r="D74" s="230">
        <v>3.6214902908332842</v>
      </c>
      <c r="E74" s="230">
        <v>3.7488468565437372</v>
      </c>
      <c r="F74" s="230">
        <v>4.5288905770658454</v>
      </c>
      <c r="G74" s="230">
        <v>4.3253229646140232</v>
      </c>
      <c r="H74" s="230">
        <v>4.3208008707650629</v>
      </c>
      <c r="I74" s="230">
        <v>4.5915616854393946</v>
      </c>
      <c r="J74" s="230">
        <v>3.6807108991996018</v>
      </c>
      <c r="K74" s="230">
        <v>4.1349754481586398</v>
      </c>
      <c r="L74" s="230">
        <v>4.2547703941454724</v>
      </c>
      <c r="M74" s="230">
        <v>3.19689445787583</v>
      </c>
      <c r="N74" s="230">
        <v>3.258705335587301</v>
      </c>
      <c r="O74" s="230">
        <v>2.9355379732889939</v>
      </c>
      <c r="P74" s="230">
        <v>2.0863360747125062</v>
      </c>
      <c r="Q74" s="230">
        <v>3.468472635977577</v>
      </c>
      <c r="R74" s="230">
        <v>3.86482218394042</v>
      </c>
      <c r="S74" s="230">
        <v>3.7334224789746009</v>
      </c>
      <c r="T74" s="230">
        <v>3.5442778370394308</v>
      </c>
      <c r="U74" s="230">
        <v>3.796854041156883</v>
      </c>
      <c r="V74" s="230">
        <v>8.7222226968619019</v>
      </c>
      <c r="W74" s="230">
        <v>8.560229844728438</v>
      </c>
      <c r="X74" s="230">
        <v>3.163680082163931</v>
      </c>
      <c r="Y74" s="230">
        <v>3.82602850273762</v>
      </c>
      <c r="DA74" s="71" t="s">
        <v>319</v>
      </c>
    </row>
    <row r="75" spans="1:105" ht="12" customHeight="1" x14ac:dyDescent="0.25">
      <c r="A75" s="59" t="s">
        <v>159</v>
      </c>
      <c r="B75" s="230">
        <v>1.2085145457097779</v>
      </c>
      <c r="C75" s="230">
        <v>1.2085550575161439</v>
      </c>
      <c r="D75" s="230">
        <v>1.275854967658238</v>
      </c>
      <c r="E75" s="230">
        <v>1.5722588803443081</v>
      </c>
      <c r="F75" s="230">
        <v>1.435791066031791</v>
      </c>
      <c r="G75" s="230">
        <v>1.3712658450113191</v>
      </c>
      <c r="H75" s="230">
        <v>1.4270955437641211</v>
      </c>
      <c r="I75" s="230">
        <v>1.2941782365624099</v>
      </c>
      <c r="J75" s="230">
        <v>1.1346932008741899</v>
      </c>
      <c r="K75" s="230">
        <v>1.213272687091596</v>
      </c>
      <c r="L75" s="230">
        <v>3.406897292263686</v>
      </c>
      <c r="M75" s="230">
        <v>2.650295351979572</v>
      </c>
      <c r="N75" s="230">
        <v>1.9728219907129141</v>
      </c>
      <c r="O75" s="230">
        <v>2.5851436580001499</v>
      </c>
      <c r="P75" s="230">
        <v>3.0620071315962001</v>
      </c>
      <c r="Q75" s="230">
        <v>3.2888874670683839</v>
      </c>
      <c r="R75" s="230">
        <v>2.722221298279091</v>
      </c>
      <c r="S75" s="230">
        <v>3.0346318742478142</v>
      </c>
      <c r="T75" s="230">
        <v>3.1213593974318519</v>
      </c>
      <c r="U75" s="230">
        <v>3.048453568774081</v>
      </c>
      <c r="V75" s="230">
        <v>2.983840302235985</v>
      </c>
      <c r="W75" s="230">
        <v>7.9674822216530492</v>
      </c>
      <c r="X75" s="230">
        <v>5.7318644345396486</v>
      </c>
      <c r="Y75" s="230">
        <v>5.2167790282102047</v>
      </c>
      <c r="DA75" s="71" t="s">
        <v>320</v>
      </c>
    </row>
    <row r="76" spans="1:105" ht="12" customHeight="1" x14ac:dyDescent="0.25">
      <c r="A76" s="59" t="s">
        <v>32</v>
      </c>
      <c r="B76" s="230">
        <v>6.0477191687765854</v>
      </c>
      <c r="C76" s="230">
        <v>7.6715859438874316</v>
      </c>
      <c r="D76" s="230">
        <v>7.4081982982006638</v>
      </c>
      <c r="E76" s="230">
        <v>7.5685302544371611</v>
      </c>
      <c r="F76" s="230">
        <v>8.5150586155611308</v>
      </c>
      <c r="G76" s="230">
        <v>6.7942388301695491</v>
      </c>
      <c r="H76" s="230">
        <v>8.0108986337184547</v>
      </c>
      <c r="I76" s="230">
        <v>5.6243043892278477</v>
      </c>
      <c r="J76" s="230">
        <v>6.4386531691735414</v>
      </c>
      <c r="K76" s="230">
        <v>11.79550734984511</v>
      </c>
      <c r="L76" s="230">
        <v>2.3052913827741359</v>
      </c>
      <c r="M76" s="230">
        <v>3.737209249157476</v>
      </c>
      <c r="N76" s="230">
        <v>2.9152756648607658</v>
      </c>
      <c r="O76" s="230">
        <v>4.7845536154831647</v>
      </c>
      <c r="P76" s="230">
        <v>6.1194856631387156</v>
      </c>
      <c r="Q76" s="230">
        <v>9.5980820263928166</v>
      </c>
      <c r="R76" s="230">
        <v>8.9692164413810733</v>
      </c>
      <c r="S76" s="230">
        <v>6.8106992989944892</v>
      </c>
      <c r="T76" s="230">
        <v>9.1568048201805361</v>
      </c>
      <c r="U76" s="230">
        <v>7.5484863434914464</v>
      </c>
      <c r="V76" s="230">
        <v>6.9630364807269336</v>
      </c>
      <c r="W76" s="230">
        <v>10.39401137274802</v>
      </c>
      <c r="X76" s="230">
        <v>17.595723811278731</v>
      </c>
      <c r="Y76" s="230">
        <v>17.84202906713546</v>
      </c>
      <c r="DA76" s="71" t="s">
        <v>321</v>
      </c>
    </row>
    <row r="77" spans="1:105" ht="12" customHeight="1" x14ac:dyDescent="0.25">
      <c r="A77" s="59" t="s">
        <v>35</v>
      </c>
      <c r="B77" s="230">
        <v>179.9123850451688</v>
      </c>
      <c r="C77" s="230">
        <v>169.37812121966331</v>
      </c>
      <c r="D77" s="230">
        <v>182.64352233544369</v>
      </c>
      <c r="E77" s="230">
        <v>185.4630055442133</v>
      </c>
      <c r="F77" s="230">
        <v>179.67478787371371</v>
      </c>
      <c r="G77" s="230">
        <v>177.15214619273519</v>
      </c>
      <c r="H77" s="230">
        <v>181.58190502845159</v>
      </c>
      <c r="I77" s="230">
        <v>180.97438509782381</v>
      </c>
      <c r="J77" s="230">
        <v>178.1875298073663</v>
      </c>
      <c r="K77" s="230">
        <v>125.73280306674209</v>
      </c>
      <c r="L77" s="230">
        <v>136.38792694140849</v>
      </c>
      <c r="M77" s="230">
        <v>123.7421722523974</v>
      </c>
      <c r="N77" s="230">
        <v>139.5977262033301</v>
      </c>
      <c r="O77" s="230">
        <v>147.30295921206729</v>
      </c>
      <c r="P77" s="230">
        <v>153.46452434262551</v>
      </c>
      <c r="Q77" s="230">
        <v>183.63334513092079</v>
      </c>
      <c r="R77" s="230">
        <v>172.3562671227518</v>
      </c>
      <c r="S77" s="230">
        <v>202.96718938406471</v>
      </c>
      <c r="T77" s="230">
        <v>221.33982286464069</v>
      </c>
      <c r="U77" s="230">
        <v>218.66076077107309</v>
      </c>
      <c r="V77" s="230">
        <v>212.98406016427469</v>
      </c>
      <c r="W77" s="230">
        <v>286.02351398182952</v>
      </c>
      <c r="X77" s="230">
        <v>242.70952964691011</v>
      </c>
      <c r="Y77" s="230">
        <v>242.64277821270829</v>
      </c>
      <c r="DA77" s="71" t="s">
        <v>322</v>
      </c>
    </row>
    <row r="78" spans="1:105" ht="12" customHeight="1" x14ac:dyDescent="0.25">
      <c r="A78" s="60" t="s">
        <v>187</v>
      </c>
      <c r="B78" s="262">
        <v>134.89659977997181</v>
      </c>
      <c r="C78" s="262">
        <v>141.79826342854099</v>
      </c>
      <c r="D78" s="262">
        <v>136.5079674549828</v>
      </c>
      <c r="E78" s="262">
        <v>132.92745662065141</v>
      </c>
      <c r="F78" s="262">
        <v>135.61131188442971</v>
      </c>
      <c r="G78" s="262">
        <v>134.54851572254839</v>
      </c>
      <c r="H78" s="262">
        <v>154.12218356813321</v>
      </c>
      <c r="I78" s="262">
        <v>158.68933244690751</v>
      </c>
      <c r="J78" s="262">
        <v>158.8980631519153</v>
      </c>
      <c r="K78" s="262">
        <v>128.98655763318141</v>
      </c>
      <c r="L78" s="262">
        <v>147.38939905374971</v>
      </c>
      <c r="M78" s="262">
        <v>169.89815858080169</v>
      </c>
      <c r="N78" s="262">
        <v>163.0304499805423</v>
      </c>
      <c r="O78" s="262">
        <v>159.1813924403977</v>
      </c>
      <c r="P78" s="262">
        <v>161.45024832076231</v>
      </c>
      <c r="Q78" s="262">
        <v>156.05633822405321</v>
      </c>
      <c r="R78" s="262">
        <v>165.82199389321491</v>
      </c>
      <c r="S78" s="262">
        <v>181.94356190195401</v>
      </c>
      <c r="T78" s="262">
        <v>187.21542943440119</v>
      </c>
      <c r="U78" s="262">
        <v>189.5080408913623</v>
      </c>
      <c r="V78" s="262">
        <v>161.94453547187379</v>
      </c>
      <c r="W78" s="262">
        <v>186.58291655906561</v>
      </c>
      <c r="X78" s="262">
        <v>173.76994582810991</v>
      </c>
      <c r="Y78" s="262">
        <v>178.777131132215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132.19903490779393</v>
      </c>
      <c r="C79" s="261">
        <f t="shared" si="1"/>
        <v>128.67500903533443</v>
      </c>
      <c r="D79" s="261">
        <f t="shared" si="1"/>
        <v>132.24520706812712</v>
      </c>
      <c r="E79" s="261">
        <f t="shared" si="1"/>
        <v>132.15861552648198</v>
      </c>
      <c r="F79" s="261">
        <f t="shared" si="1"/>
        <v>138.1097327611281</v>
      </c>
      <c r="G79" s="261">
        <f t="shared" si="1"/>
        <v>135.60065686679968</v>
      </c>
      <c r="H79" s="261">
        <f t="shared" si="1"/>
        <v>139.62262049031753</v>
      </c>
      <c r="I79" s="261">
        <f t="shared" si="1"/>
        <v>139.68686655085813</v>
      </c>
      <c r="J79" s="261">
        <f t="shared" si="1"/>
        <v>138.56833249867321</v>
      </c>
      <c r="K79" s="261">
        <f t="shared" si="1"/>
        <v>167.92399339381143</v>
      </c>
      <c r="L79" s="261">
        <f t="shared" si="1"/>
        <v>121.30623820508023</v>
      </c>
      <c r="M79" s="261">
        <f t="shared" si="1"/>
        <v>124.84429016289533</v>
      </c>
      <c r="N79" s="261">
        <f t="shared" si="1"/>
        <v>145.28672828258794</v>
      </c>
      <c r="O79" s="261">
        <f t="shared" si="1"/>
        <v>143.42398332889778</v>
      </c>
      <c r="P79" s="261">
        <f t="shared" si="1"/>
        <v>150.70656672478464</v>
      </c>
      <c r="Q79" s="261">
        <f t="shared" si="1"/>
        <v>184.3068691381111</v>
      </c>
      <c r="R79" s="261">
        <f t="shared" si="1"/>
        <v>187.77401534269899</v>
      </c>
      <c r="S79" s="261">
        <f t="shared" si="1"/>
        <v>202.72676070954088</v>
      </c>
      <c r="T79" s="261">
        <f t="shared" si="1"/>
        <v>194.76277913424741</v>
      </c>
      <c r="U79" s="261">
        <f t="shared" si="1"/>
        <v>217.01376088499177</v>
      </c>
      <c r="V79" s="261">
        <f t="shared" si="1"/>
        <v>198.6072971961874</v>
      </c>
      <c r="W79" s="261">
        <f t="shared" si="1"/>
        <v>219.4360749793579</v>
      </c>
      <c r="X79" s="261">
        <f t="shared" si="1"/>
        <v>198.38348950022666</v>
      </c>
      <c r="Y79" s="261">
        <f t="shared" si="1"/>
        <v>207.00080751499775</v>
      </c>
      <c r="DA79" s="70"/>
    </row>
    <row r="80" spans="1:105" ht="12" customHeight="1" x14ac:dyDescent="0.25">
      <c r="A80" s="60" t="s">
        <v>190</v>
      </c>
      <c r="B80" s="262">
        <v>53.840759085856973</v>
      </c>
      <c r="C80" s="262">
        <v>50.995417757324937</v>
      </c>
      <c r="D80" s="262">
        <v>54.853070664886239</v>
      </c>
      <c r="E80" s="262">
        <v>55.830082831126127</v>
      </c>
      <c r="F80" s="262">
        <v>54.508130817564819</v>
      </c>
      <c r="G80" s="262">
        <v>53.400493000155357</v>
      </c>
      <c r="H80" s="262">
        <v>54.84115780497806</v>
      </c>
      <c r="I80" s="262">
        <v>54.284177116084678</v>
      </c>
      <c r="J80" s="262">
        <v>53.317308919116272</v>
      </c>
      <c r="K80" s="262">
        <v>39.262398074425342</v>
      </c>
      <c r="L80" s="262">
        <v>41.476413509681691</v>
      </c>
      <c r="M80" s="262">
        <v>37.518371162784973</v>
      </c>
      <c r="N80" s="262">
        <v>41.765084327394803</v>
      </c>
      <c r="O80" s="262">
        <v>44.34442011797254</v>
      </c>
      <c r="P80" s="262">
        <v>46.198068306140307</v>
      </c>
      <c r="Q80" s="262">
        <v>55.897077024300778</v>
      </c>
      <c r="R80" s="262">
        <v>52.472193183473408</v>
      </c>
      <c r="S80" s="262">
        <v>60.94562669239474</v>
      </c>
      <c r="T80" s="262">
        <v>66.55818106620795</v>
      </c>
      <c r="U80" s="262">
        <v>65.572075448845169</v>
      </c>
      <c r="V80" s="262">
        <v>65.311280731233268</v>
      </c>
      <c r="W80" s="262">
        <v>88.227094716839261</v>
      </c>
      <c r="X80" s="262">
        <v>74.860046078645013</v>
      </c>
      <c r="Y80" s="262">
        <v>74.878165051243357</v>
      </c>
      <c r="DA80" s="72" t="s">
        <v>324</v>
      </c>
    </row>
    <row r="81" spans="1:105" ht="12" customHeight="1" x14ac:dyDescent="0.25">
      <c r="A81" s="59" t="s">
        <v>31</v>
      </c>
      <c r="B81" s="230">
        <v>1.0989248083191869</v>
      </c>
      <c r="C81" s="230">
        <v>1.005297379010224</v>
      </c>
      <c r="D81" s="230">
        <v>1.059235063716329</v>
      </c>
      <c r="E81" s="230">
        <v>1.097043297351231</v>
      </c>
      <c r="F81" s="230">
        <v>1.329789191251628</v>
      </c>
      <c r="G81" s="230">
        <v>1.2631992159655929</v>
      </c>
      <c r="H81" s="230">
        <v>1.264922722237755</v>
      </c>
      <c r="I81" s="230">
        <v>1.333880878787677</v>
      </c>
      <c r="J81" s="230">
        <v>1.0723631357398959</v>
      </c>
      <c r="K81" s="230">
        <v>1.238539442466053</v>
      </c>
      <c r="L81" s="230">
        <v>1.22508235245148</v>
      </c>
      <c r="M81" s="230">
        <v>0.92555647261553042</v>
      </c>
      <c r="N81" s="230">
        <v>0.93972798880089903</v>
      </c>
      <c r="O81" s="230">
        <v>0.85179706779278563</v>
      </c>
      <c r="P81" s="230">
        <v>0.60767261810834472</v>
      </c>
      <c r="Q81" s="230">
        <v>1.0183137976807559</v>
      </c>
      <c r="R81" s="230">
        <v>1.1332957659600911</v>
      </c>
      <c r="S81" s="230">
        <v>1.0848714247262641</v>
      </c>
      <c r="T81" s="230">
        <v>1.034627354643501</v>
      </c>
      <c r="U81" s="230">
        <v>1.104039467507137</v>
      </c>
      <c r="V81" s="230">
        <v>2.5353118647804629</v>
      </c>
      <c r="W81" s="230">
        <v>2.4962523509603081</v>
      </c>
      <c r="X81" s="230">
        <v>0.94128958851948874</v>
      </c>
      <c r="Y81" s="230">
        <v>1.1382693723689741</v>
      </c>
      <c r="DA81" s="71" t="s">
        <v>325</v>
      </c>
    </row>
    <row r="82" spans="1:105" ht="12" customHeight="1" x14ac:dyDescent="0.25">
      <c r="A82" s="59" t="s">
        <v>159</v>
      </c>
      <c r="B82" s="230">
        <v>0.35191562119995617</v>
      </c>
      <c r="C82" s="230">
        <v>0.35416489803040602</v>
      </c>
      <c r="D82" s="230">
        <v>0.37316966481478869</v>
      </c>
      <c r="E82" s="230">
        <v>0.46009776669642161</v>
      </c>
      <c r="F82" s="230">
        <v>0.42158215307151758</v>
      </c>
      <c r="G82" s="230">
        <v>0.40047458986759588</v>
      </c>
      <c r="H82" s="230">
        <v>0.41778495100882751</v>
      </c>
      <c r="I82" s="230">
        <v>0.37596785620197021</v>
      </c>
      <c r="J82" s="230">
        <v>0.33058916940659161</v>
      </c>
      <c r="K82" s="230">
        <v>0.36340870611429699</v>
      </c>
      <c r="L82" s="230">
        <v>0.98095299222491295</v>
      </c>
      <c r="M82" s="230">
        <v>0.76730653754438871</v>
      </c>
      <c r="N82" s="230">
        <v>0.56891183788506272</v>
      </c>
      <c r="O82" s="230">
        <v>0.75012410254754447</v>
      </c>
      <c r="P82" s="230">
        <v>0.89184955045168712</v>
      </c>
      <c r="Q82" s="230">
        <v>0.96558913338265717</v>
      </c>
      <c r="R82" s="230">
        <v>0.79824678200347332</v>
      </c>
      <c r="S82" s="230">
        <v>0.88181432009783478</v>
      </c>
      <c r="T82" s="230">
        <v>0.91117117921944069</v>
      </c>
      <c r="U82" s="230">
        <v>0.8864215000911867</v>
      </c>
      <c r="V82" s="230">
        <v>0.86732086347563175</v>
      </c>
      <c r="W82" s="230">
        <v>2.3234009585950361</v>
      </c>
      <c r="X82" s="230">
        <v>1.705401360097998</v>
      </c>
      <c r="Y82" s="230">
        <v>1.552027065658186</v>
      </c>
      <c r="DA82" s="71" t="s">
        <v>326</v>
      </c>
    </row>
    <row r="83" spans="1:105" ht="12" customHeight="1" x14ac:dyDescent="0.25">
      <c r="A83" s="59" t="s">
        <v>35</v>
      </c>
      <c r="B83" s="230">
        <v>52.389918656337827</v>
      </c>
      <c r="C83" s="230">
        <v>49.635955480284309</v>
      </c>
      <c r="D83" s="230">
        <v>53.420665936355121</v>
      </c>
      <c r="E83" s="230">
        <v>54.272941767078471</v>
      </c>
      <c r="F83" s="230">
        <v>52.756759473241672</v>
      </c>
      <c r="G83" s="230">
        <v>51.736819194322173</v>
      </c>
      <c r="H83" s="230">
        <v>53.158450131731477</v>
      </c>
      <c r="I83" s="230">
        <v>52.574328381095029</v>
      </c>
      <c r="J83" s="230">
        <v>51.914356613969787</v>
      </c>
      <c r="K83" s="230">
        <v>37.660449925844993</v>
      </c>
      <c r="L83" s="230">
        <v>39.270378165005297</v>
      </c>
      <c r="M83" s="230">
        <v>35.825508152625048</v>
      </c>
      <c r="N83" s="230">
        <v>40.256444500708831</v>
      </c>
      <c r="O83" s="230">
        <v>42.742498947632207</v>
      </c>
      <c r="P83" s="230">
        <v>44.698546137580273</v>
      </c>
      <c r="Q83" s="230">
        <v>53.913174093237373</v>
      </c>
      <c r="R83" s="230">
        <v>50.540650635509841</v>
      </c>
      <c r="S83" s="230">
        <v>58.978940947570642</v>
      </c>
      <c r="T83" s="230">
        <v>64.612382532345009</v>
      </c>
      <c r="U83" s="230">
        <v>63.581614481246838</v>
      </c>
      <c r="V83" s="230">
        <v>61.908648002977174</v>
      </c>
      <c r="W83" s="230">
        <v>83.407441407283912</v>
      </c>
      <c r="X83" s="230">
        <v>72.213355130027523</v>
      </c>
      <c r="Y83" s="230">
        <v>72.187868613216196</v>
      </c>
      <c r="DA83" s="71" t="s">
        <v>327</v>
      </c>
    </row>
    <row r="84" spans="1:105" ht="12" customHeight="1" x14ac:dyDescent="0.25">
      <c r="A84" s="60" t="s">
        <v>195</v>
      </c>
      <c r="B84" s="262">
        <v>39.076811748660489</v>
      </c>
      <c r="C84" s="262">
        <v>36.125863795149677</v>
      </c>
      <c r="D84" s="262">
        <v>37.46547251822048</v>
      </c>
      <c r="E84" s="262">
        <v>37.429324245406526</v>
      </c>
      <c r="F84" s="262">
        <v>43.782919269140557</v>
      </c>
      <c r="G84" s="262">
        <v>42.905623098120643</v>
      </c>
      <c r="H84" s="262">
        <v>39.661898551917417</v>
      </c>
      <c r="I84" s="262">
        <v>39.302325175318977</v>
      </c>
      <c r="J84" s="262">
        <v>38.956590267329723</v>
      </c>
      <c r="K84" s="262">
        <v>90.026555963165265</v>
      </c>
      <c r="L84" s="262">
        <v>37.391776342041467</v>
      </c>
      <c r="M84" s="262">
        <v>38.13745111918896</v>
      </c>
      <c r="N84" s="262">
        <v>56.507796093459632</v>
      </c>
      <c r="O84" s="262">
        <v>52.890331607837723</v>
      </c>
      <c r="P84" s="262">
        <v>57.484005921749173</v>
      </c>
      <c r="Q84" s="262">
        <v>82.592990568164339</v>
      </c>
      <c r="R84" s="262">
        <v>86.677240059916926</v>
      </c>
      <c r="S84" s="262">
        <v>88.911314881499678</v>
      </c>
      <c r="T84" s="262">
        <v>73.553632932089684</v>
      </c>
      <c r="U84" s="262">
        <v>96.337023975346582</v>
      </c>
      <c r="V84" s="262">
        <v>86.223163995144859</v>
      </c>
      <c r="W84" s="262">
        <v>76.799454752357036</v>
      </c>
      <c r="X84" s="262">
        <v>71.82167947656346</v>
      </c>
      <c r="Y84" s="262">
        <v>78.935236070366273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0.58476495367746462</v>
      </c>
      <c r="C87" s="229">
        <v>0.64552480655978095</v>
      </c>
      <c r="D87" s="229">
        <v>0.6710694865856458</v>
      </c>
      <c r="E87" s="229">
        <v>0.68655773847548973</v>
      </c>
      <c r="F87" s="229">
        <v>0.72262452656793397</v>
      </c>
      <c r="G87" s="229">
        <v>0.68647226805029216</v>
      </c>
      <c r="H87" s="229">
        <v>0.83034918247822487</v>
      </c>
      <c r="I87" s="229">
        <v>0.91211608123753962</v>
      </c>
      <c r="J87" s="229">
        <v>0.7299416230550777</v>
      </c>
      <c r="K87" s="229">
        <v>0.26520991058045412</v>
      </c>
      <c r="L87" s="229">
        <v>0.78361977178939402</v>
      </c>
      <c r="M87" s="229">
        <v>0.63779256140173546</v>
      </c>
      <c r="N87" s="229">
        <v>0.38192865570997647</v>
      </c>
      <c r="O87" s="229">
        <v>0.38311637444419838</v>
      </c>
      <c r="P87" s="229">
        <v>0.2405694115263293</v>
      </c>
      <c r="Q87" s="229">
        <v>0.30461500196347391</v>
      </c>
      <c r="R87" s="229">
        <v>0.31696757892224581</v>
      </c>
      <c r="S87" s="229">
        <v>0.35284103738440559</v>
      </c>
      <c r="T87" s="229">
        <v>0.45060478706729568</v>
      </c>
      <c r="U87" s="229">
        <v>0.36437165614427741</v>
      </c>
      <c r="V87" s="229">
        <v>0.86058838720757702</v>
      </c>
      <c r="W87" s="229">
        <v>1.1952744709452561</v>
      </c>
      <c r="X87" s="229">
        <v>0.4253273642432609</v>
      </c>
      <c r="Y87" s="229">
        <v>0.48899127772454559</v>
      </c>
      <c r="DA87" s="73" t="s">
        <v>331</v>
      </c>
    </row>
    <row r="88" spans="1:105" ht="12" customHeight="1" x14ac:dyDescent="0.25">
      <c r="A88" s="64" t="s">
        <v>159</v>
      </c>
      <c r="B88" s="229">
        <v>0.19082411943212901</v>
      </c>
      <c r="C88" s="229">
        <v>0.2317422740110231</v>
      </c>
      <c r="D88" s="229">
        <v>0.24091444395270301</v>
      </c>
      <c r="E88" s="229">
        <v>0.29341667176352282</v>
      </c>
      <c r="F88" s="229">
        <v>0.23344978582509029</v>
      </c>
      <c r="G88" s="229">
        <v>0.2217723907690797</v>
      </c>
      <c r="H88" s="229">
        <v>0.27946725147351431</v>
      </c>
      <c r="I88" s="229">
        <v>0.2619781945478738</v>
      </c>
      <c r="J88" s="229">
        <v>0.22930643229151079</v>
      </c>
      <c r="K88" s="229">
        <v>7.9296970918708617E-2</v>
      </c>
      <c r="L88" s="229">
        <v>0.63939562573163589</v>
      </c>
      <c r="M88" s="229">
        <v>0.53879900991828511</v>
      </c>
      <c r="N88" s="229">
        <v>0.23561688818658941</v>
      </c>
      <c r="O88" s="229">
        <v>0.34380252083830909</v>
      </c>
      <c r="P88" s="229">
        <v>0.35978553543905611</v>
      </c>
      <c r="Q88" s="229">
        <v>0.29433600603957871</v>
      </c>
      <c r="R88" s="229">
        <v>0.227504565241616</v>
      </c>
      <c r="S88" s="229">
        <v>0.29225323721670338</v>
      </c>
      <c r="T88" s="229">
        <v>0.40438327206936342</v>
      </c>
      <c r="U88" s="229">
        <v>0.29811349217580269</v>
      </c>
      <c r="V88" s="229">
        <v>0.30000275926601189</v>
      </c>
      <c r="W88" s="229">
        <v>1.133664857622489</v>
      </c>
      <c r="X88" s="229">
        <v>0.78525016769710887</v>
      </c>
      <c r="Y88" s="229">
        <v>0.67941747954987086</v>
      </c>
      <c r="DA88" s="73" t="s">
        <v>332</v>
      </c>
    </row>
    <row r="89" spans="1:105" ht="12" customHeight="1" x14ac:dyDescent="0.25">
      <c r="A89" s="64" t="s">
        <v>32</v>
      </c>
      <c r="B89" s="229">
        <v>0.9257855351801233</v>
      </c>
      <c r="C89" s="229">
        <v>1.426137397981003</v>
      </c>
      <c r="D89" s="229">
        <v>1.3561618351826881</v>
      </c>
      <c r="E89" s="229">
        <v>1.3693348817464699</v>
      </c>
      <c r="F89" s="229">
        <v>1.342230999401733</v>
      </c>
      <c r="G89" s="229">
        <v>1.0652806004462769</v>
      </c>
      <c r="H89" s="229">
        <v>1.520885431706912</v>
      </c>
      <c r="I89" s="229">
        <v>1.1037666278931251</v>
      </c>
      <c r="J89" s="229">
        <v>1.2614504793674779</v>
      </c>
      <c r="K89" s="229">
        <v>0.74739844903680397</v>
      </c>
      <c r="L89" s="229">
        <v>0.41944385517565008</v>
      </c>
      <c r="M89" s="229">
        <v>0.73657558418310332</v>
      </c>
      <c r="N89" s="229">
        <v>0.33754799510658362</v>
      </c>
      <c r="O89" s="229">
        <v>0.61688355090418745</v>
      </c>
      <c r="P89" s="229">
        <v>0.69709154120587757</v>
      </c>
      <c r="Q89" s="229">
        <v>0.83275303760257025</v>
      </c>
      <c r="R89" s="229">
        <v>0.72670572653461707</v>
      </c>
      <c r="S89" s="229">
        <v>0.63589060883850546</v>
      </c>
      <c r="T89" s="229">
        <v>1.150087153011992</v>
      </c>
      <c r="U89" s="229">
        <v>0.71564775103232114</v>
      </c>
      <c r="V89" s="229">
        <v>0.67871232199999487</v>
      </c>
      <c r="W89" s="229">
        <v>1.4337854159896319</v>
      </c>
      <c r="X89" s="229">
        <v>2.3369889227406762</v>
      </c>
      <c r="Y89" s="229">
        <v>2.252765087139494</v>
      </c>
      <c r="DA89" s="73" t="s">
        <v>333</v>
      </c>
    </row>
    <row r="90" spans="1:105" ht="12" customHeight="1" x14ac:dyDescent="0.25">
      <c r="A90" s="64" t="s">
        <v>33</v>
      </c>
      <c r="B90" s="229">
        <v>0.56741413181132594</v>
      </c>
      <c r="C90" s="229">
        <v>0.58431926988853822</v>
      </c>
      <c r="D90" s="229">
        <v>0.61974227459169373</v>
      </c>
      <c r="E90" s="229">
        <v>0.456342863829791</v>
      </c>
      <c r="F90" s="229">
        <v>0.45512018840388352</v>
      </c>
      <c r="G90" s="229">
        <v>0.43091488621082619</v>
      </c>
      <c r="H90" s="229">
        <v>0.61778733856640011</v>
      </c>
      <c r="I90" s="229">
        <v>0.31680336832928557</v>
      </c>
      <c r="J90" s="229">
        <v>0.1588495404236682</v>
      </c>
      <c r="K90" s="229">
        <v>0.18442483528578421</v>
      </c>
      <c r="L90" s="229">
        <v>0.16566153751972079</v>
      </c>
      <c r="M90" s="229">
        <v>0.1627082209770728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27.81099265798504</v>
      </c>
      <c r="C91" s="229">
        <v>31.795830991764731</v>
      </c>
      <c r="D91" s="229">
        <v>33.762908235639223</v>
      </c>
      <c r="E91" s="229">
        <v>33.883796766503423</v>
      </c>
      <c r="F91" s="229">
        <v>28.599827811855238</v>
      </c>
      <c r="G91" s="229">
        <v>28.048283088827208</v>
      </c>
      <c r="H91" s="229">
        <v>34.811640208259838</v>
      </c>
      <c r="I91" s="229">
        <v>35.864287450395672</v>
      </c>
      <c r="J91" s="229">
        <v>35.252436303257369</v>
      </c>
      <c r="K91" s="229">
        <v>8.044903132448324</v>
      </c>
      <c r="L91" s="229">
        <v>25.058818611537959</v>
      </c>
      <c r="M91" s="229">
        <v>24.627724927468911</v>
      </c>
      <c r="N91" s="229">
        <v>16.321907210785081</v>
      </c>
      <c r="O91" s="229">
        <v>19.178290408675171</v>
      </c>
      <c r="P91" s="229">
        <v>17.653041555941861</v>
      </c>
      <c r="Q91" s="229">
        <v>16.088663510224151</v>
      </c>
      <c r="R91" s="229">
        <v>14.10158119819368</v>
      </c>
      <c r="S91" s="229">
        <v>19.13608967973774</v>
      </c>
      <c r="T91" s="229">
        <v>28.072623931751039</v>
      </c>
      <c r="U91" s="229">
        <v>20.933745820878549</v>
      </c>
      <c r="V91" s="229">
        <v>20.963839200460679</v>
      </c>
      <c r="W91" s="229">
        <v>39.841837839764402</v>
      </c>
      <c r="X91" s="229">
        <v>32.551649504322313</v>
      </c>
      <c r="Y91" s="229">
        <v>30.936821318058911</v>
      </c>
      <c r="DA91" s="73" t="s">
        <v>335</v>
      </c>
    </row>
    <row r="92" spans="1:105" ht="12" customHeight="1" x14ac:dyDescent="0.25">
      <c r="A92" s="64" t="s">
        <v>36</v>
      </c>
      <c r="B92" s="229">
        <v>8.9970303505744127</v>
      </c>
      <c r="C92" s="229">
        <v>1.4423090549446109</v>
      </c>
      <c r="D92" s="229">
        <v>0.81467624226853042</v>
      </c>
      <c r="E92" s="229">
        <v>0.73987532308784143</v>
      </c>
      <c r="F92" s="229">
        <v>7.030748891666172E-2</v>
      </c>
      <c r="G92" s="229">
        <v>0.53719367762486969</v>
      </c>
      <c r="H92" s="229">
        <v>0.15062319049591419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5.210315363217922</v>
      </c>
      <c r="O92" s="229">
        <v>5.2588297235553281</v>
      </c>
      <c r="P92" s="229">
        <v>8.8177583189156703</v>
      </c>
      <c r="Q92" s="229">
        <v>6.4455192834093893</v>
      </c>
      <c r="R92" s="229">
        <v>6.1041616887301791</v>
      </c>
      <c r="S92" s="229">
        <v>5.3024364169028457</v>
      </c>
      <c r="T92" s="229">
        <v>6.4050756540036566</v>
      </c>
      <c r="U92" s="229">
        <v>4.0275505805218961</v>
      </c>
      <c r="V92" s="229">
        <v>3.7387274104344841</v>
      </c>
      <c r="W92" s="229">
        <v>5.1853993367258644</v>
      </c>
      <c r="X92" s="229">
        <v>4.5160788327849462</v>
      </c>
      <c r="Y92" s="229">
        <v>3.1584024341897021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4.5329118552945528E-4</v>
      </c>
      <c r="U93" s="229">
        <v>4.5487133339184557E-4</v>
      </c>
      <c r="V93" s="229">
        <v>7.7302207264760923E-4</v>
      </c>
      <c r="W93" s="229">
        <v>8.3865367649884194E-4</v>
      </c>
      <c r="X93" s="229">
        <v>7.6980042062650201E-4</v>
      </c>
      <c r="Y93" s="229">
        <v>1.0233087794351251E-3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12.35935846817002</v>
      </c>
      <c r="G94" s="229">
        <v>11.915706186192081</v>
      </c>
      <c r="H94" s="229">
        <v>1.451145948936623</v>
      </c>
      <c r="I94" s="229">
        <v>0.8433734529154886</v>
      </c>
      <c r="J94" s="229">
        <v>1.3246058889346151</v>
      </c>
      <c r="K94" s="229">
        <v>80.705322664895192</v>
      </c>
      <c r="L94" s="229">
        <v>10.32483694028711</v>
      </c>
      <c r="M94" s="229">
        <v>11.433850815239859</v>
      </c>
      <c r="N94" s="229">
        <v>34.02047998045348</v>
      </c>
      <c r="O94" s="229">
        <v>27.109409029420519</v>
      </c>
      <c r="P94" s="229">
        <v>29.715759558720372</v>
      </c>
      <c r="Q94" s="229">
        <v>58.627103728925192</v>
      </c>
      <c r="R94" s="229">
        <v>65.200319302294588</v>
      </c>
      <c r="S94" s="229">
        <v>63.191803901419469</v>
      </c>
      <c r="T94" s="229">
        <v>37.070404843000809</v>
      </c>
      <c r="U94" s="229">
        <v>69.997139803260339</v>
      </c>
      <c r="V94" s="229">
        <v>59.680520893703473</v>
      </c>
      <c r="W94" s="229">
        <v>28.008654177632899</v>
      </c>
      <c r="X94" s="229">
        <v>31.205614884354539</v>
      </c>
      <c r="Y94" s="229">
        <v>41.41781516492432</v>
      </c>
      <c r="DA94" s="73" t="s">
        <v>338</v>
      </c>
    </row>
    <row r="95" spans="1:105" ht="12" customHeight="1" x14ac:dyDescent="0.25">
      <c r="A95" s="61" t="s">
        <v>207</v>
      </c>
      <c r="B95" s="263">
        <v>39.28146407327646</v>
      </c>
      <c r="C95" s="263">
        <v>41.553727482859827</v>
      </c>
      <c r="D95" s="263">
        <v>39.926663885020382</v>
      </c>
      <c r="E95" s="263">
        <v>38.899208449949342</v>
      </c>
      <c r="F95" s="263">
        <v>39.818682674422703</v>
      </c>
      <c r="G95" s="263">
        <v>39.294540768523682</v>
      </c>
      <c r="H95" s="263">
        <v>45.119564133422038</v>
      </c>
      <c r="I95" s="263">
        <v>46.100364259454459</v>
      </c>
      <c r="J95" s="263">
        <v>46.29443331222722</v>
      </c>
      <c r="K95" s="263">
        <v>38.635039356220837</v>
      </c>
      <c r="L95" s="263">
        <v>42.438048353357082</v>
      </c>
      <c r="M95" s="263">
        <v>49.188467880921401</v>
      </c>
      <c r="N95" s="263">
        <v>47.01384786173351</v>
      </c>
      <c r="O95" s="263">
        <v>46.189231603087507</v>
      </c>
      <c r="P95" s="263">
        <v>47.024492496895178</v>
      </c>
      <c r="Q95" s="263">
        <v>45.816801545645973</v>
      </c>
      <c r="R95" s="263">
        <v>48.624582099308682</v>
      </c>
      <c r="S95" s="263">
        <v>52.869819135646487</v>
      </c>
      <c r="T95" s="263">
        <v>54.650965135949782</v>
      </c>
      <c r="U95" s="263">
        <v>55.10466146080001</v>
      </c>
      <c r="V95" s="263">
        <v>47.072852469809277</v>
      </c>
      <c r="W95" s="263">
        <v>54.409525510161593</v>
      </c>
      <c r="X95" s="263">
        <v>51.7017639450182</v>
      </c>
      <c r="Y95" s="263">
        <v>53.187406393388123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1.0000000000000002</v>
      </c>
      <c r="C100" s="232">
        <f t="shared" si="2"/>
        <v>1</v>
      </c>
      <c r="D100" s="232">
        <f t="shared" si="2"/>
        <v>1.0000000000000004</v>
      </c>
      <c r="E100" s="232">
        <f t="shared" si="2"/>
        <v>1</v>
      </c>
      <c r="F100" s="232">
        <f t="shared" si="2"/>
        <v>0.99999999999999967</v>
      </c>
      <c r="G100" s="232">
        <f t="shared" si="2"/>
        <v>1.0000000000000004</v>
      </c>
      <c r="H100" s="232">
        <f t="shared" si="2"/>
        <v>0.99999999999999978</v>
      </c>
      <c r="I100" s="232">
        <f t="shared" si="2"/>
        <v>0.99999999999999967</v>
      </c>
      <c r="J100" s="232">
        <f t="shared" si="2"/>
        <v>1</v>
      </c>
      <c r="K100" s="232">
        <f t="shared" si="2"/>
        <v>0.99999999999999989</v>
      </c>
      <c r="L100" s="232">
        <f t="shared" si="2"/>
        <v>1.0000000000000002</v>
      </c>
      <c r="M100" s="232">
        <f t="shared" si="2"/>
        <v>1</v>
      </c>
      <c r="N100" s="232">
        <f t="shared" si="2"/>
        <v>0.99999999999999944</v>
      </c>
      <c r="O100" s="232">
        <f t="shared" si="2"/>
        <v>1</v>
      </c>
      <c r="P100" s="232">
        <f t="shared" si="2"/>
        <v>0.99999999999999978</v>
      </c>
      <c r="Q100" s="232">
        <f t="shared" si="2"/>
        <v>1</v>
      </c>
      <c r="R100" s="232">
        <f t="shared" si="2"/>
        <v>1</v>
      </c>
      <c r="S100" s="232">
        <f t="shared" si="2"/>
        <v>0.99999999999999978</v>
      </c>
      <c r="T100" s="232">
        <f t="shared" si="2"/>
        <v>1</v>
      </c>
      <c r="U100" s="232">
        <f t="shared" si="2"/>
        <v>1.0000000000000002</v>
      </c>
      <c r="V100" s="232">
        <f t="shared" si="2"/>
        <v>1</v>
      </c>
      <c r="W100" s="232">
        <f t="shared" si="2"/>
        <v>1</v>
      </c>
      <c r="X100" s="232">
        <f t="shared" si="2"/>
        <v>1</v>
      </c>
      <c r="Y100" s="232">
        <f t="shared" si="2"/>
        <v>0.99999999999999989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2.0550188881760744E-3</v>
      </c>
      <c r="C101" s="266">
        <f t="shared" si="3"/>
        <v>2.2044007130543873E-3</v>
      </c>
      <c r="D101" s="266">
        <f t="shared" si="3"/>
        <v>2.1333054786773966E-3</v>
      </c>
      <c r="E101" s="266">
        <f t="shared" si="3"/>
        <v>2.1331197133361165E-3</v>
      </c>
      <c r="F101" s="266">
        <f t="shared" si="3"/>
        <v>2.1134468057984333E-3</v>
      </c>
      <c r="G101" s="266">
        <f t="shared" si="3"/>
        <v>2.0869660249044054E-3</v>
      </c>
      <c r="H101" s="266">
        <f t="shared" si="3"/>
        <v>2.1114575846601299E-3</v>
      </c>
      <c r="I101" s="266">
        <f t="shared" si="3"/>
        <v>2.1110678298653226E-3</v>
      </c>
      <c r="J101" s="266">
        <f t="shared" si="3"/>
        <v>2.1938735490785004E-3</v>
      </c>
      <c r="K101" s="266">
        <f t="shared" si="3"/>
        <v>2.01281548379602E-3</v>
      </c>
      <c r="L101" s="266">
        <f t="shared" si="3"/>
        <v>2.2617490013563356E-3</v>
      </c>
      <c r="M101" s="266">
        <f t="shared" si="3"/>
        <v>2.2671167037340888E-3</v>
      </c>
      <c r="N101" s="266">
        <f t="shared" si="3"/>
        <v>2.1035637791939135E-3</v>
      </c>
      <c r="O101" s="266">
        <f t="shared" si="3"/>
        <v>2.1011909932830771E-3</v>
      </c>
      <c r="P101" s="266">
        <f t="shared" si="3"/>
        <v>2.0591238308599025E-3</v>
      </c>
      <c r="Q101" s="266">
        <f t="shared" si="3"/>
        <v>1.8547889772112284E-3</v>
      </c>
      <c r="R101" s="266">
        <f t="shared" si="3"/>
        <v>1.9449422057282294E-3</v>
      </c>
      <c r="S101" s="266">
        <f t="shared" si="3"/>
        <v>1.9321506492471659E-3</v>
      </c>
      <c r="T101" s="266">
        <f t="shared" si="3"/>
        <v>1.8231077257908109E-3</v>
      </c>
      <c r="U101" s="266">
        <f t="shared" si="3"/>
        <v>1.8286456960728708E-3</v>
      </c>
      <c r="V101" s="266">
        <f t="shared" si="3"/>
        <v>1.8778573027280285E-3</v>
      </c>
      <c r="W101" s="266">
        <f t="shared" si="3"/>
        <v>1.9519425668336205E-3</v>
      </c>
      <c r="X101" s="266">
        <f t="shared" si="3"/>
        <v>1.9330197744824521E-3</v>
      </c>
      <c r="Y101" s="266">
        <f t="shared" si="3"/>
        <v>1.8670857651725463E-3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2.8425509693407163E-4</v>
      </c>
      <c r="C102" s="267">
        <f t="shared" si="4"/>
        <v>3.0491794599852022E-4</v>
      </c>
      <c r="D102" s="267">
        <f t="shared" si="4"/>
        <v>2.9508388420197972E-4</v>
      </c>
      <c r="E102" s="267">
        <f t="shared" si="4"/>
        <v>2.9505818869845102E-4</v>
      </c>
      <c r="F102" s="267">
        <f t="shared" si="4"/>
        <v>2.9233698536972508E-4</v>
      </c>
      <c r="G102" s="267">
        <f t="shared" si="4"/>
        <v>2.8867410081755298E-4</v>
      </c>
      <c r="H102" s="267">
        <f t="shared" si="4"/>
        <v>2.9206183157394001E-4</v>
      </c>
      <c r="I102" s="267">
        <f t="shared" si="4"/>
        <v>2.9200791976436189E-4</v>
      </c>
      <c r="J102" s="267">
        <f t="shared" si="4"/>
        <v>3.0346180365665472E-4</v>
      </c>
      <c r="K102" s="267">
        <f t="shared" si="4"/>
        <v>2.7841742173214312E-4</v>
      </c>
      <c r="L102" s="267">
        <f t="shared" si="4"/>
        <v>3.1285049754053664E-4</v>
      </c>
      <c r="M102" s="267">
        <f t="shared" si="4"/>
        <v>3.1359297089125868E-4</v>
      </c>
      <c r="N102" s="267">
        <f t="shared" si="4"/>
        <v>2.9096994164003794E-4</v>
      </c>
      <c r="O102" s="267">
        <f t="shared" si="4"/>
        <v>2.9064173225326801E-4</v>
      </c>
      <c r="P102" s="267">
        <f t="shared" si="4"/>
        <v>2.8482290236263183E-4</v>
      </c>
      <c r="Q102" s="267">
        <f t="shared" si="4"/>
        <v>2.5655881974757401E-4</v>
      </c>
      <c r="R102" s="267">
        <f t="shared" si="4"/>
        <v>2.6902902859016236E-4</v>
      </c>
      <c r="S102" s="267">
        <f t="shared" si="4"/>
        <v>2.6725967009502488E-4</v>
      </c>
      <c r="T102" s="267">
        <f t="shared" si="4"/>
        <v>2.5217659375183308E-4</v>
      </c>
      <c r="U102" s="267">
        <f t="shared" si="4"/>
        <v>2.5294261896376797E-4</v>
      </c>
      <c r="V102" s="267">
        <f t="shared" si="4"/>
        <v>2.5974968536132236E-4</v>
      </c>
      <c r="W102" s="267">
        <f t="shared" si="4"/>
        <v>2.6999733517655709E-4</v>
      </c>
      <c r="X102" s="267">
        <f t="shared" si="4"/>
        <v>2.6737988956328647E-4</v>
      </c>
      <c r="Y102" s="267">
        <f t="shared" si="4"/>
        <v>2.5825974068510591E-4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3.9252639033276276E-2</v>
      </c>
      <c r="C103" s="267">
        <f t="shared" si="5"/>
        <v>4.2105961152998861E-2</v>
      </c>
      <c r="D103" s="267">
        <f t="shared" si="5"/>
        <v>4.0747980655572377E-2</v>
      </c>
      <c r="E103" s="267">
        <f t="shared" si="5"/>
        <v>4.0744432376805632E-2</v>
      </c>
      <c r="F103" s="267">
        <f t="shared" si="5"/>
        <v>4.0368662819282468E-2</v>
      </c>
      <c r="G103" s="267">
        <f t="shared" si="5"/>
        <v>3.9862856989597281E-2</v>
      </c>
      <c r="H103" s="267">
        <f t="shared" si="5"/>
        <v>4.0330666974208493E-2</v>
      </c>
      <c r="I103" s="267">
        <f t="shared" si="5"/>
        <v>4.0323222320361223E-2</v>
      </c>
      <c r="J103" s="267">
        <f t="shared" si="5"/>
        <v>4.1904883211590568E-2</v>
      </c>
      <c r="K103" s="267">
        <f t="shared" si="5"/>
        <v>3.8446517489753161E-2</v>
      </c>
      <c r="L103" s="267">
        <f t="shared" si="5"/>
        <v>4.3201363084749755E-2</v>
      </c>
      <c r="M103" s="267">
        <f t="shared" si="5"/>
        <v>4.3303890844997729E-2</v>
      </c>
      <c r="N103" s="267">
        <f t="shared" si="5"/>
        <v>4.0179888459058538E-2</v>
      </c>
      <c r="O103" s="267">
        <f t="shared" si="5"/>
        <v>4.0134566194919175E-2</v>
      </c>
      <c r="P103" s="267">
        <f t="shared" si="5"/>
        <v>3.9331046990666668E-2</v>
      </c>
      <c r="Q103" s="267">
        <f t="shared" si="5"/>
        <v>3.5428074468936019E-2</v>
      </c>
      <c r="R103" s="267">
        <f t="shared" si="5"/>
        <v>3.7150079145887215E-2</v>
      </c>
      <c r="S103" s="267">
        <f t="shared" si="5"/>
        <v>3.690574934818372E-2</v>
      </c>
      <c r="T103" s="267">
        <f t="shared" si="5"/>
        <v>3.4822935152074595E-2</v>
      </c>
      <c r="U103" s="267">
        <f t="shared" si="5"/>
        <v>3.492871517663277E-2</v>
      </c>
      <c r="V103" s="267">
        <f t="shared" si="5"/>
        <v>3.5868699448016718E-2</v>
      </c>
      <c r="W103" s="267">
        <f t="shared" si="5"/>
        <v>3.7283792100621389E-2</v>
      </c>
      <c r="X103" s="267">
        <f t="shared" si="5"/>
        <v>3.6922350392257657E-2</v>
      </c>
      <c r="Y103" s="267">
        <f t="shared" si="5"/>
        <v>3.5662953759774421E-2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6.7803276904829571E-4</v>
      </c>
      <c r="C104" s="267">
        <f t="shared" si="6"/>
        <v>7.2731979650604594E-4</v>
      </c>
      <c r="D104" s="267">
        <f t="shared" si="6"/>
        <v>7.0386264051194619E-4</v>
      </c>
      <c r="E104" s="267">
        <f t="shared" si="6"/>
        <v>7.0380134910997118E-4</v>
      </c>
      <c r="F104" s="267">
        <f t="shared" si="6"/>
        <v>6.9731047155660456E-4</v>
      </c>
      <c r="G104" s="267">
        <f t="shared" si="6"/>
        <v>6.8857340480775562E-4</v>
      </c>
      <c r="H104" s="267">
        <f t="shared" si="6"/>
        <v>6.9665414809193282E-4</v>
      </c>
      <c r="I104" s="267">
        <f t="shared" si="6"/>
        <v>6.9652555242583276E-4</v>
      </c>
      <c r="J104" s="267">
        <f t="shared" si="6"/>
        <v>7.2384646485840827E-4</v>
      </c>
      <c r="K104" s="267">
        <f t="shared" si="6"/>
        <v>6.6410818115291586E-4</v>
      </c>
      <c r="L104" s="267">
        <f t="shared" si="6"/>
        <v>7.4624128620196905E-4</v>
      </c>
      <c r="M104" s="267">
        <f t="shared" si="6"/>
        <v>7.4801230549894715E-4</v>
      </c>
      <c r="N104" s="267">
        <f t="shared" si="6"/>
        <v>6.9404966654220963E-4</v>
      </c>
      <c r="O104" s="267">
        <f t="shared" si="6"/>
        <v>6.9326678974689668E-4</v>
      </c>
      <c r="P104" s="267">
        <f t="shared" si="6"/>
        <v>6.7938715351196837E-4</v>
      </c>
      <c r="Q104" s="267">
        <f t="shared" si="6"/>
        <v>6.1196892809825781E-4</v>
      </c>
      <c r="R104" s="267">
        <f t="shared" si="6"/>
        <v>6.4171407716804468E-4</v>
      </c>
      <c r="S104" s="267">
        <f t="shared" si="6"/>
        <v>6.374936320367639E-4</v>
      </c>
      <c r="T104" s="267">
        <f t="shared" si="6"/>
        <v>6.0151601851621197E-4</v>
      </c>
      <c r="U104" s="267">
        <f t="shared" si="6"/>
        <v>6.0334321599203892E-4</v>
      </c>
      <c r="V104" s="267">
        <f t="shared" si="6"/>
        <v>6.1958008959047425E-4</v>
      </c>
      <c r="W104" s="267">
        <f t="shared" si="6"/>
        <v>6.4402377575618723E-4</v>
      </c>
      <c r="X104" s="267">
        <f t="shared" si="6"/>
        <v>6.3778039114799226E-4</v>
      </c>
      <c r="Y104" s="267">
        <f t="shared" si="6"/>
        <v>6.1602612934335763E-4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2.4061728625902209E-3</v>
      </c>
      <c r="C105" s="268">
        <f t="shared" si="7"/>
        <v>2.5250619018216888E-3</v>
      </c>
      <c r="D105" s="268">
        <f t="shared" si="7"/>
        <v>2.4832997315706608E-3</v>
      </c>
      <c r="E105" s="268">
        <f t="shared" si="7"/>
        <v>2.4875556142638262E-3</v>
      </c>
      <c r="F105" s="268">
        <f t="shared" si="7"/>
        <v>2.4586877086017482E-3</v>
      </c>
      <c r="G105" s="268">
        <f t="shared" si="7"/>
        <v>2.419292929605289E-3</v>
      </c>
      <c r="H105" s="268">
        <f t="shared" si="7"/>
        <v>2.4318680075858419E-3</v>
      </c>
      <c r="I105" s="268">
        <f t="shared" si="7"/>
        <v>2.4260556752787924E-3</v>
      </c>
      <c r="J105" s="268">
        <f t="shared" si="7"/>
        <v>2.5090738699142297E-3</v>
      </c>
      <c r="K105" s="268">
        <f t="shared" si="7"/>
        <v>2.3440243138222877E-3</v>
      </c>
      <c r="L105" s="268">
        <f t="shared" si="7"/>
        <v>2.5581715778336595E-3</v>
      </c>
      <c r="M105" s="268">
        <f t="shared" si="7"/>
        <v>2.535169144780232E-3</v>
      </c>
      <c r="N105" s="268">
        <f t="shared" si="7"/>
        <v>2.4139135498453018E-3</v>
      </c>
      <c r="O105" s="268">
        <f t="shared" si="7"/>
        <v>2.4429279984262719E-3</v>
      </c>
      <c r="P105" s="268">
        <f t="shared" si="7"/>
        <v>2.4196258444759183E-3</v>
      </c>
      <c r="Q105" s="268">
        <f t="shared" si="7"/>
        <v>2.262241128798271E-3</v>
      </c>
      <c r="R105" s="268">
        <f t="shared" si="7"/>
        <v>2.3260291457972652E-3</v>
      </c>
      <c r="S105" s="268">
        <f t="shared" si="7"/>
        <v>2.335446920809264E-3</v>
      </c>
      <c r="T105" s="268">
        <f t="shared" si="7"/>
        <v>2.2283753416981605E-3</v>
      </c>
      <c r="U105" s="268">
        <f t="shared" si="7"/>
        <v>2.2302269463259604E-3</v>
      </c>
      <c r="V105" s="268">
        <f t="shared" si="7"/>
        <v>2.3297655697954497E-3</v>
      </c>
      <c r="W105" s="268">
        <f t="shared" si="7"/>
        <v>2.6100112206906595E-3</v>
      </c>
      <c r="X105" s="268">
        <f t="shared" si="7"/>
        <v>2.6447958339261787E-3</v>
      </c>
      <c r="Y105" s="268">
        <f t="shared" si="7"/>
        <v>2.6633896634871267E-3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0.15983987454032139</v>
      </c>
      <c r="C106" s="269">
        <f t="shared" si="8"/>
        <v>0.16382729051232625</v>
      </c>
      <c r="D106" s="269">
        <f t="shared" si="8"/>
        <v>0.16104343878615879</v>
      </c>
      <c r="E106" s="269">
        <f t="shared" si="8"/>
        <v>0.16128868665485807</v>
      </c>
      <c r="F106" s="269">
        <f t="shared" si="8"/>
        <v>0.15912798307320694</v>
      </c>
      <c r="G106" s="269">
        <f t="shared" si="8"/>
        <v>0.15683854566123762</v>
      </c>
      <c r="H106" s="269">
        <f t="shared" si="8"/>
        <v>0.15740275482783472</v>
      </c>
      <c r="I106" s="269">
        <f t="shared" si="8"/>
        <v>0.15708673595525094</v>
      </c>
      <c r="J106" s="269">
        <f t="shared" si="8"/>
        <v>0.16240400705297886</v>
      </c>
      <c r="K106" s="269">
        <f t="shared" si="8"/>
        <v>0.15137097464241178</v>
      </c>
      <c r="L106" s="269">
        <f t="shared" si="8"/>
        <v>0.16559289795369039</v>
      </c>
      <c r="M106" s="269">
        <f t="shared" si="8"/>
        <v>0.16397683056233173</v>
      </c>
      <c r="N106" s="269">
        <f t="shared" si="8"/>
        <v>0.1590262965928334</v>
      </c>
      <c r="O106" s="269">
        <f t="shared" si="8"/>
        <v>0.16079008745717693</v>
      </c>
      <c r="P106" s="269">
        <f t="shared" si="8"/>
        <v>0.16189740574608183</v>
      </c>
      <c r="Q106" s="269">
        <f t="shared" si="8"/>
        <v>0.15192512163444366</v>
      </c>
      <c r="R106" s="269">
        <f t="shared" si="8"/>
        <v>0.15576227839402854</v>
      </c>
      <c r="S106" s="269">
        <f t="shared" si="8"/>
        <v>0.15492238969539837</v>
      </c>
      <c r="T106" s="269">
        <f t="shared" si="8"/>
        <v>0.14746370456180741</v>
      </c>
      <c r="U106" s="269">
        <f t="shared" si="8"/>
        <v>0.14708490840516145</v>
      </c>
      <c r="V106" s="269">
        <f t="shared" si="8"/>
        <v>0.15374363428433108</v>
      </c>
      <c r="W106" s="269">
        <f t="shared" si="8"/>
        <v>0.16115146139885539</v>
      </c>
      <c r="X106" s="269">
        <f t="shared" si="8"/>
        <v>0.15802153712938538</v>
      </c>
      <c r="Y106" s="269">
        <f t="shared" si="8"/>
        <v>0.15254615029690219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0.47500872819308682</v>
      </c>
      <c r="C107" s="269">
        <f t="shared" si="9"/>
        <v>0.45492149484293964</v>
      </c>
      <c r="D107" s="269">
        <f t="shared" si="9"/>
        <v>0.46410489434347457</v>
      </c>
      <c r="E107" s="269">
        <f t="shared" si="9"/>
        <v>0.46326166031314625</v>
      </c>
      <c r="F107" s="269">
        <f t="shared" si="9"/>
        <v>0.46356996373026987</v>
      </c>
      <c r="G107" s="269">
        <f t="shared" si="9"/>
        <v>0.47183119169906773</v>
      </c>
      <c r="H107" s="269">
        <f t="shared" si="9"/>
        <v>0.47497485799761968</v>
      </c>
      <c r="I107" s="269">
        <f t="shared" si="9"/>
        <v>0.47638777387775638</v>
      </c>
      <c r="J107" s="269">
        <f t="shared" si="9"/>
        <v>0.45856075745323066</v>
      </c>
      <c r="K107" s="269">
        <f t="shared" si="9"/>
        <v>0.4315064801647393</v>
      </c>
      <c r="L107" s="269">
        <f t="shared" si="9"/>
        <v>0.44205844048234227</v>
      </c>
      <c r="M107" s="269">
        <f t="shared" si="9"/>
        <v>0.44776537077154138</v>
      </c>
      <c r="N107" s="269">
        <f t="shared" si="9"/>
        <v>0.45528237922051978</v>
      </c>
      <c r="O107" s="269">
        <f t="shared" si="9"/>
        <v>0.45407007462902815</v>
      </c>
      <c r="P107" s="269">
        <f t="shared" si="9"/>
        <v>0.45444355552115329</v>
      </c>
      <c r="Q107" s="269">
        <f t="shared" si="9"/>
        <v>0.47472087962603998</v>
      </c>
      <c r="R107" s="269">
        <f t="shared" si="9"/>
        <v>0.45563518492008254</v>
      </c>
      <c r="S107" s="269">
        <f t="shared" si="9"/>
        <v>0.46069276533472614</v>
      </c>
      <c r="T107" s="269">
        <f t="shared" si="9"/>
        <v>0.50046256454205706</v>
      </c>
      <c r="U107" s="269">
        <f t="shared" si="9"/>
        <v>0.48493897337731423</v>
      </c>
      <c r="V107" s="269">
        <f t="shared" si="9"/>
        <v>0.46455195467862448</v>
      </c>
      <c r="W107" s="269">
        <f t="shared" si="9"/>
        <v>0.45760274212789159</v>
      </c>
      <c r="X107" s="269">
        <f t="shared" si="9"/>
        <v>0.46596224008632831</v>
      </c>
      <c r="Y107" s="269">
        <f t="shared" si="9"/>
        <v>0.47914318576632065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0.19645385843275201</v>
      </c>
      <c r="C108" s="269">
        <f t="shared" si="10"/>
        <v>0.20589642901680968</v>
      </c>
      <c r="D108" s="269">
        <f t="shared" si="10"/>
        <v>0.20264318690578226</v>
      </c>
      <c r="E108" s="269">
        <f t="shared" si="10"/>
        <v>0.20302104861558762</v>
      </c>
      <c r="F108" s="269">
        <f t="shared" si="10"/>
        <v>0.20067807019678077</v>
      </c>
      <c r="G108" s="269">
        <f t="shared" si="10"/>
        <v>0.19751405111299875</v>
      </c>
      <c r="H108" s="269">
        <f t="shared" si="10"/>
        <v>0.19838914787034295</v>
      </c>
      <c r="I108" s="269">
        <f t="shared" si="10"/>
        <v>0.19805091174994002</v>
      </c>
      <c r="J108" s="269">
        <f t="shared" si="10"/>
        <v>0.20466856336616163</v>
      </c>
      <c r="K108" s="269">
        <f t="shared" si="10"/>
        <v>0.19101751514171403</v>
      </c>
      <c r="L108" s="269">
        <f t="shared" si="10"/>
        <v>0.20901435454475911</v>
      </c>
      <c r="M108" s="269">
        <f t="shared" si="10"/>
        <v>0.20670821830259797</v>
      </c>
      <c r="N108" s="269">
        <f t="shared" si="10"/>
        <v>0.19704830659918279</v>
      </c>
      <c r="O108" s="269">
        <f t="shared" si="10"/>
        <v>0.19933964922984831</v>
      </c>
      <c r="P108" s="269">
        <f t="shared" si="10"/>
        <v>0.19734864964429502</v>
      </c>
      <c r="Q108" s="269">
        <f t="shared" si="10"/>
        <v>0.18475788729034717</v>
      </c>
      <c r="R108" s="269">
        <f t="shared" si="10"/>
        <v>0.18988655344192976</v>
      </c>
      <c r="S108" s="269">
        <f t="shared" si="10"/>
        <v>0.19074545694633166</v>
      </c>
      <c r="T108" s="269">
        <f t="shared" si="10"/>
        <v>0.18197422884741579</v>
      </c>
      <c r="U108" s="269">
        <f t="shared" si="10"/>
        <v>0.18216875095967366</v>
      </c>
      <c r="V108" s="269">
        <f t="shared" si="10"/>
        <v>0.19084922891524791</v>
      </c>
      <c r="W108" s="269">
        <f t="shared" si="10"/>
        <v>0.20093973199654952</v>
      </c>
      <c r="X108" s="269">
        <f t="shared" si="10"/>
        <v>0.19653346798821339</v>
      </c>
      <c r="Y108" s="269">
        <f t="shared" si="10"/>
        <v>0.19041937253925062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0.11512242085792669</v>
      </c>
      <c r="C109" s="270">
        <f t="shared" si="11"/>
        <v>0.11564317261127698</v>
      </c>
      <c r="D109" s="270">
        <f t="shared" si="11"/>
        <v>0.11918618711377894</v>
      </c>
      <c r="E109" s="270">
        <f t="shared" si="11"/>
        <v>0.12155804560656298</v>
      </c>
      <c r="F109" s="270">
        <f t="shared" si="11"/>
        <v>0.11815218951600893</v>
      </c>
      <c r="G109" s="270">
        <f t="shared" si="11"/>
        <v>0.11554020766611042</v>
      </c>
      <c r="H109" s="270">
        <f t="shared" si="11"/>
        <v>0.11089439493093262</v>
      </c>
      <c r="I109" s="270">
        <f t="shared" si="11"/>
        <v>0.10855513959999721</v>
      </c>
      <c r="J109" s="270">
        <f t="shared" si="11"/>
        <v>0.11130727565276934</v>
      </c>
      <c r="K109" s="270">
        <f t="shared" si="11"/>
        <v>0.10038848067936459</v>
      </c>
      <c r="L109" s="270">
        <f t="shared" si="11"/>
        <v>0.10413912232292512</v>
      </c>
      <c r="M109" s="270">
        <f t="shared" si="11"/>
        <v>9.0888688458796205E-2</v>
      </c>
      <c r="N109" s="270">
        <f t="shared" si="11"/>
        <v>9.3678099068172371E-2</v>
      </c>
      <c r="O109" s="270">
        <f t="shared" si="11"/>
        <v>9.9174857692427648E-2</v>
      </c>
      <c r="P109" s="270">
        <f t="shared" si="11"/>
        <v>9.9667202684497136E-2</v>
      </c>
      <c r="Q109" s="270">
        <f t="shared" si="11"/>
        <v>0.10377759214007369</v>
      </c>
      <c r="R109" s="270">
        <f t="shared" si="11"/>
        <v>0.10087243397850687</v>
      </c>
      <c r="S109" s="270">
        <f t="shared" si="11"/>
        <v>0.1036543104459727</v>
      </c>
      <c r="T109" s="270">
        <f t="shared" si="11"/>
        <v>0.10169577912458716</v>
      </c>
      <c r="U109" s="270">
        <f t="shared" si="11"/>
        <v>0.10047093041386795</v>
      </c>
      <c r="V109" s="270">
        <f t="shared" si="11"/>
        <v>0.11232491308372762</v>
      </c>
      <c r="W109" s="270">
        <f t="shared" si="11"/>
        <v>0.12588506100394622</v>
      </c>
      <c r="X109" s="270">
        <f t="shared" si="11"/>
        <v>0.11943670581262757</v>
      </c>
      <c r="Y109" s="270">
        <f t="shared" si="11"/>
        <v>0.11448301575820602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8.1331437574825388E-2</v>
      </c>
      <c r="C110" s="270">
        <f t="shared" si="12"/>
        <v>9.0253256405532722E-2</v>
      </c>
      <c r="D110" s="270">
        <f t="shared" si="12"/>
        <v>8.34569997920033E-2</v>
      </c>
      <c r="E110" s="270">
        <f t="shared" si="12"/>
        <v>8.146300300902469E-2</v>
      </c>
      <c r="F110" s="270">
        <f t="shared" si="12"/>
        <v>8.2525880680771824E-2</v>
      </c>
      <c r="G110" s="270">
        <f t="shared" si="12"/>
        <v>8.1973843446888323E-2</v>
      </c>
      <c r="H110" s="270">
        <f t="shared" si="12"/>
        <v>8.7494752939410364E-2</v>
      </c>
      <c r="I110" s="270">
        <f t="shared" si="12"/>
        <v>8.9495772149942809E-2</v>
      </c>
      <c r="J110" s="270">
        <f t="shared" si="12"/>
        <v>9.3361287713392291E-2</v>
      </c>
      <c r="K110" s="270">
        <f t="shared" si="12"/>
        <v>9.0629034462349503E-2</v>
      </c>
      <c r="L110" s="270">
        <f t="shared" si="12"/>
        <v>0.10487523222183402</v>
      </c>
      <c r="M110" s="270">
        <f t="shared" si="12"/>
        <v>0.11581952984380176</v>
      </c>
      <c r="N110" s="270">
        <f t="shared" si="12"/>
        <v>0.10337020753101041</v>
      </c>
      <c r="O110" s="270">
        <f t="shared" si="12"/>
        <v>0.10016479153742061</v>
      </c>
      <c r="P110" s="270">
        <f t="shared" si="12"/>
        <v>9.7681446959797927E-2</v>
      </c>
      <c r="Q110" s="270">
        <f t="shared" si="12"/>
        <v>8.098029515027351E-2</v>
      </c>
      <c r="R110" s="270">
        <f t="shared" si="12"/>
        <v>8.9014119463422858E-2</v>
      </c>
      <c r="S110" s="270">
        <f t="shared" si="12"/>
        <v>8.7091146500358971E-2</v>
      </c>
      <c r="T110" s="270">
        <f t="shared" si="12"/>
        <v>8.0278449722828674E-2</v>
      </c>
      <c r="U110" s="270">
        <f t="shared" si="12"/>
        <v>8.169782054580578E-2</v>
      </c>
      <c r="V110" s="270">
        <f t="shared" si="12"/>
        <v>7.8524315831520294E-2</v>
      </c>
      <c r="W110" s="270">
        <f t="shared" si="12"/>
        <v>7.5054670992603253E-2</v>
      </c>
      <c r="X110" s="270">
        <f t="shared" si="12"/>
        <v>7.7096762175585754E-2</v>
      </c>
      <c r="Y110" s="270">
        <f t="shared" si="12"/>
        <v>7.5936356781044601E-2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0.12402142018381493</v>
      </c>
      <c r="C111" s="269">
        <f t="shared" si="13"/>
        <v>0.12748712411754506</v>
      </c>
      <c r="D111" s="269">
        <f t="shared" si="13"/>
        <v>0.12584494757405051</v>
      </c>
      <c r="E111" s="269">
        <f t="shared" si="13"/>
        <v>0.12606463717419411</v>
      </c>
      <c r="F111" s="269">
        <f t="shared" si="13"/>
        <v>0.13069353820913313</v>
      </c>
      <c r="G111" s="269">
        <f t="shared" si="13"/>
        <v>0.12846984807696413</v>
      </c>
      <c r="H111" s="269">
        <f t="shared" si="13"/>
        <v>0.1233705307580821</v>
      </c>
      <c r="I111" s="269">
        <f t="shared" si="13"/>
        <v>0.1226256991193569</v>
      </c>
      <c r="J111" s="269">
        <f t="shared" si="13"/>
        <v>0.12673153322853056</v>
      </c>
      <c r="K111" s="269">
        <f t="shared" si="13"/>
        <v>0.18235914716087823</v>
      </c>
      <c r="L111" s="269">
        <f t="shared" si="13"/>
        <v>0.13425393157152624</v>
      </c>
      <c r="M111" s="269">
        <f t="shared" si="13"/>
        <v>0.13238179839362665</v>
      </c>
      <c r="N111" s="269">
        <f t="shared" si="13"/>
        <v>0.14296063219118355</v>
      </c>
      <c r="O111" s="269">
        <f t="shared" si="13"/>
        <v>0.14013759497531805</v>
      </c>
      <c r="P111" s="269">
        <f t="shared" si="13"/>
        <v>0.14153638236659252</v>
      </c>
      <c r="Q111" s="269">
        <f t="shared" si="13"/>
        <v>0.14818247912637775</v>
      </c>
      <c r="R111" s="269">
        <f t="shared" si="13"/>
        <v>0.15638418964078835</v>
      </c>
      <c r="S111" s="269">
        <f t="shared" si="13"/>
        <v>0.15156128780317166</v>
      </c>
      <c r="T111" s="269">
        <f t="shared" si="13"/>
        <v>0.13037139121688812</v>
      </c>
      <c r="U111" s="269">
        <f t="shared" si="13"/>
        <v>0.14596349360386329</v>
      </c>
      <c r="V111" s="269">
        <f t="shared" si="13"/>
        <v>0.14989953002630446</v>
      </c>
      <c r="W111" s="269">
        <f t="shared" si="13"/>
        <v>0.13754629747762512</v>
      </c>
      <c r="X111" s="269">
        <f t="shared" si="13"/>
        <v>0.13707742851469543</v>
      </c>
      <c r="Y111" s="269">
        <f t="shared" si="13"/>
        <v>0.13682357633906375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5.0902308550167516E-2</v>
      </c>
      <c r="C112" s="270">
        <f t="shared" si="14"/>
        <v>5.0896976172221858E-2</v>
      </c>
      <c r="D112" s="270">
        <f t="shared" si="14"/>
        <v>5.2586536913458833E-2</v>
      </c>
      <c r="E112" s="270">
        <f t="shared" si="14"/>
        <v>5.365162145233425E-2</v>
      </c>
      <c r="F112" s="270">
        <f t="shared" si="14"/>
        <v>5.2014496510203227E-2</v>
      </c>
      <c r="G112" s="270">
        <f t="shared" si="14"/>
        <v>5.1016482614049549E-2</v>
      </c>
      <c r="H112" s="270">
        <f t="shared" si="14"/>
        <v>4.8819387898940629E-2</v>
      </c>
      <c r="I112" s="270">
        <f t="shared" si="14"/>
        <v>4.8006152906045096E-2</v>
      </c>
      <c r="J112" s="270">
        <f t="shared" si="14"/>
        <v>4.9123048426364418E-2</v>
      </c>
      <c r="K112" s="270">
        <f t="shared" si="14"/>
        <v>4.3258213690389465E-2</v>
      </c>
      <c r="L112" s="270">
        <f t="shared" si="14"/>
        <v>4.6278230203291214E-2</v>
      </c>
      <c r="M112" s="270">
        <f t="shared" si="14"/>
        <v>4.0105687023736639E-2</v>
      </c>
      <c r="N112" s="270">
        <f t="shared" si="14"/>
        <v>4.1524927477772651E-2</v>
      </c>
      <c r="O112" s="270">
        <f t="shared" si="14"/>
        <v>4.3755296520809076E-2</v>
      </c>
      <c r="P112" s="270">
        <f t="shared" si="14"/>
        <v>4.3829452192892346E-2</v>
      </c>
      <c r="Q112" s="270">
        <f t="shared" si="14"/>
        <v>4.5483711952091672E-2</v>
      </c>
      <c r="R112" s="270">
        <f t="shared" si="14"/>
        <v>4.4168722989798806E-2</v>
      </c>
      <c r="S112" s="270">
        <f t="shared" si="14"/>
        <v>4.574553608939888E-2</v>
      </c>
      <c r="T112" s="270">
        <f t="shared" si="14"/>
        <v>4.4753565655011443E-2</v>
      </c>
      <c r="U112" s="270">
        <f t="shared" si="14"/>
        <v>4.4327232538962938E-2</v>
      </c>
      <c r="V112" s="270">
        <f t="shared" si="14"/>
        <v>4.965865154519452E-2</v>
      </c>
      <c r="W112" s="270">
        <f t="shared" si="14"/>
        <v>5.5651475772216165E-2</v>
      </c>
      <c r="X112" s="270">
        <f t="shared" si="14"/>
        <v>5.2081132920558874E-2</v>
      </c>
      <c r="Y112" s="270">
        <f t="shared" si="14"/>
        <v>4.9872581125826473E-2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3.5981499933713648E-2</v>
      </c>
      <c r="C113" s="270">
        <f t="shared" si="15"/>
        <v>3.5116635802983201E-2</v>
      </c>
      <c r="D113" s="270">
        <f t="shared" si="15"/>
        <v>3.4981520073225997E-2</v>
      </c>
      <c r="E113" s="270">
        <f t="shared" si="15"/>
        <v>3.5031634561010397E-2</v>
      </c>
      <c r="F113" s="270">
        <f t="shared" si="15"/>
        <v>4.068198144489827E-2</v>
      </c>
      <c r="G113" s="270">
        <f t="shared" si="15"/>
        <v>3.9913089272231903E-2</v>
      </c>
      <c r="H113" s="270">
        <f t="shared" si="15"/>
        <v>3.4385880282195753E-2</v>
      </c>
      <c r="I113" s="270">
        <f t="shared" si="15"/>
        <v>3.3850739293182705E-2</v>
      </c>
      <c r="J113" s="270">
        <f t="shared" si="15"/>
        <v>3.4955850309349959E-2</v>
      </c>
      <c r="K113" s="270">
        <f t="shared" si="15"/>
        <v>9.6533926095138334E-2</v>
      </c>
      <c r="L113" s="270">
        <f t="shared" si="15"/>
        <v>4.0624505715394332E-2</v>
      </c>
      <c r="M113" s="270">
        <f t="shared" si="15"/>
        <v>3.969554252136432E-2</v>
      </c>
      <c r="N113" s="270">
        <f t="shared" si="15"/>
        <v>5.4692195048592802E-2</v>
      </c>
      <c r="O113" s="270">
        <f t="shared" si="15"/>
        <v>5.0806699100976974E-2</v>
      </c>
      <c r="P113" s="270">
        <f t="shared" si="15"/>
        <v>5.3093425294455029E-2</v>
      </c>
      <c r="Q113" s="270">
        <f t="shared" si="15"/>
        <v>6.5417422334691971E-2</v>
      </c>
      <c r="R113" s="270">
        <f t="shared" si="15"/>
        <v>7.1285488943948913E-2</v>
      </c>
      <c r="S113" s="270">
        <f t="shared" si="15"/>
        <v>6.6131883476324455E-2</v>
      </c>
      <c r="T113" s="270">
        <f t="shared" si="15"/>
        <v>4.8870644116390444E-2</v>
      </c>
      <c r="U113" s="270">
        <f t="shared" si="15"/>
        <v>6.4385081720130521E-2</v>
      </c>
      <c r="V113" s="270">
        <f t="shared" si="15"/>
        <v>6.4449597834568759E-2</v>
      </c>
      <c r="W113" s="270">
        <f t="shared" si="15"/>
        <v>4.7574634687751145E-2</v>
      </c>
      <c r="X113" s="270">
        <f t="shared" si="15"/>
        <v>4.9026688556772162E-2</v>
      </c>
      <c r="Y113" s="270">
        <f t="shared" si="15"/>
        <v>5.1525537893186368E-2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3.7137611699933772E-2</v>
      </c>
      <c r="C114" s="271">
        <f t="shared" si="16"/>
        <v>4.1473512142340005E-2</v>
      </c>
      <c r="D114" s="271">
        <f t="shared" si="16"/>
        <v>3.8276890587365671E-2</v>
      </c>
      <c r="E114" s="271">
        <f t="shared" si="16"/>
        <v>3.7381381160849457E-2</v>
      </c>
      <c r="F114" s="271">
        <f t="shared" si="16"/>
        <v>3.7997060254031642E-2</v>
      </c>
      <c r="G114" s="271">
        <f t="shared" si="16"/>
        <v>3.7540276190682696E-2</v>
      </c>
      <c r="H114" s="271">
        <f t="shared" si="16"/>
        <v>4.0165262576945714E-2</v>
      </c>
      <c r="I114" s="271">
        <f t="shared" si="16"/>
        <v>4.0768806920129103E-2</v>
      </c>
      <c r="J114" s="271">
        <f t="shared" si="16"/>
        <v>4.2652634492816192E-2</v>
      </c>
      <c r="K114" s="271">
        <f t="shared" si="16"/>
        <v>4.2567007375350428E-2</v>
      </c>
      <c r="L114" s="271">
        <f t="shared" si="16"/>
        <v>4.7351195652840683E-2</v>
      </c>
      <c r="M114" s="271">
        <f t="shared" si="16"/>
        <v>5.2580568848525695E-2</v>
      </c>
      <c r="N114" s="271">
        <f t="shared" si="16"/>
        <v>4.6743509664818071E-2</v>
      </c>
      <c r="O114" s="271">
        <f t="shared" si="16"/>
        <v>4.557559935353199E-2</v>
      </c>
      <c r="P114" s="271">
        <f t="shared" si="16"/>
        <v>4.4613504879245161E-2</v>
      </c>
      <c r="Q114" s="271">
        <f t="shared" si="16"/>
        <v>3.7281344839594097E-2</v>
      </c>
      <c r="R114" s="271">
        <f t="shared" si="16"/>
        <v>4.0929977707040606E-2</v>
      </c>
      <c r="S114" s="271">
        <f t="shared" si="16"/>
        <v>3.9683868237448322E-2</v>
      </c>
      <c r="T114" s="271">
        <f t="shared" si="16"/>
        <v>3.6747181445486221E-2</v>
      </c>
      <c r="U114" s="271">
        <f t="shared" si="16"/>
        <v>3.7251179344769833E-2</v>
      </c>
      <c r="V114" s="271">
        <f t="shared" si="16"/>
        <v>3.579128064654119E-2</v>
      </c>
      <c r="W114" s="271">
        <f t="shared" si="16"/>
        <v>3.4320187017657815E-2</v>
      </c>
      <c r="X114" s="271">
        <f t="shared" si="16"/>
        <v>3.5969607037364383E-2</v>
      </c>
      <c r="Y114" s="271">
        <f t="shared" si="16"/>
        <v>3.5425457320050931E-2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1.0000000000000004</v>
      </c>
      <c r="C117" s="232">
        <f t="shared" si="17"/>
        <v>1.0000000000000002</v>
      </c>
      <c r="D117" s="232">
        <f t="shared" si="17"/>
        <v>1</v>
      </c>
      <c r="E117" s="232">
        <f t="shared" si="17"/>
        <v>1.0000000000000002</v>
      </c>
      <c r="F117" s="232">
        <f t="shared" si="17"/>
        <v>0.99999999999999956</v>
      </c>
      <c r="G117" s="232">
        <f t="shared" si="17"/>
        <v>0.99999999999999978</v>
      </c>
      <c r="H117" s="232">
        <f t="shared" si="17"/>
        <v>0.99999999999999978</v>
      </c>
      <c r="I117" s="232">
        <f t="shared" si="17"/>
        <v>0.99999999999999967</v>
      </c>
      <c r="J117" s="232">
        <f t="shared" si="17"/>
        <v>1.0000000000000002</v>
      </c>
      <c r="K117" s="232">
        <f t="shared" si="17"/>
        <v>1.0000000000000004</v>
      </c>
      <c r="L117" s="232">
        <f t="shared" si="17"/>
        <v>1.0000000000000002</v>
      </c>
      <c r="M117" s="232">
        <f t="shared" si="17"/>
        <v>0.99999999999999933</v>
      </c>
      <c r="N117" s="232">
        <f t="shared" si="17"/>
        <v>0.99999999999999978</v>
      </c>
      <c r="O117" s="232">
        <f t="shared" si="17"/>
        <v>1</v>
      </c>
      <c r="P117" s="232">
        <f t="shared" si="17"/>
        <v>0.99999999999999978</v>
      </c>
      <c r="Q117" s="232">
        <f t="shared" si="17"/>
        <v>1</v>
      </c>
      <c r="R117" s="232">
        <f t="shared" si="17"/>
        <v>0.99999999999999978</v>
      </c>
      <c r="S117" s="232">
        <f t="shared" si="17"/>
        <v>1</v>
      </c>
      <c r="T117" s="232">
        <f t="shared" si="17"/>
        <v>0.99999999999999989</v>
      </c>
      <c r="U117" s="232">
        <f t="shared" si="17"/>
        <v>1.0000000000000002</v>
      </c>
      <c r="V117" s="232">
        <f t="shared" si="17"/>
        <v>1</v>
      </c>
      <c r="W117" s="232">
        <f t="shared" si="17"/>
        <v>0.99999999999999989</v>
      </c>
      <c r="X117" s="232">
        <f t="shared" si="17"/>
        <v>0.99999999999999978</v>
      </c>
      <c r="Y117" s="232">
        <f t="shared" si="17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2.2462665257775437E-3</v>
      </c>
      <c r="C118" s="266">
        <f t="shared" si="18"/>
        <v>2.2912219871170725E-3</v>
      </c>
      <c r="D118" s="266">
        <f t="shared" si="18"/>
        <v>2.2687315221683103E-3</v>
      </c>
      <c r="E118" s="266">
        <f t="shared" si="18"/>
        <v>2.2663510015425016E-3</v>
      </c>
      <c r="F118" s="266">
        <f t="shared" si="18"/>
        <v>2.2578980130806715E-3</v>
      </c>
      <c r="G118" s="266">
        <f t="shared" si="18"/>
        <v>2.2619321565690732E-3</v>
      </c>
      <c r="H118" s="266">
        <f t="shared" si="18"/>
        <v>2.2838014179081306E-3</v>
      </c>
      <c r="I118" s="266">
        <f t="shared" si="18"/>
        <v>2.2873051610790532E-3</v>
      </c>
      <c r="J118" s="266">
        <f t="shared" si="18"/>
        <v>2.2946062993821829E-3</v>
      </c>
      <c r="K118" s="266">
        <f t="shared" si="18"/>
        <v>2.1423678616302624E-3</v>
      </c>
      <c r="L118" s="266">
        <f t="shared" si="18"/>
        <v>2.3001249407268412E-3</v>
      </c>
      <c r="M118" s="266">
        <f t="shared" si="18"/>
        <v>2.3214556275189166E-3</v>
      </c>
      <c r="N118" s="266">
        <f t="shared" si="18"/>
        <v>2.238089607681462E-3</v>
      </c>
      <c r="O118" s="266">
        <f t="shared" si="18"/>
        <v>2.2300095278659131E-3</v>
      </c>
      <c r="P118" s="266">
        <f t="shared" si="18"/>
        <v>2.203128413438245E-3</v>
      </c>
      <c r="Q118" s="266">
        <f t="shared" si="18"/>
        <v>2.1196678268132264E-3</v>
      </c>
      <c r="R118" s="266">
        <f t="shared" si="18"/>
        <v>2.1351998176682365E-3</v>
      </c>
      <c r="S118" s="266">
        <f t="shared" si="18"/>
        <v>2.1078588454195857E-3</v>
      </c>
      <c r="T118" s="266">
        <f t="shared" si="18"/>
        <v>2.1150512394719043E-3</v>
      </c>
      <c r="U118" s="266">
        <f t="shared" si="18"/>
        <v>2.1074444241875523E-3</v>
      </c>
      <c r="V118" s="266">
        <f t="shared" si="18"/>
        <v>2.1066011883102815E-3</v>
      </c>
      <c r="W118" s="266">
        <f t="shared" si="18"/>
        <v>2.1170234609821995E-3</v>
      </c>
      <c r="X118" s="266">
        <f t="shared" si="18"/>
        <v>2.1404423449878137E-3</v>
      </c>
      <c r="Y118" s="266">
        <f t="shared" si="18"/>
        <v>2.1334088264199813E-3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4.3071195764049345E-4</v>
      </c>
      <c r="C119" s="267">
        <f t="shared" si="19"/>
        <v>4.3933197424937632E-4</v>
      </c>
      <c r="D119" s="267">
        <f t="shared" si="19"/>
        <v>4.3501952420163612E-4</v>
      </c>
      <c r="E119" s="267">
        <f t="shared" si="19"/>
        <v>4.3456306959699349E-4</v>
      </c>
      <c r="F119" s="267">
        <f t="shared" si="19"/>
        <v>4.3294224536864577E-4</v>
      </c>
      <c r="G119" s="267">
        <f t="shared" si="19"/>
        <v>4.3371577505417144E-4</v>
      </c>
      <c r="H119" s="267">
        <f t="shared" si="19"/>
        <v>4.3790911197808647E-4</v>
      </c>
      <c r="I119" s="267">
        <f t="shared" si="19"/>
        <v>4.3858093968103247E-4</v>
      </c>
      <c r="J119" s="267">
        <f t="shared" si="19"/>
        <v>4.3998090158913947E-4</v>
      </c>
      <c r="K119" s="267">
        <f t="shared" si="19"/>
        <v>4.1078983507953997E-4</v>
      </c>
      <c r="L119" s="267">
        <f t="shared" si="19"/>
        <v>4.4103907736204814E-4</v>
      </c>
      <c r="M119" s="267">
        <f t="shared" si="19"/>
        <v>4.4512914492998772E-4</v>
      </c>
      <c r="N119" s="267">
        <f t="shared" si="19"/>
        <v>4.2914406871893702E-4</v>
      </c>
      <c r="O119" s="267">
        <f t="shared" si="19"/>
        <v>4.2759474812171112E-4</v>
      </c>
      <c r="P119" s="267">
        <f t="shared" si="19"/>
        <v>4.2244040989611185E-4</v>
      </c>
      <c r="Q119" s="267">
        <f t="shared" si="19"/>
        <v>4.0643720090975059E-4</v>
      </c>
      <c r="R119" s="267">
        <f t="shared" si="19"/>
        <v>4.102151824394621E-4</v>
      </c>
      <c r="S119" s="267">
        <f t="shared" si="19"/>
        <v>4.1204867266942888E-4</v>
      </c>
      <c r="T119" s="267">
        <f t="shared" si="19"/>
        <v>4.1422920341096966E-4</v>
      </c>
      <c r="U119" s="267">
        <f t="shared" si="19"/>
        <v>4.0861396152307644E-4</v>
      </c>
      <c r="V119" s="267">
        <f t="shared" si="19"/>
        <v>4.0480889320339031E-4</v>
      </c>
      <c r="W119" s="267">
        <f t="shared" si="19"/>
        <v>4.0987869138087559E-4</v>
      </c>
      <c r="X119" s="267">
        <f t="shared" si="19"/>
        <v>4.1146505027161361E-4</v>
      </c>
      <c r="Y119" s="267">
        <f t="shared" si="19"/>
        <v>4.0907197856086407E-4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5.9582793862570552E-2</v>
      </c>
      <c r="C120" s="267">
        <f t="shared" si="20"/>
        <v>6.0775248967631028E-2</v>
      </c>
      <c r="D120" s="267">
        <f t="shared" si="20"/>
        <v>6.0178683635094807E-2</v>
      </c>
      <c r="E120" s="267">
        <f t="shared" si="20"/>
        <v>6.0115539716906363E-2</v>
      </c>
      <c r="F120" s="267">
        <f t="shared" si="20"/>
        <v>5.9891322036918632E-2</v>
      </c>
      <c r="G120" s="267">
        <f t="shared" si="20"/>
        <v>5.999832872429213E-2</v>
      </c>
      <c r="H120" s="267">
        <f t="shared" si="20"/>
        <v>6.0578416472267957E-2</v>
      </c>
      <c r="I120" s="267">
        <f t="shared" si="20"/>
        <v>6.0671354155621554E-2</v>
      </c>
      <c r="J120" s="267">
        <f t="shared" si="20"/>
        <v>6.0865018715674984E-2</v>
      </c>
      <c r="K120" s="267">
        <f t="shared" si="20"/>
        <v>5.682685523398729E-2</v>
      </c>
      <c r="L120" s="267">
        <f t="shared" si="20"/>
        <v>6.1011402088203062E-2</v>
      </c>
      <c r="M120" s="267">
        <f t="shared" si="20"/>
        <v>6.1577204008631592E-2</v>
      </c>
      <c r="N120" s="267">
        <f t="shared" si="20"/>
        <v>5.9365899019612707E-2</v>
      </c>
      <c r="O120" s="267">
        <f t="shared" si="20"/>
        <v>5.9151572836803043E-2</v>
      </c>
      <c r="P120" s="267">
        <f t="shared" si="20"/>
        <v>5.843854440435315E-2</v>
      </c>
      <c r="Q120" s="267">
        <f t="shared" si="20"/>
        <v>5.622473100711773E-2</v>
      </c>
      <c r="R120" s="267">
        <f t="shared" si="20"/>
        <v>5.6445798536368344E-2</v>
      </c>
      <c r="S120" s="267">
        <f t="shared" si="20"/>
        <v>5.5557901281044035E-2</v>
      </c>
      <c r="T120" s="267">
        <f t="shared" si="20"/>
        <v>5.560189496699694E-2</v>
      </c>
      <c r="U120" s="267">
        <f t="shared" si="20"/>
        <v>5.5274125979096457E-2</v>
      </c>
      <c r="V120" s="267">
        <f t="shared" si="20"/>
        <v>5.513920322220113E-2</v>
      </c>
      <c r="W120" s="267">
        <f t="shared" si="20"/>
        <v>5.5311687412848982E-2</v>
      </c>
      <c r="X120" s="267">
        <f t="shared" si="20"/>
        <v>5.5833644903852279E-2</v>
      </c>
      <c r="Y120" s="267">
        <f t="shared" si="20"/>
        <v>5.5784401613343602E-2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1.0273145905850501E-3</v>
      </c>
      <c r="C121" s="267">
        <f t="shared" si="21"/>
        <v>1.0478746625224593E-3</v>
      </c>
      <c r="D121" s="267">
        <f t="shared" si="21"/>
        <v>1.0375888026185874E-3</v>
      </c>
      <c r="E121" s="267">
        <f t="shared" si="21"/>
        <v>1.0365000878360725E-3</v>
      </c>
      <c r="F121" s="267">
        <f t="shared" si="21"/>
        <v>1.0326341715339638E-3</v>
      </c>
      <c r="G121" s="267">
        <f t="shared" si="21"/>
        <v>1.0344791593920777E-3</v>
      </c>
      <c r="H121" s="267">
        <f t="shared" si="21"/>
        <v>1.0444809160852894E-3</v>
      </c>
      <c r="I121" s="267">
        <f t="shared" si="21"/>
        <v>1.04608332899571E-3</v>
      </c>
      <c r="J121" s="267">
        <f t="shared" si="21"/>
        <v>1.0494224545271678E-3</v>
      </c>
      <c r="K121" s="267">
        <f t="shared" si="21"/>
        <v>9.7979724907819137E-4</v>
      </c>
      <c r="L121" s="267">
        <f t="shared" si="21"/>
        <v>1.0519463672991004E-3</v>
      </c>
      <c r="M121" s="267">
        <f t="shared" si="21"/>
        <v>1.061701810616813E-3</v>
      </c>
      <c r="N121" s="267">
        <f t="shared" si="21"/>
        <v>1.0235749331714158E-3</v>
      </c>
      <c r="O121" s="267">
        <f t="shared" si="21"/>
        <v>1.0198795640812615E-3</v>
      </c>
      <c r="P121" s="267">
        <f t="shared" si="21"/>
        <v>1.0075856707494493E-3</v>
      </c>
      <c r="Q121" s="267">
        <f t="shared" si="21"/>
        <v>9.694155438323014E-4</v>
      </c>
      <c r="R121" s="267">
        <f t="shared" si="21"/>
        <v>9.7842661371226277E-4</v>
      </c>
      <c r="S121" s="267">
        <f t="shared" si="21"/>
        <v>9.8279977129827191E-4</v>
      </c>
      <c r="T121" s="267">
        <f t="shared" si="21"/>
        <v>9.8800067414358769E-4</v>
      </c>
      <c r="U121" s="267">
        <f t="shared" si="21"/>
        <v>9.746074543391073E-4</v>
      </c>
      <c r="V121" s="267">
        <f t="shared" si="21"/>
        <v>9.6553177827847362E-4</v>
      </c>
      <c r="W121" s="267">
        <f t="shared" si="21"/>
        <v>9.776240305288729E-4</v>
      </c>
      <c r="X121" s="267">
        <f t="shared" si="21"/>
        <v>9.8140774167375724E-4</v>
      </c>
      <c r="Y121" s="267">
        <f t="shared" si="21"/>
        <v>9.7569989576616481E-4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2.6313878698585426E-3</v>
      </c>
      <c r="C122" s="268">
        <f t="shared" si="22"/>
        <v>2.6257975051922461E-3</v>
      </c>
      <c r="D122" s="268">
        <f t="shared" si="22"/>
        <v>2.6422370302815385E-3</v>
      </c>
      <c r="E122" s="268">
        <f t="shared" si="22"/>
        <v>2.6442183733124099E-3</v>
      </c>
      <c r="F122" s="268">
        <f t="shared" si="22"/>
        <v>2.6280216991526914E-3</v>
      </c>
      <c r="G122" s="268">
        <f t="shared" si="22"/>
        <v>2.6234043156493636E-3</v>
      </c>
      <c r="H122" s="268">
        <f t="shared" si="22"/>
        <v>2.6316525661040182E-3</v>
      </c>
      <c r="I122" s="268">
        <f t="shared" si="22"/>
        <v>2.6298759415923252E-3</v>
      </c>
      <c r="J122" s="268">
        <f t="shared" si="22"/>
        <v>2.6255640289302496E-3</v>
      </c>
      <c r="K122" s="268">
        <f t="shared" si="22"/>
        <v>2.4961160276363932E-3</v>
      </c>
      <c r="L122" s="268">
        <f t="shared" si="22"/>
        <v>2.6028507504576143E-3</v>
      </c>
      <c r="M122" s="268">
        <f t="shared" si="22"/>
        <v>2.5972037861638638E-3</v>
      </c>
      <c r="N122" s="268">
        <f t="shared" si="22"/>
        <v>2.5695440996430924E-3</v>
      </c>
      <c r="O122" s="268">
        <f t="shared" si="22"/>
        <v>2.5939669100958633E-3</v>
      </c>
      <c r="P122" s="268">
        <f t="shared" si="22"/>
        <v>2.5901095787215171E-3</v>
      </c>
      <c r="Q122" s="268">
        <f t="shared" si="22"/>
        <v>2.5865731924472816E-3</v>
      </c>
      <c r="R122" s="268">
        <f t="shared" si="22"/>
        <v>2.559806363488184E-3</v>
      </c>
      <c r="S122" s="268">
        <f t="shared" si="22"/>
        <v>2.5987497967342116E-3</v>
      </c>
      <c r="T122" s="268">
        <f t="shared" si="22"/>
        <v>2.6418226486756508E-3</v>
      </c>
      <c r="U122" s="268">
        <f t="shared" si="22"/>
        <v>2.6002770625162324E-3</v>
      </c>
      <c r="V122" s="268">
        <f t="shared" si="22"/>
        <v>2.6205147778408091E-3</v>
      </c>
      <c r="W122" s="268">
        <f t="shared" si="22"/>
        <v>2.8596811536348225E-3</v>
      </c>
      <c r="X122" s="268">
        <f t="shared" si="22"/>
        <v>2.9374855602375002E-3</v>
      </c>
      <c r="Y122" s="268">
        <f t="shared" si="22"/>
        <v>3.0447883290833735E-3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0.10612473293042554</v>
      </c>
      <c r="C123" s="269">
        <f t="shared" si="23"/>
        <v>9.9505696455438816E-2</v>
      </c>
      <c r="D123" s="269">
        <f t="shared" si="23"/>
        <v>0.10153188523644224</v>
      </c>
      <c r="E123" s="269">
        <f t="shared" si="23"/>
        <v>0.10173150055583048</v>
      </c>
      <c r="F123" s="269">
        <f t="shared" si="23"/>
        <v>0.1005380518983273</v>
      </c>
      <c r="G123" s="269">
        <f t="shared" si="23"/>
        <v>0.10036491406555768</v>
      </c>
      <c r="H123" s="269">
        <f t="shared" si="23"/>
        <v>9.9655612361886525E-2</v>
      </c>
      <c r="I123" s="269">
        <f t="shared" si="23"/>
        <v>9.9348845851086207E-2</v>
      </c>
      <c r="J123" s="269">
        <f t="shared" si="23"/>
        <v>9.8631013245843946E-2</v>
      </c>
      <c r="K123" s="269">
        <f t="shared" si="23"/>
        <v>9.5062338224374834E-2</v>
      </c>
      <c r="L123" s="269">
        <f t="shared" si="23"/>
        <v>9.5979917190178038E-2</v>
      </c>
      <c r="M123" s="269">
        <f t="shared" si="23"/>
        <v>9.3146722720675632E-2</v>
      </c>
      <c r="N123" s="269">
        <f t="shared" si="23"/>
        <v>0.10060767140708313</v>
      </c>
      <c r="O123" s="269">
        <f t="shared" si="23"/>
        <v>0.10280693999424068</v>
      </c>
      <c r="P123" s="269">
        <f t="shared" si="23"/>
        <v>0.10711172565269106</v>
      </c>
      <c r="Q123" s="269">
        <f t="shared" si="23"/>
        <v>0.11088615403594146</v>
      </c>
      <c r="R123" s="269">
        <f t="shared" si="23"/>
        <v>0.10767878843948901</v>
      </c>
      <c r="S123" s="269">
        <f t="shared" si="23"/>
        <v>0.10855979026655253</v>
      </c>
      <c r="T123" s="269">
        <f t="shared" si="23"/>
        <v>0.11091358098947247</v>
      </c>
      <c r="U123" s="269">
        <f t="shared" si="23"/>
        <v>0.10847448486349034</v>
      </c>
      <c r="V123" s="269">
        <f t="shared" si="23"/>
        <v>0.11057443478976881</v>
      </c>
      <c r="W123" s="269">
        <f t="shared" si="23"/>
        <v>0.11274316690473705</v>
      </c>
      <c r="X123" s="269">
        <f t="shared" si="23"/>
        <v>0.11155339492585221</v>
      </c>
      <c r="Y123" s="269">
        <f t="shared" si="23"/>
        <v>0.11120284108009433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0.44197750854685852</v>
      </c>
      <c r="C124" s="269">
        <f t="shared" si="24"/>
        <v>0.4508229872869835</v>
      </c>
      <c r="D124" s="269">
        <f t="shared" si="24"/>
        <v>0.44639774230824103</v>
      </c>
      <c r="E124" s="269">
        <f t="shared" si="24"/>
        <v>0.44592934883704538</v>
      </c>
      <c r="F124" s="269">
        <f t="shared" si="24"/>
        <v>0.44426613089863032</v>
      </c>
      <c r="G124" s="269">
        <f t="shared" si="24"/>
        <v>0.44505989275532126</v>
      </c>
      <c r="H124" s="269">
        <f t="shared" si="24"/>
        <v>0.44936290912914678</v>
      </c>
      <c r="I124" s="269">
        <f t="shared" si="24"/>
        <v>0.45005230892187009</v>
      </c>
      <c r="J124" s="269">
        <f t="shared" si="24"/>
        <v>0.45148888774265633</v>
      </c>
      <c r="K124" s="269">
        <f t="shared" si="24"/>
        <v>0.42153430993521279</v>
      </c>
      <c r="L124" s="269">
        <f t="shared" si="24"/>
        <v>0.45257474078996168</v>
      </c>
      <c r="M124" s="269">
        <f t="shared" si="24"/>
        <v>0.45677178673075514</v>
      </c>
      <c r="N124" s="269">
        <f t="shared" si="24"/>
        <v>0.44036861047255405</v>
      </c>
      <c r="O124" s="269">
        <f t="shared" si="24"/>
        <v>0.43877876638915891</v>
      </c>
      <c r="P124" s="269">
        <f t="shared" si="24"/>
        <v>0.43348961310064121</v>
      </c>
      <c r="Q124" s="269">
        <f t="shared" si="24"/>
        <v>0.41706782979261775</v>
      </c>
      <c r="R124" s="269">
        <f t="shared" si="24"/>
        <v>0.42094462688222084</v>
      </c>
      <c r="S124" s="269">
        <f t="shared" si="24"/>
        <v>0.42051130539721149</v>
      </c>
      <c r="T124" s="269">
        <f t="shared" si="24"/>
        <v>0.42506363717847695</v>
      </c>
      <c r="U124" s="269">
        <f t="shared" si="24"/>
        <v>0.41930152499312062</v>
      </c>
      <c r="V124" s="269">
        <f t="shared" si="24"/>
        <v>0.41539693264096389</v>
      </c>
      <c r="W124" s="269">
        <f t="shared" si="24"/>
        <v>0.42059933468151905</v>
      </c>
      <c r="X124" s="269">
        <f t="shared" si="24"/>
        <v>0.42222718581904112</v>
      </c>
      <c r="Y124" s="269">
        <f t="shared" si="24"/>
        <v>0.41977152176391441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0.27457787053428201</v>
      </c>
      <c r="C125" s="269">
        <f t="shared" si="25"/>
        <v>0.27364337751905243</v>
      </c>
      <c r="D125" s="269">
        <f t="shared" si="25"/>
        <v>0.2755634197513695</v>
      </c>
      <c r="E125" s="269">
        <f t="shared" si="25"/>
        <v>0.27581158994566929</v>
      </c>
      <c r="F125" s="269">
        <f t="shared" si="25"/>
        <v>0.27414000626907009</v>
      </c>
      <c r="G125" s="269">
        <f t="shared" si="25"/>
        <v>0.27372955714959318</v>
      </c>
      <c r="H125" s="269">
        <f t="shared" si="25"/>
        <v>0.27438059335421411</v>
      </c>
      <c r="I125" s="269">
        <f t="shared" si="25"/>
        <v>0.27438367629091409</v>
      </c>
      <c r="J125" s="269">
        <f t="shared" si="25"/>
        <v>0.27372044221175412</v>
      </c>
      <c r="K125" s="269">
        <f t="shared" si="25"/>
        <v>0.25996972431881066</v>
      </c>
      <c r="L125" s="269">
        <f t="shared" si="25"/>
        <v>0.27179573375866534</v>
      </c>
      <c r="M125" s="269">
        <f t="shared" si="25"/>
        <v>0.27064733568313282</v>
      </c>
      <c r="N125" s="269">
        <f t="shared" si="25"/>
        <v>0.26807356861176684</v>
      </c>
      <c r="O125" s="269">
        <f t="shared" si="25"/>
        <v>0.27051688637946847</v>
      </c>
      <c r="P125" s="269">
        <f t="shared" si="25"/>
        <v>0.2699920697038915</v>
      </c>
      <c r="Q125" s="269">
        <f t="shared" si="25"/>
        <v>0.26998260998355511</v>
      </c>
      <c r="R125" s="269">
        <f t="shared" si="25"/>
        <v>0.26707491547425272</v>
      </c>
      <c r="S125" s="269">
        <f t="shared" si="25"/>
        <v>0.27126614510968283</v>
      </c>
      <c r="T125" s="269">
        <f t="shared" si="25"/>
        <v>0.2757224496673667</v>
      </c>
      <c r="U125" s="269">
        <f t="shared" si="25"/>
        <v>0.27145095411302311</v>
      </c>
      <c r="V125" s="269">
        <f t="shared" si="25"/>
        <v>0.27435427112233129</v>
      </c>
      <c r="W125" s="269">
        <f t="shared" si="25"/>
        <v>0.2813766036276063</v>
      </c>
      <c r="X125" s="269">
        <f t="shared" si="25"/>
        <v>0.27897612118531973</v>
      </c>
      <c r="Y125" s="269">
        <f t="shared" si="25"/>
        <v>0.27821494261341506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0.16090327480506747</v>
      </c>
      <c r="C126" s="270">
        <f t="shared" si="26"/>
        <v>0.15369372111735388</v>
      </c>
      <c r="D126" s="270">
        <f t="shared" si="26"/>
        <v>0.16207479663981922</v>
      </c>
      <c r="E126" s="270">
        <f t="shared" si="26"/>
        <v>0.16514109279829695</v>
      </c>
      <c r="F126" s="270">
        <f t="shared" si="26"/>
        <v>0.16140399368432154</v>
      </c>
      <c r="G126" s="270">
        <f t="shared" si="26"/>
        <v>0.16012415167021513</v>
      </c>
      <c r="H126" s="270">
        <f t="shared" si="26"/>
        <v>0.15337164460573993</v>
      </c>
      <c r="I126" s="270">
        <f t="shared" si="26"/>
        <v>0.15039445171213481</v>
      </c>
      <c r="J126" s="270">
        <f t="shared" si="26"/>
        <v>0.14886055880772764</v>
      </c>
      <c r="K126" s="270">
        <f t="shared" si="26"/>
        <v>0.1366260346735054</v>
      </c>
      <c r="L126" s="270">
        <f t="shared" si="26"/>
        <v>0.1354192597268796</v>
      </c>
      <c r="M126" s="270">
        <f t="shared" si="26"/>
        <v>0.11900243530277833</v>
      </c>
      <c r="N126" s="270">
        <f t="shared" si="26"/>
        <v>0.12744398950381922</v>
      </c>
      <c r="O126" s="270">
        <f t="shared" si="26"/>
        <v>0.13458674084024233</v>
      </c>
      <c r="P126" s="270">
        <f t="shared" si="26"/>
        <v>0.13635438794684723</v>
      </c>
      <c r="Q126" s="270">
        <f t="shared" si="26"/>
        <v>0.15164789766054979</v>
      </c>
      <c r="R126" s="270">
        <f t="shared" si="26"/>
        <v>0.14187680112236434</v>
      </c>
      <c r="S126" s="270">
        <f t="shared" si="26"/>
        <v>0.14741061553352025</v>
      </c>
      <c r="T126" s="270">
        <f t="shared" si="26"/>
        <v>0.15408670512665734</v>
      </c>
      <c r="U126" s="270">
        <f t="shared" si="26"/>
        <v>0.14971244946124129</v>
      </c>
      <c r="V126" s="270">
        <f t="shared" si="26"/>
        <v>0.16147206794139263</v>
      </c>
      <c r="W126" s="270">
        <f t="shared" si="26"/>
        <v>0.17627728752695196</v>
      </c>
      <c r="X126" s="270">
        <f t="shared" si="26"/>
        <v>0.1695384977217074</v>
      </c>
      <c r="Y126" s="270">
        <f t="shared" si="26"/>
        <v>0.16726704449577282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0.11367459572921464</v>
      </c>
      <c r="C127" s="270">
        <f t="shared" si="27"/>
        <v>0.11994965640169845</v>
      </c>
      <c r="D127" s="270">
        <f t="shared" si="27"/>
        <v>0.11348862311155031</v>
      </c>
      <c r="E127" s="270">
        <f t="shared" si="27"/>
        <v>0.11067049714737236</v>
      </c>
      <c r="F127" s="270">
        <f t="shared" si="27"/>
        <v>0.11273601258474855</v>
      </c>
      <c r="G127" s="270">
        <f t="shared" si="27"/>
        <v>0.11360540547937806</v>
      </c>
      <c r="H127" s="270">
        <f t="shared" si="27"/>
        <v>0.12100894874847408</v>
      </c>
      <c r="I127" s="270">
        <f t="shared" si="27"/>
        <v>0.12398922457877937</v>
      </c>
      <c r="J127" s="270">
        <f t="shared" si="27"/>
        <v>0.12485988340402643</v>
      </c>
      <c r="K127" s="270">
        <f t="shared" si="27"/>
        <v>0.12334368964530538</v>
      </c>
      <c r="L127" s="270">
        <f t="shared" si="27"/>
        <v>0.13637647403178574</v>
      </c>
      <c r="M127" s="270">
        <f t="shared" si="27"/>
        <v>0.15164490038035436</v>
      </c>
      <c r="N127" s="270">
        <f t="shared" si="27"/>
        <v>0.1406295791079476</v>
      </c>
      <c r="O127" s="270">
        <f t="shared" si="27"/>
        <v>0.13593014553922611</v>
      </c>
      <c r="P127" s="270">
        <f t="shared" si="27"/>
        <v>0.13363768175704441</v>
      </c>
      <c r="Q127" s="270">
        <f t="shared" si="27"/>
        <v>0.11833471232300533</v>
      </c>
      <c r="R127" s="270">
        <f t="shared" si="27"/>
        <v>0.12519811435188846</v>
      </c>
      <c r="S127" s="270">
        <f t="shared" si="27"/>
        <v>0.12385552957616254</v>
      </c>
      <c r="T127" s="270">
        <f t="shared" si="27"/>
        <v>0.12163574454070936</v>
      </c>
      <c r="U127" s="270">
        <f t="shared" si="27"/>
        <v>0.12173850465178179</v>
      </c>
      <c r="V127" s="270">
        <f t="shared" si="27"/>
        <v>0.11288220318093867</v>
      </c>
      <c r="W127" s="270">
        <f t="shared" si="27"/>
        <v>0.10509931610065434</v>
      </c>
      <c r="X127" s="270">
        <f t="shared" si="27"/>
        <v>0.10943762346361231</v>
      </c>
      <c r="Y127" s="270">
        <f t="shared" si="27"/>
        <v>0.11094789811764225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0.11140141318200207</v>
      </c>
      <c r="C128" s="269">
        <f t="shared" si="28"/>
        <v>0.1088484636418133</v>
      </c>
      <c r="D128" s="269">
        <f t="shared" si="28"/>
        <v>0.10994469218958233</v>
      </c>
      <c r="E128" s="269">
        <f t="shared" si="28"/>
        <v>0.11003038841226066</v>
      </c>
      <c r="F128" s="269">
        <f t="shared" si="28"/>
        <v>0.11481299276791723</v>
      </c>
      <c r="G128" s="269">
        <f t="shared" si="28"/>
        <v>0.11449377589857082</v>
      </c>
      <c r="H128" s="269">
        <f t="shared" si="28"/>
        <v>0.10962462467040901</v>
      </c>
      <c r="I128" s="269">
        <f t="shared" si="28"/>
        <v>0.10914196940915956</v>
      </c>
      <c r="J128" s="269">
        <f t="shared" si="28"/>
        <v>0.10888506439964217</v>
      </c>
      <c r="K128" s="269">
        <f t="shared" si="28"/>
        <v>0.16057770131419022</v>
      </c>
      <c r="L128" s="269">
        <f t="shared" si="28"/>
        <v>0.11224224503714648</v>
      </c>
      <c r="M128" s="269">
        <f t="shared" si="28"/>
        <v>0.11143146048757477</v>
      </c>
      <c r="N128" s="269">
        <f t="shared" si="28"/>
        <v>0.12532389777976816</v>
      </c>
      <c r="O128" s="269">
        <f t="shared" si="28"/>
        <v>0.12247438365016419</v>
      </c>
      <c r="P128" s="269">
        <f t="shared" si="28"/>
        <v>0.12474478306561736</v>
      </c>
      <c r="Q128" s="269">
        <f t="shared" si="28"/>
        <v>0.13975658141676536</v>
      </c>
      <c r="R128" s="269">
        <f t="shared" si="28"/>
        <v>0.14177222269036066</v>
      </c>
      <c r="S128" s="269">
        <f t="shared" si="28"/>
        <v>0.13800340085938764</v>
      </c>
      <c r="T128" s="269">
        <f t="shared" si="28"/>
        <v>0.12653933343198481</v>
      </c>
      <c r="U128" s="269">
        <f t="shared" si="28"/>
        <v>0.13940796714870368</v>
      </c>
      <c r="V128" s="269">
        <f t="shared" si="28"/>
        <v>0.13843770158710186</v>
      </c>
      <c r="W128" s="269">
        <f t="shared" si="28"/>
        <v>0.12360500003676178</v>
      </c>
      <c r="X128" s="269">
        <f t="shared" si="28"/>
        <v>0.12493885246876374</v>
      </c>
      <c r="Y128" s="269">
        <f t="shared" si="28"/>
        <v>0.12846332389940224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4.5370502539141988E-2</v>
      </c>
      <c r="C129" s="270">
        <f t="shared" si="29"/>
        <v>4.3137924895214189E-2</v>
      </c>
      <c r="D129" s="270">
        <f t="shared" si="29"/>
        <v>4.5603195031465392E-2</v>
      </c>
      <c r="E129" s="270">
        <f t="shared" si="29"/>
        <v>4.6482067586176824E-2</v>
      </c>
      <c r="F129" s="270">
        <f t="shared" si="29"/>
        <v>4.5313545281952639E-2</v>
      </c>
      <c r="G129" s="270">
        <f t="shared" si="29"/>
        <v>4.5088454729528216E-2</v>
      </c>
      <c r="H129" s="270">
        <f t="shared" si="29"/>
        <v>4.3058505274783207E-2</v>
      </c>
      <c r="I129" s="270">
        <f t="shared" si="29"/>
        <v>4.2414023197005539E-2</v>
      </c>
      <c r="J129" s="270">
        <f t="shared" si="29"/>
        <v>4.189599824569714E-2</v>
      </c>
      <c r="K129" s="270">
        <f t="shared" si="29"/>
        <v>3.7544757621910264E-2</v>
      </c>
      <c r="L129" s="270">
        <f t="shared" si="29"/>
        <v>3.8377298952633247E-2</v>
      </c>
      <c r="M129" s="270">
        <f t="shared" si="29"/>
        <v>3.3487529852819671E-2</v>
      </c>
      <c r="N129" s="270">
        <f t="shared" si="29"/>
        <v>3.6026436969722291E-2</v>
      </c>
      <c r="O129" s="270">
        <f t="shared" si="29"/>
        <v>3.7867136278164938E-2</v>
      </c>
      <c r="P129" s="270">
        <f t="shared" si="29"/>
        <v>3.8239660912879711E-2</v>
      </c>
      <c r="Q129" s="270">
        <f t="shared" si="29"/>
        <v>4.238574738227447E-2</v>
      </c>
      <c r="R129" s="270">
        <f t="shared" si="29"/>
        <v>3.9617299781773363E-2</v>
      </c>
      <c r="S129" s="270">
        <f t="shared" si="29"/>
        <v>4.1487881134290305E-2</v>
      </c>
      <c r="T129" s="270">
        <f t="shared" si="29"/>
        <v>4.3243518623021782E-2</v>
      </c>
      <c r="U129" s="270">
        <f t="shared" si="29"/>
        <v>4.2122995808037349E-2</v>
      </c>
      <c r="V129" s="270">
        <f t="shared" si="29"/>
        <v>4.5524730056673242E-2</v>
      </c>
      <c r="W129" s="270">
        <f t="shared" si="29"/>
        <v>4.9696979162355832E-2</v>
      </c>
      <c r="X129" s="270">
        <f t="shared" si="29"/>
        <v>4.7145698850175728E-2</v>
      </c>
      <c r="Y129" s="270">
        <f t="shared" si="29"/>
        <v>4.6468891041760059E-2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3.2929227164813377E-2</v>
      </c>
      <c r="C130" s="270">
        <f t="shared" si="30"/>
        <v>3.0559506475384406E-2</v>
      </c>
      <c r="D130" s="270">
        <f t="shared" si="30"/>
        <v>3.1147668297959608E-2</v>
      </c>
      <c r="E130" s="270">
        <f t="shared" si="30"/>
        <v>3.1162274728167735E-2</v>
      </c>
      <c r="F130" s="270">
        <f t="shared" si="30"/>
        <v>3.6397492724864491E-2</v>
      </c>
      <c r="G130" s="270">
        <f t="shared" si="30"/>
        <v>3.6227160762283314E-2</v>
      </c>
      <c r="H130" s="270">
        <f t="shared" si="30"/>
        <v>3.1140518113762967E-2</v>
      </c>
      <c r="I130" s="270">
        <f t="shared" si="30"/>
        <v>3.0708206704828215E-2</v>
      </c>
      <c r="J130" s="270">
        <f t="shared" si="30"/>
        <v>3.0611545679740969E-2</v>
      </c>
      <c r="K130" s="270">
        <f t="shared" si="30"/>
        <v>8.6088099274151411E-2</v>
      </c>
      <c r="L130" s="270">
        <f t="shared" si="30"/>
        <v>3.4597865572768456E-2</v>
      </c>
      <c r="M130" s="270">
        <f t="shared" si="30"/>
        <v>3.4040098044850475E-2</v>
      </c>
      <c r="N130" s="270">
        <f t="shared" si="30"/>
        <v>4.874345609602003E-2</v>
      </c>
      <c r="O130" s="270">
        <f t="shared" si="30"/>
        <v>4.516476682890707E-2</v>
      </c>
      <c r="P130" s="270">
        <f t="shared" si="30"/>
        <v>4.7581402750328704E-2</v>
      </c>
      <c r="Q130" s="270">
        <f t="shared" si="30"/>
        <v>6.2628778106713232E-2</v>
      </c>
      <c r="R130" s="270">
        <f t="shared" si="30"/>
        <v>6.5442627711471524E-2</v>
      </c>
      <c r="S130" s="270">
        <f t="shared" si="30"/>
        <v>6.0525131391542891E-2</v>
      </c>
      <c r="T130" s="270">
        <f t="shared" si="30"/>
        <v>4.7788533949353992E-2</v>
      </c>
      <c r="U130" s="270">
        <f t="shared" si="30"/>
        <v>6.188616159081458E-2</v>
      </c>
      <c r="V130" s="270">
        <f t="shared" si="30"/>
        <v>6.0101198775513835E-2</v>
      </c>
      <c r="W130" s="270">
        <f t="shared" si="30"/>
        <v>4.3259963560601203E-2</v>
      </c>
      <c r="X130" s="270">
        <f t="shared" si="30"/>
        <v>4.5232182571175845E-2</v>
      </c>
      <c r="Y130" s="270">
        <f t="shared" si="30"/>
        <v>4.8986682323200845E-2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3.3101683478046699E-2</v>
      </c>
      <c r="C131" s="271">
        <f t="shared" si="31"/>
        <v>3.5151032271214723E-2</v>
      </c>
      <c r="D131" s="271">
        <f t="shared" si="31"/>
        <v>3.3193828860157329E-2</v>
      </c>
      <c r="E131" s="271">
        <f t="shared" si="31"/>
        <v>3.2386046097916114E-2</v>
      </c>
      <c r="F131" s="271">
        <f t="shared" si="31"/>
        <v>3.3101954761100089E-2</v>
      </c>
      <c r="G131" s="271">
        <f t="shared" si="31"/>
        <v>3.3178160406759291E-2</v>
      </c>
      <c r="H131" s="271">
        <f t="shared" si="31"/>
        <v>3.5425601281862819E-2</v>
      </c>
      <c r="I131" s="271">
        <f t="shared" si="31"/>
        <v>3.6019739507325801E-2</v>
      </c>
      <c r="J131" s="271">
        <f t="shared" si="31"/>
        <v>3.6377520474204054E-2</v>
      </c>
      <c r="K131" s="271">
        <f t="shared" si="31"/>
        <v>3.6944844418128578E-2</v>
      </c>
      <c r="L131" s="271">
        <f t="shared" si="31"/>
        <v>3.9267080511744781E-2</v>
      </c>
      <c r="M131" s="271">
        <f t="shared" si="31"/>
        <v>4.3903832589904629E-2</v>
      </c>
      <c r="N131" s="271">
        <f t="shared" si="31"/>
        <v>4.0554004714025829E-2</v>
      </c>
      <c r="O131" s="271">
        <f t="shared" si="31"/>
        <v>3.9442480543092177E-2</v>
      </c>
      <c r="P131" s="271">
        <f t="shared" si="31"/>
        <v>3.8923719402408956E-2</v>
      </c>
      <c r="Q131" s="271">
        <f t="shared" si="31"/>
        <v>3.4742055927777647E-2</v>
      </c>
      <c r="R131" s="271">
        <f t="shared" si="31"/>
        <v>3.6712295197115788E-2</v>
      </c>
      <c r="S131" s="271">
        <f t="shared" si="31"/>
        <v>3.5990388333554453E-2</v>
      </c>
      <c r="T131" s="271">
        <f t="shared" si="31"/>
        <v>3.5507280859609046E-2</v>
      </c>
      <c r="U131" s="271">
        <f t="shared" si="31"/>
        <v>3.5398809749851767E-2</v>
      </c>
      <c r="V131" s="271">
        <f t="shared" si="31"/>
        <v>3.28117727549148E-2</v>
      </c>
      <c r="W131" s="271">
        <f t="shared" si="31"/>
        <v>3.0648057313804739E-2</v>
      </c>
      <c r="X131" s="271">
        <f t="shared" si="31"/>
        <v>3.2560971047412172E-2</v>
      </c>
      <c r="Y131" s="271">
        <f t="shared" si="31"/>
        <v>3.3007750534441341E-2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0.53100585103366593</v>
      </c>
      <c r="C136" s="272">
        <f>IF(C$5=0,0,C$5/ISI_fec!C$5)</f>
        <v>0.53488639036655694</v>
      </c>
      <c r="D136" s="272">
        <f>IF(D$5=0,0,D$5/ISI_fec!D$5)</f>
        <v>0.53375596208195875</v>
      </c>
      <c r="E136" s="272">
        <f>IF(E$5=0,0,E$5/ISI_fec!E$5)</f>
        <v>0.53321055829862563</v>
      </c>
      <c r="F136" s="272">
        <f>IF(F$5=0,0,F$5/ISI_fec!F$5)</f>
        <v>0.53691844038126835</v>
      </c>
      <c r="G136" s="272">
        <f>IF(G$5=0,0,G$5/ISI_fec!G$5)</f>
        <v>0.54003107891757118</v>
      </c>
      <c r="H136" s="272">
        <f>IF(H$5=0,0,H$5/ISI_fec!H$5)</f>
        <v>0.54463037664876224</v>
      </c>
      <c r="I136" s="272">
        <f>IF(I$5=0,0,I$5/ISI_fec!I$5)</f>
        <v>0.54555907569441486</v>
      </c>
      <c r="J136" s="272">
        <f>IF(J$5=0,0,J$5/ISI_fec!J$5)</f>
        <v>0.54598222821665654</v>
      </c>
      <c r="K136" s="272">
        <f>IF(K$5=0,0,K$5/ISI_fec!K$5)</f>
        <v>0.54810733501537456</v>
      </c>
      <c r="L136" s="272">
        <f>IF(L$5=0,0,L$5/ISI_fec!L$5)</f>
        <v>0.54946830305985905</v>
      </c>
      <c r="M136" s="272">
        <f>IF(M$5=0,0,M$5/ISI_fec!M$5)</f>
        <v>0.55219799143512283</v>
      </c>
      <c r="N136" s="272">
        <f>IF(N$5=0,0,N$5/ISI_fec!N$5)</f>
        <v>0.54781421974486144</v>
      </c>
      <c r="O136" s="272">
        <f>IF(O$5=0,0,O$5/ISI_fec!O$5)</f>
        <v>0.54679709312539038</v>
      </c>
      <c r="P136" s="272">
        <f>IF(P$5=0,0,P$5/ISI_fec!P$5)</f>
        <v>0.54451908555986339</v>
      </c>
      <c r="Q136" s="272">
        <f>IF(Q$5=0,0,Q$5/ISI_fec!Q$5)</f>
        <v>0.54255763113091948</v>
      </c>
      <c r="R136" s="272">
        <f>IF(R$5=0,0,R$5/ISI_fec!R$5)</f>
        <v>0.5441777420254803</v>
      </c>
      <c r="S136" s="272">
        <f>IF(S$5=0,0,S$5/ISI_fec!S$5)</f>
        <v>0.54501096226816703</v>
      </c>
      <c r="T136" s="272">
        <f>IF(T$5=0,0,T$5/ISI_fec!T$5)</f>
        <v>0.54364607501033124</v>
      </c>
      <c r="U136" s="272">
        <f>IF(U$5=0,0,U$5/ISI_fec!U$5)</f>
        <v>0.54514165787426594</v>
      </c>
      <c r="V136" s="272">
        <f>IF(V$5=0,0,V$5/ISI_fec!V$5)</f>
        <v>0.54364863938416264</v>
      </c>
      <c r="W136" s="272">
        <f>IF(W$5=0,0,W$5/ISI_fec!W$5)</f>
        <v>0.5412848914706111</v>
      </c>
      <c r="X136" s="272">
        <f>IF(X$5=0,0,X$5/ISI_fec!X$5)</f>
        <v>0.54144045464095769</v>
      </c>
      <c r="Y136" s="272">
        <f>IF(Y$5=0,0,Y$5/ISI_fec!Y$5)</f>
        <v>0.54234464675662752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0.46580227487045034</v>
      </c>
      <c r="C137" s="273">
        <f>IF(C$6=0,0,C$6/ISI_fec!C$6)</f>
        <v>0.46580227487045045</v>
      </c>
      <c r="D137" s="273">
        <f>IF(D$6=0,0,D$6/ISI_fec!D$6)</f>
        <v>0.46580227487045039</v>
      </c>
      <c r="E137" s="273">
        <f>IF(E$6=0,0,E$6/ISI_fec!E$6)</f>
        <v>0.46580227487045023</v>
      </c>
      <c r="F137" s="273">
        <f>IF(F$6=0,0,F$6/ISI_fec!F$6)</f>
        <v>0.46824132095036597</v>
      </c>
      <c r="G137" s="273">
        <f>IF(G$6=0,0,G$6/ISI_fec!G$6)</f>
        <v>0.47088634207433588</v>
      </c>
      <c r="H137" s="273">
        <f>IF(H$6=0,0,H$6/ISI_fec!H$6)</f>
        <v>0.47391931800577841</v>
      </c>
      <c r="I137" s="273">
        <f>IF(I$6=0,0,I$6/ISI_fec!I$6)</f>
        <v>0.47391931800577841</v>
      </c>
      <c r="J137" s="273">
        <f>IF(J$6=0,0,J$6/ISI_fec!J$6)</f>
        <v>0.47391931800577841</v>
      </c>
      <c r="K137" s="273">
        <f>IF(K$6=0,0,K$6/ISI_fec!K$6)</f>
        <v>0.47391931800577858</v>
      </c>
      <c r="L137" s="273">
        <f>IF(L$6=0,0,L$6/ISI_fec!L$6)</f>
        <v>0.4739193180057783</v>
      </c>
      <c r="M137" s="273">
        <f>IF(M$6=0,0,M$6/ISI_fec!M$6)</f>
        <v>0.47391931800577847</v>
      </c>
      <c r="N137" s="273">
        <f>IF(N$6=0,0,N$6/ISI_fec!N$6)</f>
        <v>0.47391931800577847</v>
      </c>
      <c r="O137" s="273">
        <f>IF(O$6=0,0,O$6/ISI_fec!O$6)</f>
        <v>0.47391931800577847</v>
      </c>
      <c r="P137" s="273">
        <f>IF(P$6=0,0,P$6/ISI_fec!P$6)</f>
        <v>0.47391931800577852</v>
      </c>
      <c r="Q137" s="273">
        <f>IF(Q$6=0,0,Q$6/ISI_fec!Q$6)</f>
        <v>0.47391931800577836</v>
      </c>
      <c r="R137" s="273">
        <f>IF(R$6=0,0,R$6/ISI_fec!R$6)</f>
        <v>0.47391931800577863</v>
      </c>
      <c r="S137" s="273">
        <f>IF(S$6=0,0,S$6/ISI_fec!S$6)</f>
        <v>0.47391931800577841</v>
      </c>
      <c r="T137" s="273">
        <f>IF(T$6=0,0,T$6/ISI_fec!T$6)</f>
        <v>0.4739193180057783</v>
      </c>
      <c r="U137" s="273">
        <f>IF(U$6=0,0,U$6/ISI_fec!U$6)</f>
        <v>0.4739193180057783</v>
      </c>
      <c r="V137" s="273">
        <f>IF(V$6=0,0,V$6/ISI_fec!V$6)</f>
        <v>0.4739193180057783</v>
      </c>
      <c r="W137" s="273">
        <f>IF(W$6=0,0,W$6/ISI_fec!W$6)</f>
        <v>0.4739193180057783</v>
      </c>
      <c r="X137" s="273">
        <f>IF(X$6=0,0,X$6/ISI_fec!X$6)</f>
        <v>0.47391931800577863</v>
      </c>
      <c r="Y137" s="273">
        <f>IF(Y$6=0,0,Y$6/ISI_fec!Y$6)</f>
        <v>0.47391931800577852</v>
      </c>
      <c r="DA137" s="76"/>
    </row>
    <row r="138" spans="1:105" ht="12" customHeight="1" x14ac:dyDescent="0.25">
      <c r="A138" s="173" t="s">
        <v>92</v>
      </c>
      <c r="B138" s="274">
        <f>IF(B$7=0,0,B$7/ISI_fec!B$7)</f>
        <v>0.12080789581537134</v>
      </c>
      <c r="C138" s="274">
        <f>IF(C$7=0,0,C$7/ISI_fec!C$7)</f>
        <v>0.12080789581537139</v>
      </c>
      <c r="D138" s="274">
        <f>IF(D$7=0,0,D$7/ISI_fec!D$7)</f>
        <v>0.12080789581537139</v>
      </c>
      <c r="E138" s="274">
        <f>IF(E$7=0,0,E$7/ISI_fec!E$7)</f>
        <v>0.12080789581537138</v>
      </c>
      <c r="F138" s="274">
        <f>IF(F$7=0,0,F$7/ISI_fec!F$7)</f>
        <v>0.121440473285701</v>
      </c>
      <c r="G138" s="274">
        <f>IF(G$7=0,0,G$7/ISI_fec!G$7)</f>
        <v>0.12212647130162496</v>
      </c>
      <c r="H138" s="274">
        <f>IF(H$7=0,0,H$7/ISI_fec!H$7)</f>
        <v>0.12291308712577084</v>
      </c>
      <c r="I138" s="274">
        <f>IF(I$7=0,0,I$7/ISI_fec!I$7)</f>
        <v>0.12291308712577086</v>
      </c>
      <c r="J138" s="274">
        <f>IF(J$7=0,0,J$7/ISI_fec!J$7)</f>
        <v>0.12291308712577084</v>
      </c>
      <c r="K138" s="274">
        <f>IF(K$7=0,0,K$7/ISI_fec!K$7)</f>
        <v>0.12291308712577086</v>
      </c>
      <c r="L138" s="274">
        <f>IF(L$7=0,0,L$7/ISI_fec!L$7)</f>
        <v>0.12291308712577087</v>
      </c>
      <c r="M138" s="274">
        <f>IF(M$7=0,0,M$7/ISI_fec!M$7)</f>
        <v>0.12291308712577087</v>
      </c>
      <c r="N138" s="274">
        <f>IF(N$7=0,0,N$7/ISI_fec!N$7)</f>
        <v>0.12291308712577091</v>
      </c>
      <c r="O138" s="274">
        <f>IF(O$7=0,0,O$7/ISI_fec!O$7)</f>
        <v>0.12291308712577086</v>
      </c>
      <c r="P138" s="274">
        <f>IF(P$7=0,0,P$7/ISI_fec!P$7)</f>
        <v>0.12291308712577087</v>
      </c>
      <c r="Q138" s="274">
        <f>IF(Q$7=0,0,Q$7/ISI_fec!Q$7)</f>
        <v>0.1229130871257709</v>
      </c>
      <c r="R138" s="274">
        <f>IF(R$7=0,0,R$7/ISI_fec!R$7)</f>
        <v>0.12291308712577081</v>
      </c>
      <c r="S138" s="274">
        <f>IF(S$7=0,0,S$7/ISI_fec!S$7)</f>
        <v>0.12291308712577084</v>
      </c>
      <c r="T138" s="274">
        <f>IF(T$7=0,0,T$7/ISI_fec!T$7)</f>
        <v>0.12291308712577088</v>
      </c>
      <c r="U138" s="274">
        <f>IF(U$7=0,0,U$7/ISI_fec!U$7)</f>
        <v>0.12291308712577083</v>
      </c>
      <c r="V138" s="274">
        <f>IF(V$7=0,0,V$7/ISI_fec!V$7)</f>
        <v>0.12291308712577081</v>
      </c>
      <c r="W138" s="274">
        <f>IF(W$7=0,0,W$7/ISI_fec!W$7)</f>
        <v>0.12291308712577087</v>
      </c>
      <c r="X138" s="274">
        <f>IF(X$7=0,0,X$7/ISI_fec!X$7)</f>
        <v>0.12291308712577088</v>
      </c>
      <c r="Y138" s="274">
        <f>IF(Y$7=0,0,Y$7/ISI_fec!Y$7)</f>
        <v>0.12291308712577088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0.66729198919662724</v>
      </c>
      <c r="C139" s="274">
        <f>IF(C$8=0,0,C$8/ISI_fec!C$8)</f>
        <v>0.66729198919662724</v>
      </c>
      <c r="D139" s="274">
        <f>IF(D$8=0,0,D$8/ISI_fec!D$8)</f>
        <v>0.66729198919662736</v>
      </c>
      <c r="E139" s="274">
        <f>IF(E$8=0,0,E$8/ISI_fec!E$8)</f>
        <v>0.66729198919662736</v>
      </c>
      <c r="F139" s="274">
        <f>IF(F$8=0,0,F$8/ISI_fec!F$8)</f>
        <v>0.6707860809995535</v>
      </c>
      <c r="G139" s="274">
        <f>IF(G$8=0,0,G$8/ISI_fec!G$8)</f>
        <v>0.67457524542081304</v>
      </c>
      <c r="H139" s="274">
        <f>IF(H$8=0,0,H$8/ISI_fec!H$8)</f>
        <v>0.67892018028194212</v>
      </c>
      <c r="I139" s="274">
        <f>IF(I$8=0,0,I$8/ISI_fec!I$8)</f>
        <v>0.67892018028194201</v>
      </c>
      <c r="J139" s="274">
        <f>IF(J$8=0,0,J$8/ISI_fec!J$8)</f>
        <v>0.67892018028194201</v>
      </c>
      <c r="K139" s="274">
        <f>IF(K$8=0,0,K$8/ISI_fec!K$8)</f>
        <v>0.67892018028194212</v>
      </c>
      <c r="L139" s="274">
        <f>IF(L$8=0,0,L$8/ISI_fec!L$8)</f>
        <v>0.67892018028194201</v>
      </c>
      <c r="M139" s="274">
        <f>IF(M$8=0,0,M$8/ISI_fec!M$8)</f>
        <v>0.67892018028194201</v>
      </c>
      <c r="N139" s="274">
        <f>IF(N$8=0,0,N$8/ISI_fec!N$8)</f>
        <v>0.67892018028194201</v>
      </c>
      <c r="O139" s="274">
        <f>IF(O$8=0,0,O$8/ISI_fec!O$8)</f>
        <v>0.67892018028194201</v>
      </c>
      <c r="P139" s="274">
        <f>IF(P$8=0,0,P$8/ISI_fec!P$8)</f>
        <v>0.67892018028194223</v>
      </c>
      <c r="Q139" s="274">
        <f>IF(Q$8=0,0,Q$8/ISI_fec!Q$8)</f>
        <v>0.67892018028194201</v>
      </c>
      <c r="R139" s="274">
        <f>IF(R$8=0,0,R$8/ISI_fec!R$8)</f>
        <v>0.67892018028194179</v>
      </c>
      <c r="S139" s="274">
        <f>IF(S$8=0,0,S$8/ISI_fec!S$8)</f>
        <v>0.67892018028194201</v>
      </c>
      <c r="T139" s="274">
        <f>IF(T$8=0,0,T$8/ISI_fec!T$8)</f>
        <v>0.6789201802819419</v>
      </c>
      <c r="U139" s="274">
        <f>IF(U$8=0,0,U$8/ISI_fec!U$8)</f>
        <v>0.67892018028194223</v>
      </c>
      <c r="V139" s="274">
        <f>IF(V$8=0,0,V$8/ISI_fec!V$8)</f>
        <v>0.6789201802819419</v>
      </c>
      <c r="W139" s="274">
        <f>IF(W$8=0,0,W$8/ISI_fec!W$8)</f>
        <v>0.67892018028194201</v>
      </c>
      <c r="X139" s="274">
        <f>IF(X$8=0,0,X$8/ISI_fec!X$8)</f>
        <v>0.67892018028194212</v>
      </c>
      <c r="Y139" s="274">
        <f>IF(Y$8=0,0,Y$8/ISI_fec!Y$8)</f>
        <v>0.6789201802819419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0.46106029692951406</v>
      </c>
      <c r="C140" s="274">
        <f>IF(C$9=0,0,C$9/ISI_fec!C$9)</f>
        <v>0.46106029692951389</v>
      </c>
      <c r="D140" s="274">
        <f>IF(D$9=0,0,D$9/ISI_fec!D$9)</f>
        <v>0.461060296929514</v>
      </c>
      <c r="E140" s="274">
        <f>IF(E$9=0,0,E$9/ISI_fec!E$9)</f>
        <v>0.46106029692951389</v>
      </c>
      <c r="F140" s="274">
        <f>IF(F$9=0,0,F$9/ISI_fec!F$9)</f>
        <v>0.46347451294025244</v>
      </c>
      <c r="G140" s="274">
        <f>IF(G$9=0,0,G$9/ISI_fec!G$9)</f>
        <v>0.46609260712010908</v>
      </c>
      <c r="H140" s="274">
        <f>IF(H$9=0,0,H$9/ISI_fec!H$9)</f>
        <v>0.46909470663523034</v>
      </c>
      <c r="I140" s="274">
        <f>IF(I$9=0,0,I$9/ISI_fec!I$9)</f>
        <v>0.46909470663523067</v>
      </c>
      <c r="J140" s="274">
        <f>IF(J$9=0,0,J$9/ISI_fec!J$9)</f>
        <v>0.46909470663523067</v>
      </c>
      <c r="K140" s="274">
        <f>IF(K$9=0,0,K$9/ISI_fec!K$9)</f>
        <v>0.46909470663523045</v>
      </c>
      <c r="L140" s="274">
        <f>IF(L$9=0,0,L$9/ISI_fec!L$9)</f>
        <v>0.46909470663523056</v>
      </c>
      <c r="M140" s="274">
        <f>IF(M$9=0,0,M$9/ISI_fec!M$9)</f>
        <v>0.46909470663523045</v>
      </c>
      <c r="N140" s="274">
        <f>IF(N$9=0,0,N$9/ISI_fec!N$9)</f>
        <v>0.46909470663523056</v>
      </c>
      <c r="O140" s="274">
        <f>IF(O$9=0,0,O$9/ISI_fec!O$9)</f>
        <v>0.4690947066352304</v>
      </c>
      <c r="P140" s="274">
        <f>IF(P$9=0,0,P$9/ISI_fec!P$9)</f>
        <v>0.4690947066352304</v>
      </c>
      <c r="Q140" s="274">
        <f>IF(Q$9=0,0,Q$9/ISI_fec!Q$9)</f>
        <v>0.46909470663523062</v>
      </c>
      <c r="R140" s="274">
        <f>IF(R$9=0,0,R$9/ISI_fec!R$9)</f>
        <v>0.4690947066352304</v>
      </c>
      <c r="S140" s="274">
        <f>IF(S$9=0,0,S$9/ISI_fec!S$9)</f>
        <v>0.46909470663523051</v>
      </c>
      <c r="T140" s="274">
        <f>IF(T$9=0,0,T$9/ISI_fec!T$9)</f>
        <v>0.46909470663523062</v>
      </c>
      <c r="U140" s="274">
        <f>IF(U$9=0,0,U$9/ISI_fec!U$9)</f>
        <v>0.46909470663523056</v>
      </c>
      <c r="V140" s="274">
        <f>IF(V$9=0,0,V$9/ISI_fec!V$9)</f>
        <v>0.46909470663523062</v>
      </c>
      <c r="W140" s="274">
        <f>IF(W$9=0,0,W$9/ISI_fec!W$9)</f>
        <v>0.46909470663523045</v>
      </c>
      <c r="X140" s="274">
        <f>IF(X$9=0,0,X$9/ISI_fec!X$9)</f>
        <v>0.46909470663523067</v>
      </c>
      <c r="Y140" s="274">
        <f>IF(Y$9=0,0,Y$9/ISI_fec!Y$9)</f>
        <v>0.46909470663523056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0.72149482918898744</v>
      </c>
      <c r="C141" s="275">
        <f>IF(C$10=0,0,C$10/ISI_fec!C$10)</f>
        <v>0.72572617792976102</v>
      </c>
      <c r="D141" s="275">
        <f>IF(D$10=0,0,D$10/ISI_fec!D$10)</f>
        <v>0.72135023694681855</v>
      </c>
      <c r="E141" s="275">
        <f>IF(E$10=0,0,E$10/ISI_fec!E$10)</f>
        <v>0.71963284587354515</v>
      </c>
      <c r="F141" s="275">
        <f>IF(F$10=0,0,F$10/ISI_fec!F$10)</f>
        <v>0.72541852862998024</v>
      </c>
      <c r="G141" s="275">
        <f>IF(G$10=0,0,G$10/ISI_fec!G$10)</f>
        <v>0.72978053702241741</v>
      </c>
      <c r="H141" s="275">
        <f>IF(H$10=0,0,H$10/ISI_fec!H$10)</f>
        <v>0.73886045046828064</v>
      </c>
      <c r="I141" s="275">
        <f>IF(I$10=0,0,I$10/ISI_fec!I$10)</f>
        <v>0.74022538940989036</v>
      </c>
      <c r="J141" s="275">
        <f>IF(J$10=0,0,J$10/ISI_fec!J$10)</f>
        <v>0.74096932660184056</v>
      </c>
      <c r="K141" s="275">
        <f>IF(K$10=0,0,K$10/ISI_fec!K$10)</f>
        <v>0.74640257798887766</v>
      </c>
      <c r="L141" s="275">
        <f>IF(L$10=0,0,L$10/ISI_fec!L$10)</f>
        <v>0.7472997367978621</v>
      </c>
      <c r="M141" s="275">
        <f>IF(M$10=0,0,M$10/ISI_fec!M$10)</f>
        <v>0.75756183878811567</v>
      </c>
      <c r="N141" s="275">
        <f>IF(N$10=0,0,N$10/ISI_fec!N$10)</f>
        <v>0.75139667688127632</v>
      </c>
      <c r="O141" s="275">
        <f>IF(O$10=0,0,O$10/ISI_fec!O$10)</f>
        <v>0.74790024106932351</v>
      </c>
      <c r="P141" s="275">
        <f>IF(P$10=0,0,P$10/ISI_fec!P$10)</f>
        <v>0.74659488206296243</v>
      </c>
      <c r="Q141" s="275">
        <f>IF(Q$10=0,0,Q$10/ISI_fec!Q$10)</f>
        <v>0.73806129465504311</v>
      </c>
      <c r="R141" s="275">
        <f>IF(R$10=0,0,R$10/ISI_fec!R$10)</f>
        <v>0.74326163528065869</v>
      </c>
      <c r="S141" s="275">
        <f>IF(S$10=0,0,S$10/ISI_fec!S$10)</f>
        <v>0.74045752217252125</v>
      </c>
      <c r="T141" s="275">
        <f>IF(T$10=0,0,T$10/ISI_fec!T$10)</f>
        <v>0.73819287681718548</v>
      </c>
      <c r="U141" s="275">
        <f>IF(U$10=0,0,U$10/ISI_fec!U$10)</f>
        <v>0.739182412782591</v>
      </c>
      <c r="V141" s="275">
        <f>IF(V$10=0,0,V$10/ISI_fec!V$10)</f>
        <v>0.73398894089477806</v>
      </c>
      <c r="W141" s="275">
        <f>IF(W$10=0,0,W$10/ISI_fec!W$10)</f>
        <v>0.74379685752005242</v>
      </c>
      <c r="X141" s="275">
        <f>IF(X$10=0,0,X$10/ISI_fec!X$10)</f>
        <v>0.75613799192535924</v>
      </c>
      <c r="Y141" s="275">
        <f>IF(Y$10=0,0,Y$10/ISI_fec!Y$10)</f>
        <v>0.76727885786661509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0.49273822426753638</v>
      </c>
      <c r="C142" s="276">
        <f>IF(C$16=0,0,C$16/ISI_fec!C$16)</f>
        <v>0.50705816741104737</v>
      </c>
      <c r="D142" s="276">
        <f>IF(D$16=0,0,D$16/ISI_fec!D$16)</f>
        <v>0.50536876911690654</v>
      </c>
      <c r="E142" s="276">
        <f>IF(E$16=0,0,E$16/ISI_fec!E$16)</f>
        <v>0.50435060837056989</v>
      </c>
      <c r="F142" s="276">
        <f>IF(F$16=0,0,F$16/ISI_fec!F$16)</f>
        <v>0.50892323706443054</v>
      </c>
      <c r="G142" s="276">
        <f>IF(G$16=0,0,G$16/ISI_fec!G$16)</f>
        <v>0.51174413994325318</v>
      </c>
      <c r="H142" s="276">
        <f>IF(H$16=0,0,H$16/ISI_fec!H$16)</f>
        <v>0.51850111264027998</v>
      </c>
      <c r="I142" s="276">
        <f>IF(I$16=0,0,I$16/ISI_fec!I$16)</f>
        <v>0.52061187847781776</v>
      </c>
      <c r="J142" s="276">
        <f>IF(J$16=0,0,J$16/ISI_fec!J$16)</f>
        <v>0.52071468865984116</v>
      </c>
      <c r="K142" s="276">
        <f>IF(K$16=0,0,K$16/ISI_fec!K$16)</f>
        <v>0.52073840094349233</v>
      </c>
      <c r="L142" s="276">
        <f>IF(L$16=0,0,L$16/ISI_fec!L$16)</f>
        <v>0.52762787651209009</v>
      </c>
      <c r="M142" s="276">
        <f>IF(M$16=0,0,M$16/ISI_fec!M$16)</f>
        <v>0.53365896979116922</v>
      </c>
      <c r="N142" s="276">
        <f>IF(N$16=0,0,N$16/ISI_fec!N$16)</f>
        <v>0.51509601161510188</v>
      </c>
      <c r="O142" s="276">
        <f>IF(O$16=0,0,O$16/ISI_fec!O$16)</f>
        <v>0.51386995422428461</v>
      </c>
      <c r="P142" s="276">
        <f>IF(P$16=0,0,P$16/ISI_fec!P$16)</f>
        <v>0.5045546594942919</v>
      </c>
      <c r="Q142" s="276">
        <f>IF(Q$16=0,0,Q$16/ISI_fec!Q$16)</f>
        <v>0.50104354474219148</v>
      </c>
      <c r="R142" s="276">
        <f>IF(R$16=0,0,R$16/ISI_fec!R$16)</f>
        <v>0.50353120620844094</v>
      </c>
      <c r="S142" s="276">
        <f>IF(S$16=0,0,S$16/ISI_fec!S$16)</f>
        <v>0.50815114363680758</v>
      </c>
      <c r="T142" s="276">
        <f>IF(T$16=0,0,T$16/ISI_fec!T$16)</f>
        <v>0.50803423330089392</v>
      </c>
      <c r="U142" s="276">
        <f>IF(U$16=0,0,U$16/ISI_fec!U$16)</f>
        <v>0.51066301596529862</v>
      </c>
      <c r="V142" s="276">
        <f>IF(V$16=0,0,V$16/ISI_fec!V$16)</f>
        <v>0.50771575209853259</v>
      </c>
      <c r="W142" s="276">
        <f>IF(W$16=0,0,W$16/ISI_fec!W$16)</f>
        <v>0.50556213782588921</v>
      </c>
      <c r="X142" s="276">
        <f>IF(X$16=0,0,X$16/ISI_fec!X$16)</f>
        <v>0.50534898800434358</v>
      </c>
      <c r="Y142" s="276">
        <f>IF(Y$16=0,0,Y$16/ISI_fec!Y$16)</f>
        <v>0.50770612649885416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0.54439320155162774</v>
      </c>
      <c r="C143" s="276">
        <f>IF(C$22=0,0,C$22/ISI_fec!C$22)</f>
        <v>0.54579730946612059</v>
      </c>
      <c r="D143" s="276">
        <f>IF(D$22=0,0,D$22/ISI_fec!D$22)</f>
        <v>0.5456505879451844</v>
      </c>
      <c r="E143" s="276">
        <f>IF(E$22=0,0,E$22/ISI_fec!E$22)</f>
        <v>0.54573360231593449</v>
      </c>
      <c r="F143" s="276">
        <f>IF(F$22=0,0,F$22/ISI_fec!F$22)</f>
        <v>0.5481898450219026</v>
      </c>
      <c r="G143" s="276">
        <f>IF(G$22=0,0,G$22/ISI_fec!G$22)</f>
        <v>0.55062397448781208</v>
      </c>
      <c r="H143" s="276">
        <f>IF(H$22=0,0,H$22/ISI_fec!H$22)</f>
        <v>0.55404546370968277</v>
      </c>
      <c r="I143" s="276">
        <f>IF(I$22=0,0,I$22/ISI_fec!I$22)</f>
        <v>0.55407776650439744</v>
      </c>
      <c r="J143" s="276">
        <f>IF(J$22=0,0,J$22/ISI_fec!J$22)</f>
        <v>0.55522692992942013</v>
      </c>
      <c r="K143" s="276">
        <f>IF(K$22=0,0,K$22/ISI_fec!K$22)</f>
        <v>0.55475123821673367</v>
      </c>
      <c r="L143" s="276">
        <f>IF(L$22=0,0,L$22/ISI_fec!L$22)</f>
        <v>0.55618138975450426</v>
      </c>
      <c r="M143" s="276">
        <f>IF(M$22=0,0,M$22/ISI_fec!M$22)</f>
        <v>0.55478487418574196</v>
      </c>
      <c r="N143" s="276">
        <f>IF(N$22=0,0,N$22/ISI_fec!N$22)</f>
        <v>0.55417157482809776</v>
      </c>
      <c r="O143" s="276">
        <f>IF(O$22=0,0,O$22/ISI_fec!O$22)</f>
        <v>0.5550169806001638</v>
      </c>
      <c r="P143" s="276">
        <f>IF(P$22=0,0,P$22/ISI_fec!P$22)</f>
        <v>0.55484526899766218</v>
      </c>
      <c r="Q143" s="276">
        <f>IF(Q$22=0,0,Q$22/ISI_fec!Q$22)</f>
        <v>0.55409862458887815</v>
      </c>
      <c r="R143" s="276">
        <f>IF(R$22=0,0,R$22/ISI_fec!R$22)</f>
        <v>0.55463351262283489</v>
      </c>
      <c r="S143" s="276">
        <f>IF(S$22=0,0,S$22/ISI_fec!S$22)</f>
        <v>0.55539840842335986</v>
      </c>
      <c r="T143" s="276">
        <f>IF(T$22=0,0,T$22/ISI_fec!T$22)</f>
        <v>0.55364801012781562</v>
      </c>
      <c r="U143" s="276">
        <f>IF(U$22=0,0,U$22/ISI_fec!U$22)</f>
        <v>0.55418146673696633</v>
      </c>
      <c r="V143" s="276">
        <f>IF(V$22=0,0,V$22/ISI_fec!V$22)</f>
        <v>0.55616881349907243</v>
      </c>
      <c r="W143" s="276">
        <f>IF(W$22=0,0,W$22/ISI_fec!W$22)</f>
        <v>0.55776234080421916</v>
      </c>
      <c r="X143" s="276">
        <f>IF(X$22=0,0,X$22/ISI_fec!X$22)</f>
        <v>0.55619813461281842</v>
      </c>
      <c r="Y143" s="276">
        <f>IF(Y$22=0,0,Y$22/ISI_fec!Y$22)</f>
        <v>0.55535021587735989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0.53041494089179464</v>
      </c>
      <c r="C144" s="276">
        <f>IF(C$28=0,0,C$28/ISI_fec!C$28)</f>
        <v>0.53268408937212275</v>
      </c>
      <c r="D144" s="276">
        <f>IF(D$28=0,0,D$28/ISI_fec!D$28)</f>
        <v>0.52982941258694771</v>
      </c>
      <c r="E144" s="276">
        <f>IF(E$28=0,0,E$28/ISI_fec!E$28)</f>
        <v>0.52855584547304701</v>
      </c>
      <c r="F144" s="276">
        <f>IF(F$28=0,0,F$28/ISI_fec!F$28)</f>
        <v>0.53213191416003947</v>
      </c>
      <c r="G144" s="276">
        <f>IF(G$28=0,0,G$28/ISI_fec!G$28)</f>
        <v>0.53603465891716651</v>
      </c>
      <c r="H144" s="276">
        <f>IF(H$28=0,0,H$28/ISI_fec!H$28)</f>
        <v>0.54229640851933147</v>
      </c>
      <c r="I144" s="276">
        <f>IF(I$28=0,0,I$28/ISI_fec!I$28)</f>
        <v>0.54421300349909651</v>
      </c>
      <c r="J144" s="276">
        <f>IF(J$28=0,0,J$28/ISI_fec!J$28)</f>
        <v>0.54454374219140012</v>
      </c>
      <c r="K144" s="276">
        <f>IF(K$28=0,0,K$28/ISI_fec!K$28)</f>
        <v>0.54410931571291432</v>
      </c>
      <c r="L144" s="276">
        <f>IF(L$28=0,0,L$28/ISI_fec!L$28)</f>
        <v>0.55041376408004139</v>
      </c>
      <c r="M144" s="276">
        <f>IF(M$28=0,0,M$28/ISI_fec!M$28)</f>
        <v>0.55720674491836597</v>
      </c>
      <c r="N144" s="276">
        <f>IF(N$28=0,0,N$28/ISI_fec!N$28)</f>
        <v>0.55332800178542918</v>
      </c>
      <c r="O144" s="276">
        <f>IF(O$28=0,0,O$28/ISI_fec!O$28)</f>
        <v>0.55007094166167514</v>
      </c>
      <c r="P144" s="276">
        <f>IF(P$28=0,0,P$28/ISI_fec!P$28)</f>
        <v>0.54882687801365371</v>
      </c>
      <c r="Q144" s="276">
        <f>IF(Q$28=0,0,Q$28/ISI_fec!Q$28)</f>
        <v>0.54140305337436234</v>
      </c>
      <c r="R144" s="276">
        <f>IF(R$28=0,0,R$28/ISI_fec!R$28)</f>
        <v>0.54511706358424983</v>
      </c>
      <c r="S144" s="276">
        <f>IF(S$28=0,0,S$28/ISI_fec!S$28)</f>
        <v>0.54453697588963645</v>
      </c>
      <c r="T144" s="276">
        <f>IF(T$28=0,0,T$28/ISI_fec!T$28)</f>
        <v>0.54236262383688272</v>
      </c>
      <c r="U144" s="276">
        <f>IF(U$28=0,0,U$28/ISI_fec!U$28)</f>
        <v>0.5435537556823139</v>
      </c>
      <c r="V144" s="276">
        <f>IF(V$28=0,0,V$28/ISI_fec!V$28)</f>
        <v>0.539046169799969</v>
      </c>
      <c r="W144" s="276">
        <f>IF(W$28=0,0,W$28/ISI_fec!W$28)</f>
        <v>0.53419370444110326</v>
      </c>
      <c r="X144" s="276">
        <f>IF(X$28=0,0,X$28/ISI_fec!X$28)</f>
        <v>0.5348773829512895</v>
      </c>
      <c r="Y144" s="276">
        <f>IF(Y$28=0,0,Y$28/ISI_fec!Y$28)</f>
        <v>0.53563117984660702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0.50516152362554434</v>
      </c>
      <c r="C145" s="277">
        <f>IF(C$35=0,0,C$35/ISI_fec!C$35)</f>
        <v>0.50786863214613664</v>
      </c>
      <c r="D145" s="277">
        <f>IF(D$35=0,0,D$35/ISI_fec!D$35)</f>
        <v>0.50586492284747842</v>
      </c>
      <c r="E145" s="277">
        <f>IF(E$35=0,0,E$35/ISI_fec!E$35)</f>
        <v>0.50508968908124763</v>
      </c>
      <c r="F145" s="277">
        <f>IF(F$35=0,0,F$35/ISI_fec!F$35)</f>
        <v>0.51242300878022506</v>
      </c>
      <c r="G145" s="277">
        <f>IF(G$35=0,0,G$35/ISI_fec!G$35)</f>
        <v>0.51550811579183198</v>
      </c>
      <c r="H145" s="277">
        <f>IF(H$35=0,0,H$35/ISI_fec!H$35)</f>
        <v>0.51748005196578095</v>
      </c>
      <c r="I145" s="277">
        <f>IF(I$35=0,0,I$35/ISI_fec!I$35)</f>
        <v>0.51838168907295201</v>
      </c>
      <c r="J145" s="277">
        <f>IF(J$35=0,0,J$35/ISI_fec!J$35)</f>
        <v>0.51902298869513297</v>
      </c>
      <c r="K145" s="277">
        <f>IF(K$35=0,0,K$35/ISI_fec!K$35)</f>
        <v>0.54084401101722046</v>
      </c>
      <c r="L145" s="277">
        <f>IF(L$35=0,0,L$35/ISI_fec!L$35)</f>
        <v>0.52528587417789829</v>
      </c>
      <c r="M145" s="277">
        <f>IF(M$35=0,0,M$35/ISI_fec!M$35)</f>
        <v>0.53048939827980235</v>
      </c>
      <c r="N145" s="277">
        <f>IF(N$35=0,0,N$35/ISI_fec!N$35)</f>
        <v>0.53272922281208213</v>
      </c>
      <c r="O145" s="277">
        <f>IF(O$35=0,0,O$35/ISI_fec!O$35)</f>
        <v>0.52928935543171141</v>
      </c>
      <c r="P145" s="277">
        <f>IF(P$35=0,0,P$35/ISI_fec!P$35)</f>
        <v>0.52871331784201991</v>
      </c>
      <c r="Q145" s="277">
        <f>IF(Q$35=0,0,Q$35/ISI_fec!Q$35)</f>
        <v>0.53045620651244607</v>
      </c>
      <c r="R145" s="277">
        <f>IF(R$35=0,0,R$35/ISI_fec!R$35)</f>
        <v>0.53384775255480998</v>
      </c>
      <c r="S145" s="277">
        <f>IF(S$35=0,0,S$35/ISI_fec!S$35)</f>
        <v>0.53168931271866682</v>
      </c>
      <c r="T145" s="277">
        <f>IF(T$35=0,0,T$35/ISI_fec!T$35)</f>
        <v>0.52522549235164406</v>
      </c>
      <c r="U145" s="277">
        <f>IF(U$35=0,0,U$35/ISI_fec!U$35)</f>
        <v>0.53175753014799632</v>
      </c>
      <c r="V145" s="277">
        <f>IF(V$35=0,0,V$35/ISI_fec!V$35)</f>
        <v>0.5280290288664905</v>
      </c>
      <c r="W145" s="277">
        <f>IF(W$35=0,0,W$35/ISI_fec!W$35)</f>
        <v>0.51708330949917358</v>
      </c>
      <c r="X145" s="277">
        <f>IF(X$35=0,0,X$35/ISI_fec!X$35)</f>
        <v>0.52015410622461122</v>
      </c>
      <c r="Y145" s="277">
        <f>IF(Y$35=0,0,Y$35/ISI_fec!Y$35)</f>
        <v>0.52272816718912474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0.57899246376537949</v>
      </c>
      <c r="C147" s="272">
        <f>IF(C$54=0,0,C$54/ISI_fec!C$54)</f>
        <v>0.58464362542145809</v>
      </c>
      <c r="D147" s="272">
        <f>IF(D$54=0,0,D$54/ISI_fec!D$54)</f>
        <v>0.58272933511147695</v>
      </c>
      <c r="E147" s="272">
        <f>IF(E$54=0,0,E$54/ISI_fec!E$54)</f>
        <v>0.58397526156469326</v>
      </c>
      <c r="F147" s="272">
        <f>IF(F$54=0,0,F$54/ISI_fec!F$54)</f>
        <v>0.58702792101412093</v>
      </c>
      <c r="G147" s="272">
        <f>IF(G$54=0,0,G$54/ISI_fec!G$54)</f>
        <v>0.58748053164644198</v>
      </c>
      <c r="H147" s="272">
        <f>IF(H$54=0,0,H$54/ISI_fec!H$54)</f>
        <v>0.59534178178456476</v>
      </c>
      <c r="I147" s="272">
        <f>IF(I$54=0,0,I$54/ISI_fec!I$54)</f>
        <v>0.5996016415407085</v>
      </c>
      <c r="J147" s="272">
        <f>IF(J$54=0,0,J$54/ISI_fec!J$54)</f>
        <v>0.60003110451915564</v>
      </c>
      <c r="K147" s="272">
        <f>IF(K$54=0,0,K$54/ISI_fec!K$54)</f>
        <v>0.59886809319949363</v>
      </c>
      <c r="L147" s="272">
        <f>IF(L$54=0,0,L$54/ISI_fec!L$54)</f>
        <v>0.60343963022636338</v>
      </c>
      <c r="M147" s="272">
        <f>IF(M$54=0,0,M$54/ISI_fec!M$54)</f>
        <v>0.60712755245467676</v>
      </c>
      <c r="N147" s="272">
        <f>IF(N$54=0,0,N$54/ISI_fec!N$54)</f>
        <v>0.60142320194912546</v>
      </c>
      <c r="O147" s="272">
        <f>IF(O$54=0,0,O$54/ISI_fec!O$54)</f>
        <v>0.59950512293491753</v>
      </c>
      <c r="P147" s="272">
        <f>IF(P$54=0,0,P$54/ISI_fec!P$54)</f>
        <v>0.59684239950278983</v>
      </c>
      <c r="Q147" s="272">
        <f>IF(Q$54=0,0,Q$54/ISI_fec!Q$54)</f>
        <v>0.5921942216486521</v>
      </c>
      <c r="R147" s="272">
        <f>IF(R$54=0,0,R$54/ISI_fec!R$54)</f>
        <v>0.60414788926129515</v>
      </c>
      <c r="S147" s="272">
        <f>IF(S$54=0,0,S$54/ISI_fec!S$54)</f>
        <v>0.6200499982976353</v>
      </c>
      <c r="T147" s="272">
        <f>IF(T$54=0,0,T$54/ISI_fec!T$54)</f>
        <v>0.62831903583836701</v>
      </c>
      <c r="U147" s="272">
        <f>IF(U$54=0,0,U$54/ISI_fec!U$54)</f>
        <v>0.62963187393165831</v>
      </c>
      <c r="V147" s="272">
        <f>IF(V$54=0,0,V$54/ISI_fec!V$54)</f>
        <v>0.62718504251820106</v>
      </c>
      <c r="W147" s="272">
        <f>IF(W$54=0,0,W$54/ISI_fec!W$54)</f>
        <v>0.63403382899639016</v>
      </c>
      <c r="X147" s="272">
        <f>IF(X$54=0,0,X$54/ISI_fec!X$54)</f>
        <v>0.6350435665171057</v>
      </c>
      <c r="Y147" s="272">
        <f>IF(Y$54=0,0,Y$54/ISI_fec!Y$54)</f>
        <v>0.63584777880461496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0.4688166549512327</v>
      </c>
      <c r="C148" s="273">
        <f>IF(C$55=0,0,C$55/ISI_fec!C$55)</f>
        <v>0.46985366482177704</v>
      </c>
      <c r="D148" s="273">
        <f>IF(D$55=0,0,D$55/ISI_fec!D$55)</f>
        <v>0.46985366482177704</v>
      </c>
      <c r="E148" s="273">
        <f>IF(E$55=0,0,E$55/ISI_fec!E$55)</f>
        <v>0.47135767356558511</v>
      </c>
      <c r="F148" s="273">
        <f>IF(F$55=0,0,F$55/ISI_fec!F$55)</f>
        <v>0.47316383213908941</v>
      </c>
      <c r="G148" s="273">
        <f>IF(G$55=0,0,G$55/ISI_fec!G$55)</f>
        <v>0.47316383213908936</v>
      </c>
      <c r="H148" s="273">
        <f>IF(H$55=0,0,H$55/ISI_fec!H$55)</f>
        <v>0.47825647545387562</v>
      </c>
      <c r="I148" s="273">
        <f>IF(I$55=0,0,I$55/ISI_fec!I$55)</f>
        <v>0.48081341457648136</v>
      </c>
      <c r="J148" s="273">
        <f>IF(J$55=0,0,J$55/ISI_fec!J$55)</f>
        <v>0.48081341457648136</v>
      </c>
      <c r="K148" s="273">
        <f>IF(K$55=0,0,K$55/ISI_fec!K$55)</f>
        <v>0.48081341457648114</v>
      </c>
      <c r="L148" s="273">
        <f>IF(L$55=0,0,L$55/ISI_fec!L$55)</f>
        <v>0.48081341457648147</v>
      </c>
      <c r="M148" s="273">
        <f>IF(M$55=0,0,M$55/ISI_fec!M$55)</f>
        <v>0.48081341457648136</v>
      </c>
      <c r="N148" s="273">
        <f>IF(N$55=0,0,N$55/ISI_fec!N$55)</f>
        <v>0.48081341457648136</v>
      </c>
      <c r="O148" s="273">
        <f>IF(O$55=0,0,O$55/ISI_fec!O$55)</f>
        <v>0.48081341457648141</v>
      </c>
      <c r="P148" s="273">
        <f>IF(P$55=0,0,P$55/ISI_fec!P$55)</f>
        <v>0.48081341457648136</v>
      </c>
      <c r="Q148" s="273">
        <f>IF(Q$55=0,0,Q$55/ISI_fec!Q$55)</f>
        <v>0.48081341457648147</v>
      </c>
      <c r="R148" s="273">
        <f>IF(R$55=0,0,R$55/ISI_fec!R$55)</f>
        <v>0.48773207311883326</v>
      </c>
      <c r="S148" s="273">
        <f>IF(S$55=0,0,S$55/ISI_fec!S$55)</f>
        <v>0.49395886580694987</v>
      </c>
      <c r="T148" s="273">
        <f>IF(T$55=0,0,T$55/ISI_fec!T$55)</f>
        <v>0.49956297922625498</v>
      </c>
      <c r="U148" s="273">
        <f>IF(U$55=0,0,U$55/ISI_fec!U$55)</f>
        <v>0.5046066813036294</v>
      </c>
      <c r="V148" s="273">
        <f>IF(V$55=0,0,V$55/ISI_fec!V$55)</f>
        <v>0.50914601317326658</v>
      </c>
      <c r="W148" s="273">
        <f>IF(W$55=0,0,W$55/ISI_fec!W$55)</f>
        <v>0.51323141185593979</v>
      </c>
      <c r="X148" s="273">
        <f>IF(X$55=0,0,X$55/ISI_fec!X$55)</f>
        <v>0.51690827067034595</v>
      </c>
      <c r="Y148" s="273">
        <f>IF(Y$55=0,0,Y$55/ISI_fec!Y$55)</f>
        <v>0.51822368162008325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0.1216596363359899</v>
      </c>
      <c r="C149" s="274">
        <f>IF(C$56=0,0,C$56/ISI_fec!C$56)</f>
        <v>0.12192874418955021</v>
      </c>
      <c r="D149" s="274">
        <f>IF(D$56=0,0,D$56/ISI_fec!D$56)</f>
        <v>0.12192874418955017</v>
      </c>
      <c r="E149" s="274">
        <f>IF(E$56=0,0,E$56/ISI_fec!E$56)</f>
        <v>0.12231903995845131</v>
      </c>
      <c r="F149" s="274">
        <f>IF(F$56=0,0,F$56/ISI_fec!F$56)</f>
        <v>0.12278774471306489</v>
      </c>
      <c r="G149" s="274">
        <f>IF(G$56=0,0,G$56/ISI_fec!G$56)</f>
        <v>0.12278774471306486</v>
      </c>
      <c r="H149" s="274">
        <f>IF(H$56=0,0,H$56/ISI_fec!H$56)</f>
        <v>0.12410930427611037</v>
      </c>
      <c r="I149" s="274">
        <f>IF(I$56=0,0,I$56/ISI_fec!I$56)</f>
        <v>0.12477283932868191</v>
      </c>
      <c r="J149" s="274">
        <f>IF(J$56=0,0,J$56/ISI_fec!J$56)</f>
        <v>0.12477283932868193</v>
      </c>
      <c r="K149" s="274">
        <f>IF(K$56=0,0,K$56/ISI_fec!K$56)</f>
        <v>0.12477283932868191</v>
      </c>
      <c r="L149" s="274">
        <f>IF(L$56=0,0,L$56/ISI_fec!L$56)</f>
        <v>0.1247728393286819</v>
      </c>
      <c r="M149" s="274">
        <f>IF(M$56=0,0,M$56/ISI_fec!M$56)</f>
        <v>0.1247728393286819</v>
      </c>
      <c r="N149" s="274">
        <f>IF(N$56=0,0,N$56/ISI_fec!N$56)</f>
        <v>0.12477283932868191</v>
      </c>
      <c r="O149" s="274">
        <f>IF(O$56=0,0,O$56/ISI_fec!O$56)</f>
        <v>0.12477283932868191</v>
      </c>
      <c r="P149" s="274">
        <f>IF(P$56=0,0,P$56/ISI_fec!P$56)</f>
        <v>0.1247728393286819</v>
      </c>
      <c r="Q149" s="274">
        <f>IF(Q$56=0,0,Q$56/ISI_fec!Q$56)</f>
        <v>0.12477283932868191</v>
      </c>
      <c r="R149" s="274">
        <f>IF(R$56=0,0,R$56/ISI_fec!R$56)</f>
        <v>0.12681550638210318</v>
      </c>
      <c r="S149" s="274">
        <f>IF(S$56=0,0,S$56/ISI_fec!S$56)</f>
        <v>0.13068195351650147</v>
      </c>
      <c r="T149" s="274">
        <f>IF(T$56=0,0,T$56/ISI_fec!T$56)</f>
        <v>0.13241217087598725</v>
      </c>
      <c r="U149" s="274">
        <f>IF(U$56=0,0,U$56/ISI_fec!U$56)</f>
        <v>0.13241217087598725</v>
      </c>
      <c r="V149" s="274">
        <f>IF(V$56=0,0,V$56/ISI_fec!V$56)</f>
        <v>0.13241217087598728</v>
      </c>
      <c r="W149" s="274">
        <f>IF(W$56=0,0,W$56/ISI_fec!W$56)</f>
        <v>0.1344809404289517</v>
      </c>
      <c r="X149" s="274">
        <f>IF(X$56=0,0,X$56/ISI_fec!X$56)</f>
        <v>0.13448094042895173</v>
      </c>
      <c r="Y149" s="274">
        <f>IF(Y$56=0,0,Y$56/ISI_fec!Y$56)</f>
        <v>0.13448094042895173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0.67319431509751837</v>
      </c>
      <c r="C150" s="274">
        <f>IF(C$57=0,0,C$57/ISI_fec!C$57)</f>
        <v>0.67468340287240391</v>
      </c>
      <c r="D150" s="274">
        <f>IF(D$57=0,0,D$57/ISI_fec!D$57)</f>
        <v>0.6746834028724038</v>
      </c>
      <c r="E150" s="274">
        <f>IF(E$57=0,0,E$57/ISI_fec!E$57)</f>
        <v>0.67684307473025174</v>
      </c>
      <c r="F150" s="274">
        <f>IF(F$57=0,0,F$57/ISI_fec!F$57)</f>
        <v>0.67943661672797395</v>
      </c>
      <c r="G150" s="274">
        <f>IF(G$57=0,0,G$57/ISI_fec!G$57)</f>
        <v>0.67943661672797395</v>
      </c>
      <c r="H150" s="274">
        <f>IF(H$57=0,0,H$57/ISI_fec!H$57)</f>
        <v>0.6867493657357715</v>
      </c>
      <c r="I150" s="274">
        <f>IF(I$57=0,0,I$57/ISI_fec!I$57)</f>
        <v>0.69042098632179238</v>
      </c>
      <c r="J150" s="274">
        <f>IF(J$57=0,0,J$57/ISI_fec!J$57)</f>
        <v>0.6904209863217925</v>
      </c>
      <c r="K150" s="274">
        <f>IF(K$57=0,0,K$57/ISI_fec!K$57)</f>
        <v>0.6904209863217925</v>
      </c>
      <c r="L150" s="274">
        <f>IF(L$57=0,0,L$57/ISI_fec!L$57)</f>
        <v>0.6904209863217925</v>
      </c>
      <c r="M150" s="274">
        <f>IF(M$57=0,0,M$57/ISI_fec!M$57)</f>
        <v>0.69042098632179261</v>
      </c>
      <c r="N150" s="274">
        <f>IF(N$57=0,0,N$57/ISI_fec!N$57)</f>
        <v>0.6904209863217925</v>
      </c>
      <c r="O150" s="274">
        <f>IF(O$57=0,0,O$57/ISI_fec!O$57)</f>
        <v>0.69042098632179261</v>
      </c>
      <c r="P150" s="274">
        <f>IF(P$57=0,0,P$57/ISI_fec!P$57)</f>
        <v>0.69042098632179227</v>
      </c>
      <c r="Q150" s="274">
        <f>IF(Q$57=0,0,Q$57/ISI_fec!Q$57)</f>
        <v>0.69042098632179261</v>
      </c>
      <c r="R150" s="274">
        <f>IF(R$57=0,0,R$57/ISI_fec!R$57)</f>
        <v>0.69799488960534606</v>
      </c>
      <c r="S150" s="274">
        <f>IF(S$57=0,0,S$57/ISI_fec!S$57)</f>
        <v>0.70481140256054442</v>
      </c>
      <c r="T150" s="274">
        <f>IF(T$57=0,0,T$57/ISI_fec!T$57)</f>
        <v>0.710946264220223</v>
      </c>
      <c r="U150" s="274">
        <f>IF(U$57=0,0,U$57/ISI_fec!U$57)</f>
        <v>0.71646763971393379</v>
      </c>
      <c r="V150" s="274">
        <f>IF(V$57=0,0,V$57/ISI_fec!V$57)</f>
        <v>0.72143687765827358</v>
      </c>
      <c r="W150" s="274">
        <f>IF(W$57=0,0,W$57/ISI_fec!W$57)</f>
        <v>0.72590919180817948</v>
      </c>
      <c r="X150" s="274">
        <f>IF(X$57=0,0,X$57/ISI_fec!X$57)</f>
        <v>0.72993427454309445</v>
      </c>
      <c r="Y150" s="274">
        <f>IF(Y$57=0,0,Y$57/ISI_fec!Y$57)</f>
        <v>0.73355684900451823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0.46428325854859726</v>
      </c>
      <c r="C151" s="274">
        <f>IF(C$58=0,0,C$58/ISI_fec!C$58)</f>
        <v>0.46531024066785132</v>
      </c>
      <c r="D151" s="274">
        <f>IF(D$58=0,0,D$58/ISI_fec!D$58)</f>
        <v>0.46531024066785115</v>
      </c>
      <c r="E151" s="274">
        <f>IF(E$58=0,0,E$58/ISI_fec!E$58)</f>
        <v>0.46679970584167985</v>
      </c>
      <c r="F151" s="274">
        <f>IF(F$58=0,0,F$58/ISI_fec!F$58)</f>
        <v>0.46858839909544092</v>
      </c>
      <c r="G151" s="274">
        <f>IF(G$58=0,0,G$58/ISI_fec!G$58)</f>
        <v>0.46858839909544103</v>
      </c>
      <c r="H151" s="274">
        <f>IF(H$58=0,0,H$58/ISI_fec!H$58)</f>
        <v>0.47363179720820797</v>
      </c>
      <c r="I151" s="274">
        <f>IF(I$58=0,0,I$58/ISI_fec!I$58)</f>
        <v>0.47616401106028888</v>
      </c>
      <c r="J151" s="274">
        <f>IF(J$58=0,0,J$58/ISI_fec!J$58)</f>
        <v>0.47616401106028872</v>
      </c>
      <c r="K151" s="274">
        <f>IF(K$58=0,0,K$58/ISI_fec!K$58)</f>
        <v>0.47616401106028888</v>
      </c>
      <c r="L151" s="274">
        <f>IF(L$58=0,0,L$58/ISI_fec!L$58)</f>
        <v>0.47616401106028888</v>
      </c>
      <c r="M151" s="274">
        <f>IF(M$58=0,0,M$58/ISI_fec!M$58)</f>
        <v>0.47616401106028872</v>
      </c>
      <c r="N151" s="274">
        <f>IF(N$58=0,0,N$58/ISI_fec!N$58)</f>
        <v>0.47616401106028894</v>
      </c>
      <c r="O151" s="274">
        <f>IF(O$58=0,0,O$58/ISI_fec!O$58)</f>
        <v>0.47616401106028883</v>
      </c>
      <c r="P151" s="274">
        <f>IF(P$58=0,0,P$58/ISI_fec!P$58)</f>
        <v>0.47616401106028894</v>
      </c>
      <c r="Q151" s="274">
        <f>IF(Q$58=0,0,Q$58/ISI_fec!Q$58)</f>
        <v>0.47616401106028877</v>
      </c>
      <c r="R151" s="274">
        <f>IF(R$58=0,0,R$58/ISI_fec!R$58)</f>
        <v>0.48395933368539618</v>
      </c>
      <c r="S151" s="274">
        <f>IF(S$58=0,0,S$58/ISI_fec!S$58)</f>
        <v>0.49871465211826349</v>
      </c>
      <c r="T151" s="274">
        <f>IF(T$58=0,0,T$58/ISI_fec!T$58)</f>
        <v>0.50531758944285698</v>
      </c>
      <c r="U151" s="274">
        <f>IF(U$58=0,0,U$58/ISI_fec!U$58)</f>
        <v>0.50531758944285698</v>
      </c>
      <c r="V151" s="274">
        <f>IF(V$58=0,0,V$58/ISI_fec!V$58)</f>
        <v>0.50531758944285721</v>
      </c>
      <c r="W151" s="274">
        <f>IF(W$58=0,0,W$58/ISI_fec!W$58)</f>
        <v>0.5132125256613399</v>
      </c>
      <c r="X151" s="274">
        <f>IF(X$58=0,0,X$58/ISI_fec!X$58)</f>
        <v>0.51321252566133957</v>
      </c>
      <c r="Y151" s="274">
        <f>IF(Y$58=0,0,Y$58/ISI_fec!Y$58)</f>
        <v>0.51321252566133968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0.72651941773745532</v>
      </c>
      <c r="C152" s="275">
        <f>IF(C$59=0,0,C$59/ISI_fec!C$59)</f>
        <v>0.7323967004527131</v>
      </c>
      <c r="D152" s="275">
        <f>IF(D$59=0,0,D$59/ISI_fec!D$59)</f>
        <v>0.72798053794576678</v>
      </c>
      <c r="E152" s="275">
        <f>IF(E$59=0,0,E$59/ISI_fec!E$59)</f>
        <v>0.72857209032324888</v>
      </c>
      <c r="F152" s="275">
        <f>IF(F$59=0,0,F$59/ISI_fec!F$59)</f>
        <v>0.73340357896872421</v>
      </c>
      <c r="G152" s="275">
        <f>IF(G$59=0,0,G$59/ISI_fec!G$59)</f>
        <v>0.73366922087661035</v>
      </c>
      <c r="H152" s="275">
        <f>IF(H$59=0,0,H$59/ISI_fec!H$59)</f>
        <v>0.74598731751326175</v>
      </c>
      <c r="I152" s="275">
        <f>IF(I$59=0,0,I$59/ISI_fec!I$59)</f>
        <v>0.75136111916082016</v>
      </c>
      <c r="J152" s="275">
        <f>IF(J$59=0,0,J$59/ISI_fec!J$59)</f>
        <v>0.75211624792177023</v>
      </c>
      <c r="K152" s="275">
        <f>IF(K$59=0,0,K$59/ISI_fec!K$59)</f>
        <v>0.75763123552048073</v>
      </c>
      <c r="L152" s="275">
        <f>IF(L$59=0,0,L$59/ISI_fec!L$59)</f>
        <v>0.75854189091872493</v>
      </c>
      <c r="M152" s="275">
        <f>IF(M$59=0,0,M$59/ISI_fec!M$59)</f>
        <v>0.76895837290738844</v>
      </c>
      <c r="N152" s="275">
        <f>IF(N$59=0,0,N$59/ISI_fec!N$59)</f>
        <v>0.76270046414554071</v>
      </c>
      <c r="O152" s="275">
        <f>IF(O$59=0,0,O$59/ISI_fec!O$59)</f>
        <v>0.75915142899715515</v>
      </c>
      <c r="P152" s="275">
        <f>IF(P$59=0,0,P$59/ISI_fec!P$59)</f>
        <v>0.75782643255964022</v>
      </c>
      <c r="Q152" s="275">
        <f>IF(Q$59=0,0,Q$59/ISI_fec!Q$59)</f>
        <v>0.74916446841060991</v>
      </c>
      <c r="R152" s="275">
        <f>IF(R$59=0,0,R$59/ISI_fec!R$59)</f>
        <v>0.76679409435070278</v>
      </c>
      <c r="S152" s="275">
        <f>IF(S$59=0,0,S$59/ISI_fec!S$59)</f>
        <v>0.7871915979373677</v>
      </c>
      <c r="T152" s="275">
        <f>IF(T$59=0,0,T$59/ISI_fec!T$59)</f>
        <v>0.79517448930846035</v>
      </c>
      <c r="U152" s="275">
        <f>IF(U$59=0,0,U$59/ISI_fec!U$59)</f>
        <v>0.79624040823108111</v>
      </c>
      <c r="V152" s="275">
        <f>IF(V$59=0,0,V$59/ISI_fec!V$59)</f>
        <v>0.79064604870009381</v>
      </c>
      <c r="W152" s="275">
        <f>IF(W$59=0,0,W$59/ISI_fec!W$59)</f>
        <v>0.81372893530626988</v>
      </c>
      <c r="X152" s="275">
        <f>IF(X$59=0,0,X$59/ISI_fec!X$59)</f>
        <v>0.82723038810022886</v>
      </c>
      <c r="Y152" s="275">
        <f>IF(Y$59=0,0,Y$59/ISI_fec!Y$59)</f>
        <v>0.83941872270948559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0.46309657536014204</v>
      </c>
      <c r="C153" s="276">
        <f>IF(C$65=0,0,C$65/ISI_fec!C$65)</f>
        <v>0.4722005145373509</v>
      </c>
      <c r="D153" s="276">
        <f>IF(D$65=0,0,D$65/ISI_fec!D$65)</f>
        <v>0.47336443085797597</v>
      </c>
      <c r="E153" s="276">
        <f>IF(E$65=0,0,E$65/ISI_fec!E$65)</f>
        <v>0.47495771317060453</v>
      </c>
      <c r="F153" s="276">
        <f>IF(F$65=0,0,F$65/ISI_fec!F$65)</f>
        <v>0.477138296994286</v>
      </c>
      <c r="G153" s="276">
        <f>IF(G$65=0,0,G$65/ISI_fec!G$65)</f>
        <v>0.477058579847014</v>
      </c>
      <c r="H153" s="276">
        <f>IF(H$65=0,0,H$65/ISI_fec!H$65)</f>
        <v>0.48242388603088643</v>
      </c>
      <c r="I153" s="276">
        <f>IF(I$65=0,0,I$65/ISI_fec!I$65)</f>
        <v>0.48613670084786931</v>
      </c>
      <c r="J153" s="276">
        <f>IF(J$65=0,0,J$65/ISI_fec!J$65)</f>
        <v>0.48576692221830647</v>
      </c>
      <c r="K153" s="276">
        <f>IF(K$65=0,0,K$65/ISI_fec!K$65)</f>
        <v>0.48182580997457675</v>
      </c>
      <c r="L153" s="276">
        <f>IF(L$65=0,0,L$65/ISI_fec!L$65)</f>
        <v>0.48719610970498917</v>
      </c>
      <c r="M153" s="276">
        <f>IF(M$65=0,0,M$65/ISI_fec!M$65)</f>
        <v>0.48620121573370545</v>
      </c>
      <c r="N153" s="276">
        <f>IF(N$65=0,0,N$65/ISI_fec!N$65)</f>
        <v>0.47565236148883971</v>
      </c>
      <c r="O153" s="276">
        <f>IF(O$65=0,0,O$65/ISI_fec!O$65)</f>
        <v>0.47631893655452934</v>
      </c>
      <c r="P153" s="276">
        <f>IF(P$65=0,0,P$65/ISI_fec!P$65)</f>
        <v>0.47071813239111576</v>
      </c>
      <c r="Q153" s="276">
        <f>IF(Q$65=0,0,Q$65/ISI_fec!Q$65)</f>
        <v>0.47230216051771456</v>
      </c>
      <c r="R153" s="276">
        <f>IF(R$65=0,0,R$65/ISI_fec!R$65)</f>
        <v>0.47933574081767982</v>
      </c>
      <c r="S153" s="276">
        <f>IF(S$65=0,0,S$65/ISI_fec!S$65)</f>
        <v>0.49873822126839712</v>
      </c>
      <c r="T153" s="276">
        <f>IF(T$65=0,0,T$65/ISI_fec!T$65)</f>
        <v>0.50640461537051007</v>
      </c>
      <c r="U153" s="276">
        <f>IF(U$65=0,0,U$65/ISI_fec!U$65)</f>
        <v>0.50794369116252325</v>
      </c>
      <c r="V153" s="276">
        <f>IF(V$65=0,0,V$65/ISI_fec!V$65)</f>
        <v>0.50852847608863772</v>
      </c>
      <c r="W153" s="276">
        <f>IF(W$65=0,0,W$65/ISI_fec!W$65)</f>
        <v>0.51799964107752738</v>
      </c>
      <c r="X153" s="276">
        <f>IF(X$65=0,0,X$65/ISI_fec!X$65)</f>
        <v>0.51547492626334712</v>
      </c>
      <c r="Y153" s="276">
        <f>IF(Y$65=0,0,Y$65/ISI_fec!Y$65)</f>
        <v>0.51669783934690028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0.67236166956472954</v>
      </c>
      <c r="C154" s="276">
        <f>IF(C$71=0,0,C$71/ISI_fec!C$71)</f>
        <v>0.67384891555002158</v>
      </c>
      <c r="D154" s="276">
        <f>IF(D$71=0,0,D$71/ISI_fec!D$71)</f>
        <v>0.67384891555002158</v>
      </c>
      <c r="E154" s="276">
        <f>IF(E$71=0,0,E$71/ISI_fec!E$71)</f>
        <v>0.67600591620122896</v>
      </c>
      <c r="F154" s="276">
        <f>IF(F$71=0,0,F$71/ISI_fec!F$71)</f>
        <v>0.67859625035671323</v>
      </c>
      <c r="G154" s="276">
        <f>IF(G$71=0,0,G$71/ISI_fec!G$71)</f>
        <v>0.67859625035671334</v>
      </c>
      <c r="H154" s="276">
        <f>IF(H$71=0,0,H$71/ISI_fec!H$71)</f>
        <v>0.68589995453502062</v>
      </c>
      <c r="I154" s="276">
        <f>IF(I$71=0,0,I$71/ISI_fec!I$71)</f>
        <v>0.68956703384906348</v>
      </c>
      <c r="J154" s="276">
        <f>IF(J$71=0,0,J$71/ISI_fec!J$71)</f>
        <v>0.68956703384906359</v>
      </c>
      <c r="K154" s="276">
        <f>IF(K$71=0,0,K$71/ISI_fec!K$71)</f>
        <v>0.68956703384906359</v>
      </c>
      <c r="L154" s="276">
        <f>IF(L$71=0,0,L$71/ISI_fec!L$71)</f>
        <v>0.68956703384906359</v>
      </c>
      <c r="M154" s="276">
        <f>IF(M$71=0,0,M$71/ISI_fec!M$71)</f>
        <v>0.68956703384906348</v>
      </c>
      <c r="N154" s="276">
        <f>IF(N$71=0,0,N$71/ISI_fec!N$71)</f>
        <v>0.68956703384906337</v>
      </c>
      <c r="O154" s="276">
        <f>IF(O$71=0,0,O$71/ISI_fec!O$71)</f>
        <v>0.68956703384906359</v>
      </c>
      <c r="P154" s="276">
        <f>IF(P$71=0,0,P$71/ISI_fec!P$71)</f>
        <v>0.68956703384906359</v>
      </c>
      <c r="Q154" s="276">
        <f>IF(Q$71=0,0,Q$71/ISI_fec!Q$71)</f>
        <v>0.68956703384906348</v>
      </c>
      <c r="R154" s="276">
        <f>IF(R$71=0,0,R$71/ISI_fec!R$71)</f>
        <v>0.70085599600418802</v>
      </c>
      <c r="S154" s="276">
        <f>IF(S$71=0,0,S$71/ISI_fec!S$71)</f>
        <v>0.71827039640376911</v>
      </c>
      <c r="T154" s="276">
        <f>IF(T$71=0,0,T$71/ISI_fec!T$71)</f>
        <v>0.73178640806549999</v>
      </c>
      <c r="U154" s="276">
        <f>IF(U$71=0,0,U$71/ISI_fec!U$71)</f>
        <v>0.73178640806549999</v>
      </c>
      <c r="V154" s="276">
        <f>IF(V$71=0,0,V$71/ISI_fec!V$71)</f>
        <v>0.7317864080655001</v>
      </c>
      <c r="W154" s="276">
        <f>IF(W$71=0,0,W$71/ISI_fec!W$71)</f>
        <v>0.74321962776323436</v>
      </c>
      <c r="X154" s="276">
        <f>IF(X$71=0,0,X$71/ISI_fec!X$71)</f>
        <v>0.74321962776323458</v>
      </c>
      <c r="Y154" s="276">
        <f>IF(Y$71=0,0,Y$71/ISI_fec!Y$71)</f>
        <v>0.74321962776323458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0.52936823660721044</v>
      </c>
      <c r="C155" s="276">
        <f>IF(C$72=0,0,C$72/ISI_fec!C$72)</f>
        <v>0.5328088649570667</v>
      </c>
      <c r="D155" s="276">
        <f>IF(D$72=0,0,D$72/ISI_fec!D$72)</f>
        <v>0.52995351949420288</v>
      </c>
      <c r="E155" s="276">
        <f>IF(E$72=0,0,E$72/ISI_fec!E$72)</f>
        <v>0.5303719656928837</v>
      </c>
      <c r="F155" s="276">
        <f>IF(F$72=0,0,F$72/ISI_fec!F$72)</f>
        <v>0.53321433167003129</v>
      </c>
      <c r="G155" s="276">
        <f>IF(G$72=0,0,G$72/ISI_fec!G$72)</f>
        <v>0.53410792391792072</v>
      </c>
      <c r="H155" s="276">
        <f>IF(H$72=0,0,H$72/ISI_fec!H$72)</f>
        <v>0.54266758254203851</v>
      </c>
      <c r="I155" s="276">
        <f>IF(I$72=0,0,I$72/ISI_fec!I$72)</f>
        <v>0.5474970483281012</v>
      </c>
      <c r="J155" s="276">
        <f>IF(J$72=0,0,J$72/ISI_fec!J$72)</f>
        <v>0.547829782857853</v>
      </c>
      <c r="K155" s="276">
        <f>IF(K$72=0,0,K$72/ISI_fec!K$72)</f>
        <v>0.54739273483960038</v>
      </c>
      <c r="L155" s="276">
        <f>IF(L$72=0,0,L$72/ISI_fec!L$72)</f>
        <v>0.55373522730146019</v>
      </c>
      <c r="M155" s="276">
        <f>IF(M$72=0,0,M$72/ISI_fec!M$72)</f>
        <v>0.56056920027604784</v>
      </c>
      <c r="N155" s="276">
        <f>IF(N$72=0,0,N$72/ISI_fec!N$72)</f>
        <v>0.55666705092854629</v>
      </c>
      <c r="O155" s="276">
        <f>IF(O$72=0,0,O$72/ISI_fec!O$72)</f>
        <v>0.55339033612659017</v>
      </c>
      <c r="P155" s="276">
        <f>IF(P$72=0,0,P$72/ISI_fec!P$72)</f>
        <v>0.55213876519600846</v>
      </c>
      <c r="Q155" s="276">
        <f>IF(Q$72=0,0,Q$72/ISI_fec!Q$72)</f>
        <v>0.5446701416034373</v>
      </c>
      <c r="R155" s="276">
        <f>IF(R$72=0,0,R$72/ISI_fec!R$72)</f>
        <v>0.55738457571957578</v>
      </c>
      <c r="S155" s="276">
        <f>IF(S$72=0,0,S$72/ISI_fec!S$72)</f>
        <v>0.57376731213411103</v>
      </c>
      <c r="T155" s="276">
        <f>IF(T$72=0,0,T$72/ISI_fec!T$72)</f>
        <v>0.57904253675878692</v>
      </c>
      <c r="U155" s="276">
        <f>IF(U$72=0,0,U$72/ISI_fec!U$72)</f>
        <v>0.58031422469427429</v>
      </c>
      <c r="V155" s="276">
        <f>IF(V$72=0,0,V$72/ISI_fec!V$72)</f>
        <v>0.57550179137151636</v>
      </c>
      <c r="W155" s="276">
        <f>IF(W$72=0,0,W$72/ISI_fec!W$72)</f>
        <v>0.579231687580822</v>
      </c>
      <c r="X155" s="276">
        <f>IF(X$72=0,0,X$72/ISI_fec!X$72)</f>
        <v>0.57997300716943856</v>
      </c>
      <c r="Y155" s="276">
        <f>IF(Y$72=0,0,Y$72/ISI_fec!Y$72)</f>
        <v>0.58079035683892766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0.508077875722029</v>
      </c>
      <c r="C156" s="277">
        <f>IF(C$79=0,0,C$79/ISI_fec!C$79)</f>
        <v>0.51173110691854828</v>
      </c>
      <c r="D156" s="277">
        <f>IF(D$79=0,0,D$79/ISI_fec!D$79)</f>
        <v>0.50974628198292649</v>
      </c>
      <c r="E156" s="277">
        <f>IF(E$79=0,0,E$79/ISI_fec!E$79)</f>
        <v>0.5105931269877253</v>
      </c>
      <c r="F156" s="277">
        <f>IF(F$79=0,0,F$79/ISI_fec!F$79)</f>
        <v>0.51777897159903241</v>
      </c>
      <c r="G156" s="277">
        <f>IF(G$79=0,0,G$79/ISI_fec!G$79)</f>
        <v>0.5179615066576172</v>
      </c>
      <c r="H156" s="277">
        <f>IF(H$79=0,0,H$79/ISI_fec!H$79)</f>
        <v>0.52169999210340101</v>
      </c>
      <c r="I156" s="277">
        <f>IF(I$79=0,0,I$79/ISI_fec!I$79)</f>
        <v>0.52536392045899083</v>
      </c>
      <c r="J156" s="277">
        <f>IF(J$79=0,0,J$79/ISI_fec!J$79)</f>
        <v>0.52601224249377576</v>
      </c>
      <c r="K156" s="277">
        <f>IF(K$79=0,0,K$79/ISI_fec!K$79)</f>
        <v>0.55202894912334954</v>
      </c>
      <c r="L156" s="277">
        <f>IF(L$79=0,0,L$79/ISI_fec!L$79)</f>
        <v>0.53277060905013918</v>
      </c>
      <c r="M156" s="277">
        <f>IF(M$79=0,0,M$79/ISI_fec!M$79)</f>
        <v>0.53801200832164464</v>
      </c>
      <c r="N156" s="277">
        <f>IF(N$79=0,0,N$79/ISI_fec!N$79)</f>
        <v>0.54153233319883587</v>
      </c>
      <c r="O156" s="277">
        <f>IF(O$79=0,0,O$79/ISI_fec!O$79)</f>
        <v>0.53773065908801909</v>
      </c>
      <c r="P156" s="277">
        <f>IF(P$79=0,0,P$79/ISI_fec!P$79)</f>
        <v>0.5373279463522902</v>
      </c>
      <c r="Q156" s="277">
        <f>IF(Q$79=0,0,Q$79/ISI_fec!Q$79)</f>
        <v>0.54009961810959095</v>
      </c>
      <c r="R156" s="277">
        <f>IF(R$79=0,0,R$79/ISI_fec!R$79)</f>
        <v>0.55171001036571377</v>
      </c>
      <c r="S156" s="277">
        <f>IF(S$79=0,0,S$79/ISI_fec!S$79)</f>
        <v>0.56246477152213925</v>
      </c>
      <c r="T156" s="277">
        <f>IF(T$79=0,0,T$79/ISI_fec!T$79)</f>
        <v>0.56326967810321582</v>
      </c>
      <c r="U156" s="277">
        <f>IF(U$79=0,0,U$79/ISI_fec!U$79)</f>
        <v>0.57059646386381435</v>
      </c>
      <c r="V156" s="277">
        <f>IF(V$79=0,0,V$79/ISI_fec!V$79)</f>
        <v>0.56791085045023926</v>
      </c>
      <c r="W156" s="277">
        <f>IF(W$79=0,0,W$79/ISI_fec!W$79)</f>
        <v>0.56421924574962312</v>
      </c>
      <c r="X156" s="277">
        <f>IF(X$79=0,0,X$79/ISI_fec!X$79)</f>
        <v>0.56787857954009069</v>
      </c>
      <c r="Y156" s="277">
        <f>IF(Y$79=0,0,Y$79/ISI_fec!Y$79)</f>
        <v>0.57114608426124647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IT: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11344.038579345188</v>
      </c>
      <c r="C5" s="223">
        <f t="shared" si="0"/>
        <v>9577.3979333277148</v>
      </c>
      <c r="D5" s="223">
        <f t="shared" si="0"/>
        <v>9026.9259549614999</v>
      </c>
      <c r="E5" s="223">
        <f t="shared" si="0"/>
        <v>9432.095405538792</v>
      </c>
      <c r="F5" s="223">
        <f t="shared" si="0"/>
        <v>9620.197219324753</v>
      </c>
      <c r="G5" s="223">
        <f t="shared" si="0"/>
        <v>10950.689733167226</v>
      </c>
      <c r="H5" s="223">
        <f t="shared" si="0"/>
        <v>10599.472273420028</v>
      </c>
      <c r="I5" s="223">
        <f t="shared" si="0"/>
        <v>10273.632312335889</v>
      </c>
      <c r="J5" s="223">
        <f t="shared" si="0"/>
        <v>9509.9194688734642</v>
      </c>
      <c r="K5" s="223">
        <f t="shared" si="0"/>
        <v>5348.7736402391492</v>
      </c>
      <c r="L5" s="223">
        <f t="shared" si="0"/>
        <v>7015.3358976611235</v>
      </c>
      <c r="M5" s="223">
        <f t="shared" si="0"/>
        <v>7773.0203540272214</v>
      </c>
      <c r="N5" s="223">
        <f t="shared" si="0"/>
        <v>7931.2054068414091</v>
      </c>
      <c r="O5" s="223">
        <f t="shared" si="0"/>
        <v>5980.6281072797592</v>
      </c>
      <c r="P5" s="223">
        <f t="shared" si="0"/>
        <v>6279.1642197823667</v>
      </c>
      <c r="Q5" s="223">
        <f t="shared" si="0"/>
        <v>5061.9975904164567</v>
      </c>
      <c r="R5" s="223">
        <f t="shared" si="0"/>
        <v>5682.0875773097605</v>
      </c>
      <c r="S5" s="223">
        <f t="shared" si="0"/>
        <v>4597.0305584869284</v>
      </c>
      <c r="T5" s="223">
        <f t="shared" si="0"/>
        <v>4655.9190478203727</v>
      </c>
      <c r="U5" s="223">
        <f t="shared" si="0"/>
        <v>4364.7481221701419</v>
      </c>
      <c r="V5" s="223">
        <f t="shared" si="0"/>
        <v>3234.1316001355071</v>
      </c>
      <c r="W5" s="223">
        <f t="shared" si="0"/>
        <v>3935.1086122153501</v>
      </c>
      <c r="X5" s="223">
        <f t="shared" si="0"/>
        <v>3722.2546844995131</v>
      </c>
      <c r="Y5" s="223">
        <f t="shared" si="0"/>
        <v>3360.1291371638508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7.5157098575011743</v>
      </c>
      <c r="C10" s="260">
        <v>6.7812484086223046</v>
      </c>
      <c r="D10" s="260">
        <v>6.5786266229850074</v>
      </c>
      <c r="E10" s="260">
        <v>6.9412407613607554</v>
      </c>
      <c r="F10" s="260">
        <v>6.8090522939311979</v>
      </c>
      <c r="G10" s="260">
        <v>7.3342985510109786</v>
      </c>
      <c r="H10" s="260">
        <v>6.6935178912928928</v>
      </c>
      <c r="I10" s="260">
        <v>6.3511404018847486</v>
      </c>
      <c r="J10" s="260">
        <v>6.2190713565581621</v>
      </c>
      <c r="K10" s="260">
        <v>3.4106554444713941</v>
      </c>
      <c r="L10" s="260">
        <v>4.4845102437977769</v>
      </c>
      <c r="M10" s="260">
        <v>4.1959612944758131</v>
      </c>
      <c r="N10" s="260">
        <v>4.4910753771297998</v>
      </c>
      <c r="O10" s="260">
        <v>3.6572244599487149</v>
      </c>
      <c r="P10" s="260">
        <v>3.6749391558924609</v>
      </c>
      <c r="Q10" s="260">
        <v>3.1024136172612158</v>
      </c>
      <c r="R10" s="260">
        <v>3.3981819591913029</v>
      </c>
      <c r="S10" s="260">
        <v>2.9127209587923608</v>
      </c>
      <c r="T10" s="260">
        <v>2.7107117971348962</v>
      </c>
      <c r="U10" s="260">
        <v>2.6378097236478828</v>
      </c>
      <c r="V10" s="260">
        <v>2.2299125141364091</v>
      </c>
      <c r="W10" s="260">
        <v>2.970646958342392</v>
      </c>
      <c r="X10" s="260">
        <v>2.579622981813622</v>
      </c>
      <c r="Y10" s="260">
        <v>2.119010977664797</v>
      </c>
      <c r="DA10" s="68" t="s">
        <v>347</v>
      </c>
    </row>
    <row r="11" spans="1:105" ht="12" customHeight="1" x14ac:dyDescent="0.25">
      <c r="A11" s="37" t="s">
        <v>159</v>
      </c>
      <c r="B11" s="226">
        <v>7.1520896981606963E-2</v>
      </c>
      <c r="C11" s="226">
        <v>6.8506818790684543E-2</v>
      </c>
      <c r="D11" s="226">
        <v>6.5078777389596373E-2</v>
      </c>
      <c r="E11" s="226">
        <v>8.3156144458904013E-2</v>
      </c>
      <c r="F11" s="226">
        <v>7.6944907828336545E-2</v>
      </c>
      <c r="G11" s="226">
        <v>8.031132116684557E-2</v>
      </c>
      <c r="H11" s="226">
        <v>7.4405489966411428E-2</v>
      </c>
      <c r="I11" s="226">
        <v>6.4303398466456552E-2</v>
      </c>
      <c r="J11" s="226">
        <v>5.6132418309236397E-2</v>
      </c>
      <c r="K11" s="226">
        <v>4.6432211800286012E-2</v>
      </c>
      <c r="L11" s="226">
        <v>0.1546953246655251</v>
      </c>
      <c r="M11" s="226">
        <v>0.1247177772716086</v>
      </c>
      <c r="N11" s="226">
        <v>8.8980270151712976E-2</v>
      </c>
      <c r="O11" s="226">
        <v>8.955353677394047E-2</v>
      </c>
      <c r="P11" s="226">
        <v>0.10196538678794879</v>
      </c>
      <c r="Q11" s="226">
        <v>7.7488427851068534E-2</v>
      </c>
      <c r="R11" s="226">
        <v>7.506994055794354E-2</v>
      </c>
      <c r="S11" s="226">
        <v>6.0990904255008492E-2</v>
      </c>
      <c r="T11" s="226">
        <v>5.3615231026393727E-2</v>
      </c>
      <c r="U11" s="226">
        <v>5.1605135706207991E-2</v>
      </c>
      <c r="V11" s="226">
        <v>4.3866639009512591E-2</v>
      </c>
      <c r="W11" s="226">
        <v>0.11406546621861639</v>
      </c>
      <c r="X11" s="226">
        <v>8.4560767429169542E-2</v>
      </c>
      <c r="Y11" s="226">
        <v>6.3496729629468479E-2</v>
      </c>
      <c r="DA11" s="69" t="s">
        <v>348</v>
      </c>
    </row>
    <row r="12" spans="1:105" ht="12" customHeight="1" x14ac:dyDescent="0.25">
      <c r="A12" s="37" t="s">
        <v>35</v>
      </c>
      <c r="B12" s="226">
        <v>7.4441889605195666</v>
      </c>
      <c r="C12" s="226">
        <v>6.7127415898316212</v>
      </c>
      <c r="D12" s="226">
        <v>6.5135478455954106</v>
      </c>
      <c r="E12" s="226">
        <v>6.8580846169018503</v>
      </c>
      <c r="F12" s="226">
        <v>6.7321073861028617</v>
      </c>
      <c r="G12" s="226">
        <v>7.2539872298441326</v>
      </c>
      <c r="H12" s="226">
        <v>6.6191124013264817</v>
      </c>
      <c r="I12" s="226">
        <v>6.2868370034182917</v>
      </c>
      <c r="J12" s="226">
        <v>6.1629389382489261</v>
      </c>
      <c r="K12" s="226">
        <v>3.3642232326711081</v>
      </c>
      <c r="L12" s="226">
        <v>4.3298149191322519</v>
      </c>
      <c r="M12" s="226">
        <v>4.0712435172042047</v>
      </c>
      <c r="N12" s="226">
        <v>4.4020951069780869</v>
      </c>
      <c r="O12" s="226">
        <v>3.567670923174775</v>
      </c>
      <c r="P12" s="226">
        <v>3.5729737691045131</v>
      </c>
      <c r="Q12" s="226">
        <v>3.0249251894101481</v>
      </c>
      <c r="R12" s="226">
        <v>3.3231120186333589</v>
      </c>
      <c r="S12" s="226">
        <v>2.8517300545373532</v>
      </c>
      <c r="T12" s="226">
        <v>2.657096566108502</v>
      </c>
      <c r="U12" s="226">
        <v>2.5862045879416748</v>
      </c>
      <c r="V12" s="226">
        <v>2.1860458751268959</v>
      </c>
      <c r="W12" s="226">
        <v>2.8565814921237749</v>
      </c>
      <c r="X12" s="226">
        <v>2.4950622143844519</v>
      </c>
      <c r="Y12" s="226">
        <v>2.0555142480353288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1126.0619023933391</v>
      </c>
      <c r="C16" s="261">
        <v>740.74856001994453</v>
      </c>
      <c r="D16" s="261">
        <v>662.65477186456621</v>
      </c>
      <c r="E16" s="261">
        <v>698.92584135544666</v>
      </c>
      <c r="F16" s="261">
        <v>655.71321575419336</v>
      </c>
      <c r="G16" s="261">
        <v>747.73366177694686</v>
      </c>
      <c r="H16" s="261">
        <v>648.27189581936625</v>
      </c>
      <c r="I16" s="261">
        <v>597.72939009358811</v>
      </c>
      <c r="J16" s="261">
        <v>588.54402128407639</v>
      </c>
      <c r="K16" s="261">
        <v>339.98353850612477</v>
      </c>
      <c r="L16" s="261">
        <v>409.3142647272104</v>
      </c>
      <c r="M16" s="261">
        <v>389.73253796623192</v>
      </c>
      <c r="N16" s="261">
        <v>505.38215422697567</v>
      </c>
      <c r="O16" s="261">
        <v>396.33956746884411</v>
      </c>
      <c r="P16" s="261">
        <v>591.75814431860499</v>
      </c>
      <c r="Q16" s="261">
        <v>437.91287693380667</v>
      </c>
      <c r="R16" s="261">
        <v>524.85346069692059</v>
      </c>
      <c r="S16" s="261">
        <v>353.14137618132219</v>
      </c>
      <c r="T16" s="261">
        <v>313.13522599137588</v>
      </c>
      <c r="U16" s="261">
        <v>300.42947805935108</v>
      </c>
      <c r="V16" s="261">
        <v>243.94448353652231</v>
      </c>
      <c r="W16" s="261">
        <v>318.01496708068862</v>
      </c>
      <c r="X16" s="261">
        <v>292.81127711692642</v>
      </c>
      <c r="Y16" s="261">
        <v>238.0978781142727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31.76681301769101</v>
      </c>
      <c r="C18" s="230">
        <v>42.903138526731283</v>
      </c>
      <c r="D18" s="230">
        <v>37.682254679817639</v>
      </c>
      <c r="E18" s="230">
        <v>39.963018456784262</v>
      </c>
      <c r="F18" s="230">
        <v>45.784705747291532</v>
      </c>
      <c r="G18" s="230">
        <v>39.842990175905477</v>
      </c>
      <c r="H18" s="230">
        <v>41.993604478474857</v>
      </c>
      <c r="I18" s="230">
        <v>28.35894726309801</v>
      </c>
      <c r="J18" s="230">
        <v>32.217439053601097</v>
      </c>
      <c r="K18" s="230">
        <v>44.436346522481188</v>
      </c>
      <c r="L18" s="230">
        <v>10.795485283178961</v>
      </c>
      <c r="M18" s="230">
        <v>17.993329335245878</v>
      </c>
      <c r="N18" s="230">
        <v>12.061914525144459</v>
      </c>
      <c r="O18" s="230">
        <v>15.3310979508909</v>
      </c>
      <c r="P18" s="230">
        <v>17.51911781524122</v>
      </c>
      <c r="Q18" s="230">
        <v>19.766725103180288</v>
      </c>
      <c r="R18" s="230">
        <v>21.491050564796179</v>
      </c>
      <c r="S18" s="230">
        <v>12.58075954341035</v>
      </c>
      <c r="T18" s="230">
        <v>14.623975025558391</v>
      </c>
      <c r="U18" s="230">
        <v>12.08466078436034</v>
      </c>
      <c r="V18" s="230">
        <v>9.7039729278606544</v>
      </c>
      <c r="W18" s="230">
        <v>14.95060079421498</v>
      </c>
      <c r="X18" s="230">
        <v>26.046192481987511</v>
      </c>
      <c r="Y18" s="230">
        <v>22.684009256504481</v>
      </c>
      <c r="DA18" s="71" t="s">
        <v>355</v>
      </c>
    </row>
    <row r="19" spans="1:105" ht="12" customHeight="1" x14ac:dyDescent="0.25">
      <c r="A19" s="18" t="s">
        <v>35</v>
      </c>
      <c r="B19" s="230">
        <v>589.65720828813426</v>
      </c>
      <c r="C19" s="230">
        <v>591.04117965171758</v>
      </c>
      <c r="D19" s="230">
        <v>579.67567472551173</v>
      </c>
      <c r="E19" s="230">
        <v>611.02720400369969</v>
      </c>
      <c r="F19" s="230">
        <v>602.80444586727378</v>
      </c>
      <c r="G19" s="230">
        <v>648.20750326455629</v>
      </c>
      <c r="H19" s="230">
        <v>593.92417839809332</v>
      </c>
      <c r="I19" s="230">
        <v>569.37044283049011</v>
      </c>
      <c r="J19" s="230">
        <v>556.32658223047531</v>
      </c>
      <c r="K19" s="230">
        <v>295.54719198364359</v>
      </c>
      <c r="L19" s="230">
        <v>398.51877944403151</v>
      </c>
      <c r="M19" s="230">
        <v>371.73920863098601</v>
      </c>
      <c r="N19" s="230">
        <v>360.38896462237852</v>
      </c>
      <c r="O19" s="230">
        <v>294.5098501679629</v>
      </c>
      <c r="P19" s="230">
        <v>274.13332243618021</v>
      </c>
      <c r="Q19" s="230">
        <v>235.97083612286309</v>
      </c>
      <c r="R19" s="230">
        <v>257.68357771681929</v>
      </c>
      <c r="S19" s="230">
        <v>233.90837647876489</v>
      </c>
      <c r="T19" s="230">
        <v>220.47821090828481</v>
      </c>
      <c r="U19" s="230">
        <v>218.27570116392059</v>
      </c>
      <c r="V19" s="230">
        <v>184.9407674557967</v>
      </c>
      <c r="W19" s="230">
        <v>256.13578719466079</v>
      </c>
      <c r="X19" s="230">
        <v>223.4224172713561</v>
      </c>
      <c r="Y19" s="230">
        <v>191.61451828676641</v>
      </c>
      <c r="DA19" s="71" t="s">
        <v>356</v>
      </c>
    </row>
    <row r="20" spans="1:105" ht="12" customHeight="1" x14ac:dyDescent="0.25">
      <c r="A20" s="18" t="s">
        <v>36</v>
      </c>
      <c r="B20" s="230">
        <v>504.63788108751379</v>
      </c>
      <c r="C20" s="230">
        <v>106.8042418414957</v>
      </c>
      <c r="D20" s="230">
        <v>45.296842459236792</v>
      </c>
      <c r="E20" s="230">
        <v>47.935618894962708</v>
      </c>
      <c r="F20" s="230">
        <v>7.124064139627964</v>
      </c>
      <c r="G20" s="230">
        <v>59.683168336485053</v>
      </c>
      <c r="H20" s="230">
        <v>12.354112942798141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132.93127507945269</v>
      </c>
      <c r="O20" s="230">
        <v>86.498619349990307</v>
      </c>
      <c r="P20" s="230">
        <v>300.10570406718358</v>
      </c>
      <c r="Q20" s="230">
        <v>182.1753157077633</v>
      </c>
      <c r="R20" s="230">
        <v>245.6788324153051</v>
      </c>
      <c r="S20" s="230">
        <v>106.6522401591469</v>
      </c>
      <c r="T20" s="230">
        <v>78.033040057532759</v>
      </c>
      <c r="U20" s="230">
        <v>70.06911611107023</v>
      </c>
      <c r="V20" s="230">
        <v>49.299743152864863</v>
      </c>
      <c r="W20" s="230">
        <v>46.928579091812701</v>
      </c>
      <c r="X20" s="230">
        <v>43.342667363582827</v>
      </c>
      <c r="Y20" s="230">
        <v>23.79935057100186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5438.1784880258356</v>
      </c>
      <c r="C22" s="261">
        <v>4445.2211515896588</v>
      </c>
      <c r="D22" s="261">
        <v>4227.2956722820481</v>
      </c>
      <c r="E22" s="261">
        <v>4355.5019334024346</v>
      </c>
      <c r="F22" s="261">
        <v>4436.0093055052184</v>
      </c>
      <c r="G22" s="261">
        <v>5286.5132426149648</v>
      </c>
      <c r="H22" s="261">
        <v>5059.1478373322288</v>
      </c>
      <c r="I22" s="261">
        <v>4933.2886458302019</v>
      </c>
      <c r="J22" s="261">
        <v>4387.9651316819163</v>
      </c>
      <c r="K22" s="261">
        <v>2571.7278115087302</v>
      </c>
      <c r="L22" s="261">
        <v>3112.385632031333</v>
      </c>
      <c r="M22" s="261">
        <v>3548.4458509553028</v>
      </c>
      <c r="N22" s="261">
        <v>3744.2021634078078</v>
      </c>
      <c r="O22" s="261">
        <v>2755.357303616745</v>
      </c>
      <c r="P22" s="261">
        <v>2894.5941631667929</v>
      </c>
      <c r="Q22" s="261">
        <v>2465.2435894482842</v>
      </c>
      <c r="R22" s="261">
        <v>2685.7109850498932</v>
      </c>
      <c r="S22" s="261">
        <v>2127.0494788486649</v>
      </c>
      <c r="T22" s="261">
        <v>2298.9346848645641</v>
      </c>
      <c r="U22" s="261">
        <v>2168.7777276475781</v>
      </c>
      <c r="V22" s="261">
        <v>1484.537442426727</v>
      </c>
      <c r="W22" s="261">
        <v>1716.826921629767</v>
      </c>
      <c r="X22" s="261">
        <v>1699.8850930613009</v>
      </c>
      <c r="Y22" s="261">
        <v>1618.023074559881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4073.0826379281589</v>
      </c>
      <c r="C24" s="230">
        <v>3433.071230817879</v>
      </c>
      <c r="D24" s="230">
        <v>3363.0618381335421</v>
      </c>
      <c r="E24" s="230">
        <v>3452.2105990659738</v>
      </c>
      <c r="F24" s="230">
        <v>3605.915517200729</v>
      </c>
      <c r="G24" s="230">
        <v>4409.6539918290991</v>
      </c>
      <c r="H24" s="230">
        <v>4273.1593927986132</v>
      </c>
      <c r="I24" s="230">
        <v>4205.2679519747016</v>
      </c>
      <c r="J24" s="230">
        <v>3580.224763894214</v>
      </c>
      <c r="K24" s="230">
        <v>2060.7200678650129</v>
      </c>
      <c r="L24" s="230">
        <v>2469.0487414158042</v>
      </c>
      <c r="M24" s="230">
        <v>2946.8836363089181</v>
      </c>
      <c r="N24" s="230">
        <v>3012.7782768749348</v>
      </c>
      <c r="O24" s="230">
        <v>2131.357525682196</v>
      </c>
      <c r="P24" s="230">
        <v>1940.574400966799</v>
      </c>
      <c r="Q24" s="230">
        <v>1828.55317018503</v>
      </c>
      <c r="R24" s="230">
        <v>1862.6234680353809</v>
      </c>
      <c r="S24" s="230">
        <v>1556.0812545696319</v>
      </c>
      <c r="T24" s="230">
        <v>1871.7607156277179</v>
      </c>
      <c r="U24" s="230">
        <v>1736.988554592602</v>
      </c>
      <c r="V24" s="230">
        <v>1083.2545381750849</v>
      </c>
      <c r="W24" s="230">
        <v>1168.506619278978</v>
      </c>
      <c r="X24" s="230">
        <v>1218.218649437918</v>
      </c>
      <c r="Y24" s="230">
        <v>1244.5163033569661</v>
      </c>
      <c r="DA24" s="71" t="s">
        <v>361</v>
      </c>
    </row>
    <row r="25" spans="1:105" ht="12" customHeight="1" x14ac:dyDescent="0.25">
      <c r="A25" s="18" t="s">
        <v>32</v>
      </c>
      <c r="B25" s="230">
        <v>38.510089480082037</v>
      </c>
      <c r="C25" s="230">
        <v>58.622332333015358</v>
      </c>
      <c r="D25" s="230">
        <v>49.145167022135617</v>
      </c>
      <c r="E25" s="230">
        <v>51.648180865562097</v>
      </c>
      <c r="F25" s="230">
        <v>57.960704355275183</v>
      </c>
      <c r="G25" s="230">
        <v>46.723447533026658</v>
      </c>
      <c r="H25" s="230">
        <v>50.914574698134423</v>
      </c>
      <c r="I25" s="230">
        <v>34.540547621825247</v>
      </c>
      <c r="J25" s="230">
        <v>44.216447927814031</v>
      </c>
      <c r="K25" s="230">
        <v>66.789460666238611</v>
      </c>
      <c r="L25" s="230">
        <v>16.96773001398979</v>
      </c>
      <c r="M25" s="230">
        <v>27.77316746570985</v>
      </c>
      <c r="N25" s="230">
        <v>17.456834055612891</v>
      </c>
      <c r="O25" s="230">
        <v>24.137387488067979</v>
      </c>
      <c r="P25" s="230">
        <v>28.243945220720882</v>
      </c>
      <c r="Q25" s="230">
        <v>28.73924279533728</v>
      </c>
      <c r="R25" s="230">
        <v>33.702769957776901</v>
      </c>
      <c r="S25" s="230">
        <v>20.340901466313159</v>
      </c>
      <c r="T25" s="230">
        <v>19.949788267706179</v>
      </c>
      <c r="U25" s="230">
        <v>17.36855424585865</v>
      </c>
      <c r="V25" s="230">
        <v>15.96280589262939</v>
      </c>
      <c r="W25" s="230">
        <v>25.777773993039549</v>
      </c>
      <c r="X25" s="230">
        <v>42.84526547698254</v>
      </c>
      <c r="Y25" s="230">
        <v>35.584655866893847</v>
      </c>
      <c r="DA25" s="71" t="s">
        <v>362</v>
      </c>
    </row>
    <row r="26" spans="1:105" ht="12" customHeight="1" x14ac:dyDescent="0.25">
      <c r="A26" s="18" t="s">
        <v>35</v>
      </c>
      <c r="B26" s="230">
        <v>714.82625094010632</v>
      </c>
      <c r="C26" s="230">
        <v>807.59155730419229</v>
      </c>
      <c r="D26" s="230">
        <v>756.01256068980808</v>
      </c>
      <c r="E26" s="230">
        <v>789.69118862452478</v>
      </c>
      <c r="F26" s="230">
        <v>763.1144440198874</v>
      </c>
      <c r="G26" s="230">
        <v>760.14599144245608</v>
      </c>
      <c r="H26" s="230">
        <v>720.09529359590863</v>
      </c>
      <c r="I26" s="230">
        <v>693.48014623367476</v>
      </c>
      <c r="J26" s="230">
        <v>763.52391985988857</v>
      </c>
      <c r="K26" s="230">
        <v>444.21828297747851</v>
      </c>
      <c r="L26" s="230">
        <v>626.36916060153908</v>
      </c>
      <c r="M26" s="230">
        <v>573.78904718067508</v>
      </c>
      <c r="N26" s="230">
        <v>521.57974903338641</v>
      </c>
      <c r="O26" s="230">
        <v>463.67836115376662</v>
      </c>
      <c r="P26" s="230">
        <v>441.9518507561952</v>
      </c>
      <c r="Q26" s="230">
        <v>343.08278769266673</v>
      </c>
      <c r="R26" s="230">
        <v>404.10543521371341</v>
      </c>
      <c r="S26" s="230">
        <v>378.18918815533499</v>
      </c>
      <c r="T26" s="230">
        <v>300.77278014874071</v>
      </c>
      <c r="U26" s="230">
        <v>313.71450335823891</v>
      </c>
      <c r="V26" s="230">
        <v>304.22318719119011</v>
      </c>
      <c r="W26" s="230">
        <v>441.62843518556582</v>
      </c>
      <c r="X26" s="230">
        <v>367.52369038662522</v>
      </c>
      <c r="Y26" s="230">
        <v>300.5878112300652</v>
      </c>
      <c r="DA26" s="71" t="s">
        <v>363</v>
      </c>
    </row>
    <row r="27" spans="1:105" ht="12" customHeight="1" x14ac:dyDescent="0.25">
      <c r="A27" s="18" t="s">
        <v>36</v>
      </c>
      <c r="B27" s="230">
        <v>611.75950967748986</v>
      </c>
      <c r="C27" s="230">
        <v>145.93603113457189</v>
      </c>
      <c r="D27" s="230">
        <v>59.076106436562327</v>
      </c>
      <c r="E27" s="230">
        <v>61.951964846373912</v>
      </c>
      <c r="F27" s="230">
        <v>9.0186399293266373</v>
      </c>
      <c r="G27" s="230">
        <v>69.989811810382847</v>
      </c>
      <c r="H27" s="230">
        <v>14.97857623957241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192.38730344387361</v>
      </c>
      <c r="O27" s="230">
        <v>136.184029292715</v>
      </c>
      <c r="P27" s="230">
        <v>483.82396622307868</v>
      </c>
      <c r="Q27" s="230">
        <v>264.86838877524912</v>
      </c>
      <c r="R27" s="230">
        <v>385.27931184302128</v>
      </c>
      <c r="S27" s="230">
        <v>172.43813465738501</v>
      </c>
      <c r="T27" s="230">
        <v>106.4514008203985</v>
      </c>
      <c r="U27" s="230">
        <v>100.7061154508782</v>
      </c>
      <c r="V27" s="230">
        <v>81.096911167822142</v>
      </c>
      <c r="W27" s="230">
        <v>80.9140931721833</v>
      </c>
      <c r="X27" s="230">
        <v>71.297487759775208</v>
      </c>
      <c r="Y27" s="230">
        <v>37.334304105956271</v>
      </c>
      <c r="DA27" s="71" t="s">
        <v>364</v>
      </c>
    </row>
    <row r="28" spans="1:105" ht="12" customHeight="1" x14ac:dyDescent="0.25">
      <c r="A28" s="57" t="s">
        <v>179</v>
      </c>
      <c r="B28" s="261">
        <v>866.72808643459359</v>
      </c>
      <c r="C28" s="261">
        <v>790.47722623647496</v>
      </c>
      <c r="D28" s="261">
        <v>762.58535559191591</v>
      </c>
      <c r="E28" s="261">
        <v>804.43493849981894</v>
      </c>
      <c r="F28" s="261">
        <v>796.51927609210327</v>
      </c>
      <c r="G28" s="261">
        <v>851.01025072636867</v>
      </c>
      <c r="H28" s="261">
        <v>781.34038743482984</v>
      </c>
      <c r="I28" s="261">
        <v>733.90609846419147</v>
      </c>
      <c r="J28" s="261">
        <v>719.91708759941889</v>
      </c>
      <c r="K28" s="261">
        <v>419.55135015737301</v>
      </c>
      <c r="L28" s="261">
        <v>513.86500809447432</v>
      </c>
      <c r="M28" s="261">
        <v>486.43615338395318</v>
      </c>
      <c r="N28" s="261">
        <v>514.69135463680652</v>
      </c>
      <c r="O28" s="261">
        <v>422.49064209638289</v>
      </c>
      <c r="P28" s="261">
        <v>425.59997827344961</v>
      </c>
      <c r="Q28" s="261">
        <v>363.88711295332263</v>
      </c>
      <c r="R28" s="261">
        <v>400.07848018136582</v>
      </c>
      <c r="S28" s="261">
        <v>336.0866468856492</v>
      </c>
      <c r="T28" s="261">
        <v>314.41005538684999</v>
      </c>
      <c r="U28" s="261">
        <v>304.40448812394538</v>
      </c>
      <c r="V28" s="261">
        <v>260.31487039917772</v>
      </c>
      <c r="W28" s="261">
        <v>358.0573965132985</v>
      </c>
      <c r="X28" s="261">
        <v>324.90785579957668</v>
      </c>
      <c r="Y28" s="261">
        <v>274.95461866575261</v>
      </c>
      <c r="DA28" s="70" t="s">
        <v>365</v>
      </c>
    </row>
    <row r="29" spans="1:105" ht="12" customHeight="1" x14ac:dyDescent="0.25">
      <c r="A29" s="60" t="s">
        <v>181</v>
      </c>
      <c r="B29" s="262">
        <v>866.72808643459359</v>
      </c>
      <c r="C29" s="262">
        <v>790.47722623647496</v>
      </c>
      <c r="D29" s="262">
        <v>762.58535559191591</v>
      </c>
      <c r="E29" s="262">
        <v>804.43493849981894</v>
      </c>
      <c r="F29" s="262">
        <v>796.51927609210327</v>
      </c>
      <c r="G29" s="262">
        <v>851.01025072636867</v>
      </c>
      <c r="H29" s="262">
        <v>781.34038743482984</v>
      </c>
      <c r="I29" s="262">
        <v>733.90609846419147</v>
      </c>
      <c r="J29" s="262">
        <v>719.91708759941889</v>
      </c>
      <c r="K29" s="262">
        <v>419.55135015737301</v>
      </c>
      <c r="L29" s="262">
        <v>513.86500809447432</v>
      </c>
      <c r="M29" s="262">
        <v>486.43615338395318</v>
      </c>
      <c r="N29" s="262">
        <v>514.69135463680652</v>
      </c>
      <c r="O29" s="262">
        <v>422.49064209638289</v>
      </c>
      <c r="P29" s="262">
        <v>425.59997827344961</v>
      </c>
      <c r="Q29" s="262">
        <v>363.88711295332263</v>
      </c>
      <c r="R29" s="262">
        <v>400.07848018136582</v>
      </c>
      <c r="S29" s="262">
        <v>336.0866468856492</v>
      </c>
      <c r="T29" s="262">
        <v>314.41005538684999</v>
      </c>
      <c r="U29" s="262">
        <v>304.40448812394538</v>
      </c>
      <c r="V29" s="262">
        <v>260.31487039917772</v>
      </c>
      <c r="W29" s="262">
        <v>358.0573965132985</v>
      </c>
      <c r="X29" s="262">
        <v>324.90785579957668</v>
      </c>
      <c r="Y29" s="262">
        <v>274.95461866575261</v>
      </c>
      <c r="DA29" s="72" t="s">
        <v>366</v>
      </c>
    </row>
    <row r="30" spans="1:105" ht="12" customHeight="1" x14ac:dyDescent="0.25">
      <c r="A30" s="59" t="s">
        <v>31</v>
      </c>
      <c r="B30" s="230">
        <v>19.456730701951269</v>
      </c>
      <c r="C30" s="230">
        <v>16.84775019555515</v>
      </c>
      <c r="D30" s="230">
        <v>16.03220744223453</v>
      </c>
      <c r="E30" s="230">
        <v>17.193972465441099</v>
      </c>
      <c r="F30" s="230">
        <v>20.931960590828531</v>
      </c>
      <c r="G30" s="230">
        <v>21.973051238658261</v>
      </c>
      <c r="H30" s="230">
        <v>19.507538443096379</v>
      </c>
      <c r="I30" s="230">
        <v>19.896809956603949</v>
      </c>
      <c r="J30" s="230">
        <v>15.86870668215394</v>
      </c>
      <c r="K30" s="230">
        <v>13.359842767104871</v>
      </c>
      <c r="L30" s="230">
        <v>16.98063316042898</v>
      </c>
      <c r="M30" s="230">
        <v>13.192167970292211</v>
      </c>
      <c r="N30" s="230">
        <v>12.941979514818611</v>
      </c>
      <c r="O30" s="230">
        <v>8.9087197063170702</v>
      </c>
      <c r="P30" s="230">
        <v>6.0783783369588811</v>
      </c>
      <c r="Q30" s="230">
        <v>7.0729982264668836</v>
      </c>
      <c r="R30" s="230">
        <v>9.226145435945055</v>
      </c>
      <c r="S30" s="230">
        <v>6.5644219330888562</v>
      </c>
      <c r="T30" s="230">
        <v>5.3060240185822751</v>
      </c>
      <c r="U30" s="230">
        <v>5.6211580712733227</v>
      </c>
      <c r="V30" s="230">
        <v>11.09504114829911</v>
      </c>
      <c r="W30" s="230">
        <v>11.034209740728871</v>
      </c>
      <c r="X30" s="230">
        <v>4.2441522656603414</v>
      </c>
      <c r="Y30" s="230">
        <v>4.3424246801724378</v>
      </c>
      <c r="DA30" s="71" t="s">
        <v>367</v>
      </c>
    </row>
    <row r="31" spans="1:105" ht="12" customHeight="1" x14ac:dyDescent="0.25">
      <c r="A31" s="59" t="s">
        <v>159</v>
      </c>
      <c r="B31" s="230">
        <v>7.6543508463167971</v>
      </c>
      <c r="C31" s="230">
        <v>7.2915659607166132</v>
      </c>
      <c r="D31" s="230">
        <v>6.9386540800844134</v>
      </c>
      <c r="E31" s="230">
        <v>8.8587105786013449</v>
      </c>
      <c r="F31" s="230">
        <v>8.1522456307758659</v>
      </c>
      <c r="G31" s="230">
        <v>8.5577858727440788</v>
      </c>
      <c r="H31" s="230">
        <v>7.9151509011547549</v>
      </c>
      <c r="I31" s="230">
        <v>6.889457894157152</v>
      </c>
      <c r="J31" s="230">
        <v>6.0097472503319969</v>
      </c>
      <c r="K31" s="230">
        <v>4.8156483039207743</v>
      </c>
      <c r="L31" s="230">
        <v>16.703393856822611</v>
      </c>
      <c r="M31" s="230">
        <v>13.43538382333567</v>
      </c>
      <c r="N31" s="230">
        <v>9.6252373142354664</v>
      </c>
      <c r="O31" s="230">
        <v>9.6378509101336345</v>
      </c>
      <c r="P31" s="230">
        <v>10.95916809087556</v>
      </c>
      <c r="Q31" s="230">
        <v>8.2391464009279289</v>
      </c>
      <c r="R31" s="230">
        <v>7.9832942315172213</v>
      </c>
      <c r="S31" s="230">
        <v>6.5548580975688946</v>
      </c>
      <c r="T31" s="230">
        <v>5.7405454357038543</v>
      </c>
      <c r="U31" s="230">
        <v>5.5443343172738313</v>
      </c>
      <c r="V31" s="230">
        <v>4.6627835031462714</v>
      </c>
      <c r="W31" s="230">
        <v>12.616672837935781</v>
      </c>
      <c r="X31" s="230">
        <v>9.4463109159255918</v>
      </c>
      <c r="Y31" s="230">
        <v>7.2736845761756177</v>
      </c>
      <c r="DA31" s="71" t="s">
        <v>368</v>
      </c>
    </row>
    <row r="32" spans="1:105" ht="12" customHeight="1" x14ac:dyDescent="0.25">
      <c r="A32" s="59" t="s">
        <v>32</v>
      </c>
      <c r="B32" s="230">
        <v>42.920703877282897</v>
      </c>
      <c r="C32" s="230">
        <v>51.863074676539327</v>
      </c>
      <c r="D32" s="230">
        <v>45.144543226748809</v>
      </c>
      <c r="E32" s="230">
        <v>47.783366582131372</v>
      </c>
      <c r="F32" s="230">
        <v>54.174185255342572</v>
      </c>
      <c r="G32" s="230">
        <v>47.511561328489243</v>
      </c>
      <c r="H32" s="230">
        <v>49.785872443644408</v>
      </c>
      <c r="I32" s="230">
        <v>33.548917482403361</v>
      </c>
      <c r="J32" s="230">
        <v>38.211274473840028</v>
      </c>
      <c r="K32" s="230">
        <v>52.460412755537583</v>
      </c>
      <c r="L32" s="230">
        <v>12.664564031102969</v>
      </c>
      <c r="M32" s="230">
        <v>21.228629364044629</v>
      </c>
      <c r="N32" s="230">
        <v>15.93756282595958</v>
      </c>
      <c r="O32" s="230">
        <v>19.98737146958684</v>
      </c>
      <c r="P32" s="230">
        <v>24.541722922717469</v>
      </c>
      <c r="Q32" s="230">
        <v>26.942407457535101</v>
      </c>
      <c r="R32" s="230">
        <v>29.47351612869025</v>
      </c>
      <c r="S32" s="230">
        <v>16.484194185359559</v>
      </c>
      <c r="T32" s="230">
        <v>18.870007628055511</v>
      </c>
      <c r="U32" s="230">
        <v>15.38326195634466</v>
      </c>
      <c r="V32" s="230">
        <v>12.19234049980437</v>
      </c>
      <c r="W32" s="230">
        <v>18.442749301846028</v>
      </c>
      <c r="X32" s="230">
        <v>32.493178680416413</v>
      </c>
      <c r="Y32" s="230">
        <v>27.875008071769649</v>
      </c>
      <c r="DA32" s="71" t="s">
        <v>369</v>
      </c>
    </row>
    <row r="33" spans="1:105" ht="12" customHeight="1" x14ac:dyDescent="0.25">
      <c r="A33" s="59" t="s">
        <v>35</v>
      </c>
      <c r="B33" s="230">
        <v>796.6963010090426</v>
      </c>
      <c r="C33" s="230">
        <v>714.47483540366386</v>
      </c>
      <c r="D33" s="230">
        <v>694.46995084284811</v>
      </c>
      <c r="E33" s="230">
        <v>730.59888887364514</v>
      </c>
      <c r="F33" s="230">
        <v>713.26088461515633</v>
      </c>
      <c r="G33" s="230">
        <v>772.96785228647707</v>
      </c>
      <c r="H33" s="230">
        <v>704.13182564693432</v>
      </c>
      <c r="I33" s="230">
        <v>673.57091313102705</v>
      </c>
      <c r="J33" s="230">
        <v>659.82735919309289</v>
      </c>
      <c r="K33" s="230">
        <v>348.9154463308098</v>
      </c>
      <c r="L33" s="230">
        <v>467.51641704611978</v>
      </c>
      <c r="M33" s="230">
        <v>438.57997222628069</v>
      </c>
      <c r="N33" s="230">
        <v>476.18657498179289</v>
      </c>
      <c r="O33" s="230">
        <v>383.9567000103454</v>
      </c>
      <c r="P33" s="230">
        <v>384.02070892289771</v>
      </c>
      <c r="Q33" s="230">
        <v>321.63256086839272</v>
      </c>
      <c r="R33" s="230">
        <v>353.39552438521332</v>
      </c>
      <c r="S33" s="230">
        <v>306.48317266963193</v>
      </c>
      <c r="T33" s="230">
        <v>284.49347830450841</v>
      </c>
      <c r="U33" s="230">
        <v>277.85573377905371</v>
      </c>
      <c r="V33" s="230">
        <v>232.3647052479279</v>
      </c>
      <c r="W33" s="230">
        <v>315.96376463278779</v>
      </c>
      <c r="X33" s="230">
        <v>278.72421393757429</v>
      </c>
      <c r="Y33" s="230">
        <v>235.46350133763491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753.91010474682969</v>
      </c>
      <c r="C35" s="261">
        <f t="shared" si="1"/>
        <v>617.37873664786878</v>
      </c>
      <c r="D35" s="261">
        <f t="shared" si="1"/>
        <v>574.50322760955521</v>
      </c>
      <c r="E35" s="261">
        <f t="shared" si="1"/>
        <v>601.41711713282689</v>
      </c>
      <c r="F35" s="261">
        <f t="shared" si="1"/>
        <v>552.85075891063207</v>
      </c>
      <c r="G35" s="261">
        <f t="shared" si="1"/>
        <v>606.7978505609185</v>
      </c>
      <c r="H35" s="261">
        <f t="shared" si="1"/>
        <v>584.10056618169642</v>
      </c>
      <c r="I35" s="261">
        <f t="shared" si="1"/>
        <v>552.36795714142113</v>
      </c>
      <c r="J35" s="261">
        <f t="shared" si="1"/>
        <v>538.21989761514578</v>
      </c>
      <c r="K35" s="261">
        <f t="shared" si="1"/>
        <v>222.41771144890183</v>
      </c>
      <c r="L35" s="261">
        <f t="shared" si="1"/>
        <v>378.20414094056514</v>
      </c>
      <c r="M35" s="261">
        <f t="shared" si="1"/>
        <v>365.83956145603742</v>
      </c>
      <c r="N35" s="261">
        <f t="shared" si="1"/>
        <v>355.69493947966077</v>
      </c>
      <c r="O35" s="261">
        <f t="shared" si="1"/>
        <v>294.90257835962518</v>
      </c>
      <c r="P35" s="261">
        <f t="shared" si="1"/>
        <v>335.35937411179981</v>
      </c>
      <c r="Q35" s="261">
        <f t="shared" si="1"/>
        <v>241.89591980278948</v>
      </c>
      <c r="R35" s="261">
        <f t="shared" si="1"/>
        <v>267.75155562267992</v>
      </c>
      <c r="S35" s="261">
        <f t="shared" si="1"/>
        <v>219.05875153917071</v>
      </c>
      <c r="T35" s="261">
        <f t="shared" si="1"/>
        <v>219.54931428449538</v>
      </c>
      <c r="U35" s="261">
        <f t="shared" si="1"/>
        <v>193.96537482767812</v>
      </c>
      <c r="V35" s="261">
        <f t="shared" si="1"/>
        <v>165.55300577552657</v>
      </c>
      <c r="W35" s="261">
        <f t="shared" si="1"/>
        <v>248.37615042185118</v>
      </c>
      <c r="X35" s="261">
        <f t="shared" si="1"/>
        <v>218.09227911732228</v>
      </c>
      <c r="Y35" s="261">
        <f t="shared" si="1"/>
        <v>178.18036737652324</v>
      </c>
      <c r="DA35" s="70"/>
    </row>
    <row r="36" spans="1:105" ht="12" customHeight="1" x14ac:dyDescent="0.25">
      <c r="A36" s="60" t="s">
        <v>190</v>
      </c>
      <c r="B36" s="262">
        <v>396.28334620501352</v>
      </c>
      <c r="C36" s="262">
        <v>357.56102873368189</v>
      </c>
      <c r="D36" s="262">
        <v>346.64471284689807</v>
      </c>
      <c r="E36" s="262">
        <v>365.77623573190101</v>
      </c>
      <c r="F36" s="262">
        <v>360.07277887329911</v>
      </c>
      <c r="G36" s="262">
        <v>387.64301058739233</v>
      </c>
      <c r="H36" s="262">
        <v>353.78540770671941</v>
      </c>
      <c r="I36" s="262">
        <v>336.10091006541779</v>
      </c>
      <c r="J36" s="262">
        <v>328.09578028615027</v>
      </c>
      <c r="K36" s="262">
        <v>181.6368861574683</v>
      </c>
      <c r="L36" s="262">
        <v>238.39331949380141</v>
      </c>
      <c r="M36" s="262">
        <v>222.49222155158691</v>
      </c>
      <c r="N36" s="262">
        <v>237.5947059426212</v>
      </c>
      <c r="O36" s="262">
        <v>192.93513818815961</v>
      </c>
      <c r="P36" s="262">
        <v>192.96846350856211</v>
      </c>
      <c r="Q36" s="262">
        <v>163.41633682350999</v>
      </c>
      <c r="R36" s="262">
        <v>179.5223231808431</v>
      </c>
      <c r="S36" s="262">
        <v>153.4174338908735</v>
      </c>
      <c r="T36" s="262">
        <v>142.51678460139681</v>
      </c>
      <c r="U36" s="262">
        <v>138.83018888961689</v>
      </c>
      <c r="V36" s="262">
        <v>119.14172870443581</v>
      </c>
      <c r="W36" s="262">
        <v>163.59986932997359</v>
      </c>
      <c r="X36" s="262">
        <v>143.72202933443211</v>
      </c>
      <c r="Y36" s="262">
        <v>121.4303470410855</v>
      </c>
      <c r="DA36" s="72" t="s">
        <v>372</v>
      </c>
    </row>
    <row r="37" spans="1:105" ht="12" customHeight="1" x14ac:dyDescent="0.25">
      <c r="A37" s="59" t="s">
        <v>31</v>
      </c>
      <c r="B37" s="230">
        <v>9.3594431320147518</v>
      </c>
      <c r="C37" s="230">
        <v>8.1559483785248865</v>
      </c>
      <c r="D37" s="230">
        <v>7.7462556483148806</v>
      </c>
      <c r="E37" s="230">
        <v>8.3118132031993728</v>
      </c>
      <c r="F37" s="230">
        <v>10.152999339849311</v>
      </c>
      <c r="G37" s="230">
        <v>10.60076369300298</v>
      </c>
      <c r="H37" s="230">
        <v>9.4339961001108836</v>
      </c>
      <c r="I37" s="230">
        <v>9.5484648625129864</v>
      </c>
      <c r="J37" s="230">
        <v>7.6373937272766801</v>
      </c>
      <c r="K37" s="230">
        <v>6.6104607674201041</v>
      </c>
      <c r="L37" s="230">
        <v>8.0767476449189903</v>
      </c>
      <c r="M37" s="230">
        <v>6.3093449852852999</v>
      </c>
      <c r="N37" s="230">
        <v>6.1652580243538919</v>
      </c>
      <c r="O37" s="230">
        <v>4.2702884499330018</v>
      </c>
      <c r="P37" s="230">
        <v>2.92460088442995</v>
      </c>
      <c r="Q37" s="230">
        <v>3.4303654032125812</v>
      </c>
      <c r="R37" s="230">
        <v>4.4691766795378713</v>
      </c>
      <c r="S37" s="230">
        <v>3.151092112850193</v>
      </c>
      <c r="T37" s="230">
        <v>2.5586971643291472</v>
      </c>
      <c r="U37" s="230">
        <v>2.7001007751615131</v>
      </c>
      <c r="V37" s="230">
        <v>5.3275387083603327</v>
      </c>
      <c r="W37" s="230">
        <v>5.3154223075037361</v>
      </c>
      <c r="X37" s="230">
        <v>2.0860039668134158</v>
      </c>
      <c r="Y37" s="230">
        <v>2.1341386067651298</v>
      </c>
      <c r="DA37" s="71" t="s">
        <v>373</v>
      </c>
    </row>
    <row r="38" spans="1:105" ht="12" customHeight="1" x14ac:dyDescent="0.25">
      <c r="A38" s="59" t="s">
        <v>159</v>
      </c>
      <c r="B38" s="230">
        <v>3.6820400382787</v>
      </c>
      <c r="C38" s="230">
        <v>3.5298265278116161</v>
      </c>
      <c r="D38" s="230">
        <v>3.3525382298861799</v>
      </c>
      <c r="E38" s="230">
        <v>4.2824279088812442</v>
      </c>
      <c r="F38" s="230">
        <v>3.954227992566683</v>
      </c>
      <c r="G38" s="230">
        <v>4.1286512640844713</v>
      </c>
      <c r="H38" s="230">
        <v>3.8278280445839128</v>
      </c>
      <c r="I38" s="230">
        <v>3.306245914174196</v>
      </c>
      <c r="J38" s="230">
        <v>2.8924100036345108</v>
      </c>
      <c r="K38" s="230">
        <v>2.382786589460733</v>
      </c>
      <c r="L38" s="230">
        <v>7.9448802480247496</v>
      </c>
      <c r="M38" s="230">
        <v>6.4256664819640372</v>
      </c>
      <c r="N38" s="230">
        <v>4.5852391838477136</v>
      </c>
      <c r="O38" s="230">
        <v>4.6197887890149234</v>
      </c>
      <c r="P38" s="230">
        <v>5.272984160315846</v>
      </c>
      <c r="Q38" s="230">
        <v>3.9959408811932851</v>
      </c>
      <c r="R38" s="230">
        <v>3.8671352682542359</v>
      </c>
      <c r="S38" s="230">
        <v>3.1465012247289348</v>
      </c>
      <c r="T38" s="230">
        <v>2.768234232750924</v>
      </c>
      <c r="U38" s="230">
        <v>2.6631987924926901</v>
      </c>
      <c r="V38" s="230">
        <v>2.238942539255381</v>
      </c>
      <c r="W38" s="230">
        <v>6.0777296992734584</v>
      </c>
      <c r="X38" s="230">
        <v>4.6428687777788218</v>
      </c>
      <c r="Y38" s="230">
        <v>3.5747427326320449</v>
      </c>
      <c r="DA38" s="71" t="s">
        <v>374</v>
      </c>
    </row>
    <row r="39" spans="1:105" ht="12" customHeight="1" x14ac:dyDescent="0.25">
      <c r="A39" s="59" t="s">
        <v>35</v>
      </c>
      <c r="B39" s="230">
        <v>383.24186303471998</v>
      </c>
      <c r="C39" s="230">
        <v>345.87525382734538</v>
      </c>
      <c r="D39" s="230">
        <v>335.54591896869709</v>
      </c>
      <c r="E39" s="230">
        <v>353.18199461982039</v>
      </c>
      <c r="F39" s="230">
        <v>345.96555154088298</v>
      </c>
      <c r="G39" s="230">
        <v>372.91359563030488</v>
      </c>
      <c r="H39" s="230">
        <v>340.52358356202461</v>
      </c>
      <c r="I39" s="230">
        <v>323.24619928873062</v>
      </c>
      <c r="J39" s="230">
        <v>317.56597655523922</v>
      </c>
      <c r="K39" s="230">
        <v>172.64363880058741</v>
      </c>
      <c r="L39" s="230">
        <v>222.3716916008577</v>
      </c>
      <c r="M39" s="230">
        <v>209.7572100843376</v>
      </c>
      <c r="N39" s="230">
        <v>226.8442087344196</v>
      </c>
      <c r="O39" s="230">
        <v>184.04506094921169</v>
      </c>
      <c r="P39" s="230">
        <v>184.7708784638163</v>
      </c>
      <c r="Q39" s="230">
        <v>155.99003053910411</v>
      </c>
      <c r="R39" s="230">
        <v>171.186011233051</v>
      </c>
      <c r="S39" s="230">
        <v>147.11984055329441</v>
      </c>
      <c r="T39" s="230">
        <v>137.18985320431671</v>
      </c>
      <c r="U39" s="230">
        <v>133.4668893219627</v>
      </c>
      <c r="V39" s="230">
        <v>111.57524745682009</v>
      </c>
      <c r="W39" s="230">
        <v>152.20671732319639</v>
      </c>
      <c r="X39" s="230">
        <v>136.99315658983991</v>
      </c>
      <c r="Y39" s="230">
        <v>115.7214657016883</v>
      </c>
      <c r="DA39" s="71" t="s">
        <v>375</v>
      </c>
    </row>
    <row r="40" spans="1:105" ht="12" customHeight="1" x14ac:dyDescent="0.25">
      <c r="A40" s="60" t="s">
        <v>195</v>
      </c>
      <c r="B40" s="262">
        <v>357.62675854181617</v>
      </c>
      <c r="C40" s="262">
        <v>259.81770791418688</v>
      </c>
      <c r="D40" s="262">
        <v>227.85851476265711</v>
      </c>
      <c r="E40" s="262">
        <v>235.64088140092591</v>
      </c>
      <c r="F40" s="262">
        <v>192.7779800373329</v>
      </c>
      <c r="G40" s="262">
        <v>219.15483997352621</v>
      </c>
      <c r="H40" s="262">
        <v>230.31515847497701</v>
      </c>
      <c r="I40" s="262">
        <v>216.26704707600339</v>
      </c>
      <c r="J40" s="262">
        <v>210.12411732899551</v>
      </c>
      <c r="K40" s="262">
        <v>40.78082529143353</v>
      </c>
      <c r="L40" s="262">
        <v>139.8108214467637</v>
      </c>
      <c r="M40" s="262">
        <v>143.34733990445051</v>
      </c>
      <c r="N40" s="262">
        <v>118.1002335370396</v>
      </c>
      <c r="O40" s="262">
        <v>101.9674401714656</v>
      </c>
      <c r="P40" s="262">
        <v>142.3909106032377</v>
      </c>
      <c r="Q40" s="262">
        <v>78.479582979279485</v>
      </c>
      <c r="R40" s="262">
        <v>88.229232441836785</v>
      </c>
      <c r="S40" s="262">
        <v>65.641317648297203</v>
      </c>
      <c r="T40" s="262">
        <v>77.032529683098559</v>
      </c>
      <c r="U40" s="262">
        <v>55.13518593806122</v>
      </c>
      <c r="V40" s="262">
        <v>46.41127707109078</v>
      </c>
      <c r="W40" s="262">
        <v>84.776281091877593</v>
      </c>
      <c r="X40" s="262">
        <v>74.370249782890156</v>
      </c>
      <c r="Y40" s="262">
        <v>56.750020335437753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4.4007176119875417</v>
      </c>
      <c r="C43" s="229">
        <v>4.6275698949032567</v>
      </c>
      <c r="D43" s="229">
        <v>4.3363776948976742</v>
      </c>
      <c r="E43" s="229">
        <v>4.5963088714749842</v>
      </c>
      <c r="F43" s="229">
        <v>4.8751096698527014</v>
      </c>
      <c r="G43" s="229">
        <v>5.0903592817823986</v>
      </c>
      <c r="H43" s="229">
        <v>5.4720819600502724</v>
      </c>
      <c r="I43" s="229">
        <v>5.7693482249720756</v>
      </c>
      <c r="J43" s="229">
        <v>4.5935829785321909</v>
      </c>
      <c r="K43" s="229">
        <v>1.2507536309087439</v>
      </c>
      <c r="L43" s="229">
        <v>4.5649575989284106</v>
      </c>
      <c r="M43" s="229">
        <v>3.8416777727857232</v>
      </c>
      <c r="N43" s="229">
        <v>2.2140706358171531</v>
      </c>
      <c r="O43" s="229">
        <v>1.6971175245173991</v>
      </c>
      <c r="P43" s="229">
        <v>1.023051457104986</v>
      </c>
      <c r="Q43" s="229">
        <v>0.90671369675702018</v>
      </c>
      <c r="R43" s="229">
        <v>1.1044835020688131</v>
      </c>
      <c r="S43" s="229">
        <v>0.9055700520589528</v>
      </c>
      <c r="T43" s="229">
        <v>0.98467036000791386</v>
      </c>
      <c r="U43" s="229">
        <v>0.78740849147348257</v>
      </c>
      <c r="V43" s="229">
        <v>1.597904571393626</v>
      </c>
      <c r="W43" s="229">
        <v>2.2489358337475731</v>
      </c>
      <c r="X43" s="229">
        <v>0.83286638200401175</v>
      </c>
      <c r="Y43" s="229">
        <v>0.81010034530926045</v>
      </c>
      <c r="DA43" s="73" t="s">
        <v>379</v>
      </c>
    </row>
    <row r="44" spans="1:105" ht="12" customHeight="1" x14ac:dyDescent="0.25">
      <c r="A44" s="64" t="s">
        <v>159</v>
      </c>
      <c r="B44" s="229">
        <v>1.7312588169984751</v>
      </c>
      <c r="C44" s="229">
        <v>2.0027737077568708</v>
      </c>
      <c r="D44" s="229">
        <v>1.8767611942335951</v>
      </c>
      <c r="E44" s="229">
        <v>2.3681188337421299</v>
      </c>
      <c r="F44" s="229">
        <v>1.8986798361842681</v>
      </c>
      <c r="G44" s="229">
        <v>1.982528701894074</v>
      </c>
      <c r="H44" s="229">
        <v>2.2202880483166569</v>
      </c>
      <c r="I44" s="229">
        <v>1.9976911755888169</v>
      </c>
      <c r="J44" s="229">
        <v>1.7396674617126739</v>
      </c>
      <c r="K44" s="229">
        <v>0.45084285094574428</v>
      </c>
      <c r="L44" s="229">
        <v>4.4904264755148944</v>
      </c>
      <c r="M44" s="229">
        <v>3.9125044131628259</v>
      </c>
      <c r="N44" s="229">
        <v>1.646653456360303</v>
      </c>
      <c r="O44" s="229">
        <v>1.8360175443251969</v>
      </c>
      <c r="P44" s="229">
        <v>1.8445368587632469</v>
      </c>
      <c r="Q44" s="229">
        <v>1.0562065268662391</v>
      </c>
      <c r="R44" s="229">
        <v>0.95569887035589596</v>
      </c>
      <c r="S44" s="229">
        <v>0.9042507092260309</v>
      </c>
      <c r="T44" s="229">
        <v>1.065307077582097</v>
      </c>
      <c r="U44" s="229">
        <v>0.77664706553970375</v>
      </c>
      <c r="V44" s="229">
        <v>0.67153271227285305</v>
      </c>
      <c r="W44" s="229">
        <v>2.5714653169198489</v>
      </c>
      <c r="X44" s="229">
        <v>1.8537305693503081</v>
      </c>
      <c r="Y44" s="229">
        <v>1.356941068830817</v>
      </c>
      <c r="DA44" s="73" t="s">
        <v>380</v>
      </c>
    </row>
    <row r="45" spans="1:105" ht="12" customHeight="1" x14ac:dyDescent="0.25">
      <c r="A45" s="64" t="s">
        <v>32</v>
      </c>
      <c r="B45" s="229">
        <v>9.7077921447881401</v>
      </c>
      <c r="C45" s="229">
        <v>14.24522563811462</v>
      </c>
      <c r="D45" s="229">
        <v>12.210657266017289</v>
      </c>
      <c r="E45" s="229">
        <v>12.773494442417521</v>
      </c>
      <c r="F45" s="229">
        <v>12.617312804918591</v>
      </c>
      <c r="G45" s="229">
        <v>11.00670610438249</v>
      </c>
      <c r="H45" s="229">
        <v>13.96549212289997</v>
      </c>
      <c r="I45" s="229">
        <v>9.7279608112553468</v>
      </c>
      <c r="J45" s="229">
        <v>11.06118245971814</v>
      </c>
      <c r="K45" s="229">
        <v>4.9113640689335014</v>
      </c>
      <c r="L45" s="229">
        <v>3.404655012842785</v>
      </c>
      <c r="M45" s="229">
        <v>6.181967494517143</v>
      </c>
      <c r="N45" s="229">
        <v>2.7265450249743122</v>
      </c>
      <c r="O45" s="229">
        <v>3.8076086697420708</v>
      </c>
      <c r="P45" s="229">
        <v>4.1306157669209211</v>
      </c>
      <c r="Q45" s="229">
        <v>3.453846457071486</v>
      </c>
      <c r="R45" s="229">
        <v>3.5283437203657062</v>
      </c>
      <c r="S45" s="229">
        <v>2.2740147934948229</v>
      </c>
      <c r="T45" s="229">
        <v>3.5018192792565088</v>
      </c>
      <c r="U45" s="229">
        <v>2.1548782185808379</v>
      </c>
      <c r="V45" s="229">
        <v>1.755937302099299</v>
      </c>
      <c r="W45" s="229">
        <v>3.7589062336425001</v>
      </c>
      <c r="X45" s="229">
        <v>6.3764149996059754</v>
      </c>
      <c r="Y45" s="229">
        <v>5.200217695783337</v>
      </c>
      <c r="DA45" s="73" t="s">
        <v>381</v>
      </c>
    </row>
    <row r="46" spans="1:105" ht="12" customHeight="1" x14ac:dyDescent="0.25">
      <c r="A46" s="64" t="s">
        <v>33</v>
      </c>
      <c r="B46" s="229">
        <v>7.3754370431365039</v>
      </c>
      <c r="C46" s="229">
        <v>7.2349528808811172</v>
      </c>
      <c r="D46" s="229">
        <v>6.9169745694813694</v>
      </c>
      <c r="E46" s="229">
        <v>5.2767783215833033</v>
      </c>
      <c r="F46" s="229">
        <v>5.3032639128224863</v>
      </c>
      <c r="G46" s="229">
        <v>5.5190252818632324</v>
      </c>
      <c r="H46" s="229">
        <v>7.0319582199850741</v>
      </c>
      <c r="I46" s="229">
        <v>3.4610819134720971</v>
      </c>
      <c r="J46" s="229">
        <v>1.726612365958216</v>
      </c>
      <c r="K46" s="229">
        <v>1.5022661264953561</v>
      </c>
      <c r="L46" s="229">
        <v>1.6668575932381009</v>
      </c>
      <c r="M46" s="229">
        <v>1.69276405742027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180.19653440052031</v>
      </c>
      <c r="C47" s="229">
        <v>196.24473301202161</v>
      </c>
      <c r="D47" s="229">
        <v>187.83963564981661</v>
      </c>
      <c r="E47" s="229">
        <v>195.3043812981094</v>
      </c>
      <c r="F47" s="229">
        <v>166.12036988253311</v>
      </c>
      <c r="G47" s="229">
        <v>179.0686254116313</v>
      </c>
      <c r="H47" s="229">
        <v>197.5168251934644</v>
      </c>
      <c r="I47" s="229">
        <v>195.310964950715</v>
      </c>
      <c r="J47" s="229">
        <v>191.00307206307431</v>
      </c>
      <c r="K47" s="229">
        <v>32.665598614150177</v>
      </c>
      <c r="L47" s="229">
        <v>125.6839247662395</v>
      </c>
      <c r="M47" s="229">
        <v>127.7184261665646</v>
      </c>
      <c r="N47" s="229">
        <v>81.464409028799764</v>
      </c>
      <c r="O47" s="229">
        <v>73.144028067396803</v>
      </c>
      <c r="P47" s="229">
        <v>64.634500197732223</v>
      </c>
      <c r="Q47" s="229">
        <v>41.231262743873522</v>
      </c>
      <c r="R47" s="229">
        <v>42.305806807222062</v>
      </c>
      <c r="S47" s="229">
        <v>42.279729343819838</v>
      </c>
      <c r="T47" s="229">
        <v>52.795142788828308</v>
      </c>
      <c r="U47" s="229">
        <v>38.921866527881157</v>
      </c>
      <c r="V47" s="229">
        <v>33.465096684487449</v>
      </c>
      <c r="W47" s="229">
        <v>64.39810816950471</v>
      </c>
      <c r="X47" s="229">
        <v>54.696441858921197</v>
      </c>
      <c r="Y47" s="229">
        <v>43.926856028685542</v>
      </c>
      <c r="DA47" s="73" t="s">
        <v>383</v>
      </c>
    </row>
    <row r="48" spans="1:105" ht="12" customHeight="1" x14ac:dyDescent="0.25">
      <c r="A48" s="64" t="s">
        <v>36</v>
      </c>
      <c r="B48" s="229">
        <v>154.21501852438519</v>
      </c>
      <c r="C48" s="229">
        <v>35.462452780509572</v>
      </c>
      <c r="D48" s="229">
        <v>14.67810838821061</v>
      </c>
      <c r="E48" s="229">
        <v>15.321799633598591</v>
      </c>
      <c r="F48" s="229">
        <v>1.9632439310218039</v>
      </c>
      <c r="G48" s="229">
        <v>16.487595191972769</v>
      </c>
      <c r="H48" s="229">
        <v>4.1085129302606092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30.04855539108808</v>
      </c>
      <c r="O48" s="229">
        <v>21.482668365484109</v>
      </c>
      <c r="P48" s="229">
        <v>70.758206322716305</v>
      </c>
      <c r="Q48" s="229">
        <v>31.83155355471121</v>
      </c>
      <c r="R48" s="229">
        <v>40.334899541824313</v>
      </c>
      <c r="S48" s="229">
        <v>19.277752749697559</v>
      </c>
      <c r="T48" s="229">
        <v>18.68559017742372</v>
      </c>
      <c r="U48" s="229">
        <v>12.494385634586029</v>
      </c>
      <c r="V48" s="229">
        <v>8.9208058008375559</v>
      </c>
      <c r="W48" s="229">
        <v>11.798865538062961</v>
      </c>
      <c r="X48" s="229">
        <v>10.610795973008679</v>
      </c>
      <c r="Y48" s="229">
        <v>5.4559051968287919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3151.6442878870871</v>
      </c>
      <c r="C52" s="279">
        <v>2976.791010425145</v>
      </c>
      <c r="D52" s="279">
        <v>2793.308300990429</v>
      </c>
      <c r="E52" s="279">
        <v>2964.8743343869041</v>
      </c>
      <c r="F52" s="279">
        <v>3172.2956107686741</v>
      </c>
      <c r="G52" s="279">
        <v>3451.300428937016</v>
      </c>
      <c r="H52" s="279">
        <v>3519.918068760614</v>
      </c>
      <c r="I52" s="279">
        <v>3449.9890804046008</v>
      </c>
      <c r="J52" s="279">
        <v>3269.054259336348</v>
      </c>
      <c r="K52" s="279">
        <v>1791.6825731735489</v>
      </c>
      <c r="L52" s="279">
        <v>2597.0823416237422</v>
      </c>
      <c r="M52" s="279">
        <v>2978.3702889712199</v>
      </c>
      <c r="N52" s="279">
        <v>2806.7437197130271</v>
      </c>
      <c r="O52" s="279">
        <v>2107.8807912782131</v>
      </c>
      <c r="P52" s="279">
        <v>2028.1776207558271</v>
      </c>
      <c r="Q52" s="279">
        <v>1549.9556776609929</v>
      </c>
      <c r="R52" s="279">
        <v>1800.29491379971</v>
      </c>
      <c r="S52" s="279">
        <v>1558.781584073329</v>
      </c>
      <c r="T52" s="279">
        <v>1507.179055495953</v>
      </c>
      <c r="U52" s="279">
        <v>1394.533243787941</v>
      </c>
      <c r="V52" s="279">
        <v>1077.551885483417</v>
      </c>
      <c r="W52" s="279">
        <v>1290.862529611403</v>
      </c>
      <c r="X52" s="279">
        <v>1183.9785564225731</v>
      </c>
      <c r="Y52" s="279">
        <v>1048.7541874697561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2616.323632947976</v>
      </c>
      <c r="C54" s="223">
        <f t="shared" si="2"/>
        <v>2288.4940639061738</v>
      </c>
      <c r="D54" s="223">
        <f t="shared" si="2"/>
        <v>2351.0498931683169</v>
      </c>
      <c r="E54" s="223">
        <f t="shared" si="2"/>
        <v>2374.0214619154467</v>
      </c>
      <c r="F54" s="223">
        <f t="shared" si="2"/>
        <v>2290.0880638155004</v>
      </c>
      <c r="G54" s="223">
        <f t="shared" si="2"/>
        <v>2277.2640408604639</v>
      </c>
      <c r="H54" s="223">
        <f t="shared" si="2"/>
        <v>2370.0573513067152</v>
      </c>
      <c r="I54" s="223">
        <f t="shared" si="2"/>
        <v>2323.3262872875853</v>
      </c>
      <c r="J54" s="223">
        <f t="shared" si="2"/>
        <v>2290.7814878423251</v>
      </c>
      <c r="K54" s="223">
        <f t="shared" si="2"/>
        <v>1692.2597016801544</v>
      </c>
      <c r="L54" s="223">
        <f t="shared" si="2"/>
        <v>1825.1410244771785</v>
      </c>
      <c r="M54" s="223">
        <f t="shared" si="2"/>
        <v>1777.4089684340477</v>
      </c>
      <c r="N54" s="223">
        <f t="shared" si="2"/>
        <v>1915.6207026424825</v>
      </c>
      <c r="O54" s="223">
        <f t="shared" si="2"/>
        <v>2000.8426259338366</v>
      </c>
      <c r="P54" s="223">
        <f t="shared" si="2"/>
        <v>2387.252496486034</v>
      </c>
      <c r="Q54" s="223">
        <f t="shared" si="2"/>
        <v>2611.2153106576784</v>
      </c>
      <c r="R54" s="223">
        <f t="shared" si="2"/>
        <v>2539.5358260911012</v>
      </c>
      <c r="S54" s="223">
        <f t="shared" si="2"/>
        <v>2618.9607062148953</v>
      </c>
      <c r="T54" s="223">
        <f t="shared" si="2"/>
        <v>2807.7083941061596</v>
      </c>
      <c r="U54" s="223">
        <f t="shared" si="2"/>
        <v>2709.6035235618274</v>
      </c>
      <c r="V54" s="223">
        <f t="shared" si="2"/>
        <v>2601.7834444132905</v>
      </c>
      <c r="W54" s="223">
        <f t="shared" si="2"/>
        <v>3383.8440489799241</v>
      </c>
      <c r="X54" s="223">
        <f t="shared" si="2"/>
        <v>2957.3562340677631</v>
      </c>
      <c r="Y54" s="223">
        <f t="shared" si="2"/>
        <v>2933.4296429039223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6.3256352027310854</v>
      </c>
      <c r="C59" s="260">
        <v>5.9784185613929868</v>
      </c>
      <c r="D59" s="260">
        <v>6.4341672118969928</v>
      </c>
      <c r="E59" s="260">
        <v>6.531812678333587</v>
      </c>
      <c r="F59" s="260">
        <v>6.3340687154575042</v>
      </c>
      <c r="G59" s="260">
        <v>6.2072743183677428</v>
      </c>
      <c r="H59" s="260">
        <v>6.3063935879579578</v>
      </c>
      <c r="I59" s="260">
        <v>6.2012298828307371</v>
      </c>
      <c r="J59" s="260">
        <v>6.1033020074451523</v>
      </c>
      <c r="K59" s="260">
        <v>4.4664099489327498</v>
      </c>
      <c r="L59" s="260">
        <v>4.7542981693825208</v>
      </c>
      <c r="M59" s="260">
        <v>4.3022212982960628</v>
      </c>
      <c r="N59" s="260">
        <v>4.7845805889469561</v>
      </c>
      <c r="O59" s="260">
        <v>5.0988609611842914</v>
      </c>
      <c r="P59" s="260">
        <v>5.3369832319720167</v>
      </c>
      <c r="Q59" s="260">
        <v>6.4370008648709423</v>
      </c>
      <c r="R59" s="260">
        <v>5.9258778463191284</v>
      </c>
      <c r="S59" s="260">
        <v>6.6921107121852899</v>
      </c>
      <c r="T59" s="260">
        <v>7.2191022257495909</v>
      </c>
      <c r="U59" s="260">
        <v>7.1036714585607426</v>
      </c>
      <c r="V59" s="260">
        <v>6.9891985284732936</v>
      </c>
      <c r="W59" s="260">
        <v>9.0469814416262544</v>
      </c>
      <c r="X59" s="260">
        <v>7.5485981772404438</v>
      </c>
      <c r="Y59" s="260">
        <v>7.3292169962140168</v>
      </c>
      <c r="DA59" s="68" t="s">
        <v>393</v>
      </c>
    </row>
    <row r="60" spans="1:105" ht="12" customHeight="1" x14ac:dyDescent="0.25">
      <c r="A60" s="37" t="s">
        <v>159</v>
      </c>
      <c r="B60" s="226">
        <v>6.0195924570746483E-2</v>
      </c>
      <c r="C60" s="226">
        <v>6.039631825306073E-2</v>
      </c>
      <c r="D60" s="226">
        <v>6.3649718956156454E-2</v>
      </c>
      <c r="E60" s="226">
        <v>7.8251191297321887E-2</v>
      </c>
      <c r="F60" s="226">
        <v>7.1577410842271996E-2</v>
      </c>
      <c r="G60" s="226">
        <v>6.7970290258286201E-2</v>
      </c>
      <c r="H60" s="226">
        <v>7.0102196252203111E-2</v>
      </c>
      <c r="I60" s="226">
        <v>6.278559926331144E-2</v>
      </c>
      <c r="J60" s="226">
        <v>5.5087501285580327E-2</v>
      </c>
      <c r="K60" s="226">
        <v>6.0805113888568699E-2</v>
      </c>
      <c r="L60" s="226">
        <v>0.1640017881298223</v>
      </c>
      <c r="M60" s="226">
        <v>0.1278761742536737</v>
      </c>
      <c r="N60" s="226">
        <v>9.4795397007837304E-2</v>
      </c>
      <c r="O60" s="226">
        <v>0.1248545276871056</v>
      </c>
      <c r="P60" s="226">
        <v>0.14808069914743041</v>
      </c>
      <c r="Q60" s="226">
        <v>0.16077581477841371</v>
      </c>
      <c r="R60" s="226">
        <v>0.13090979324211291</v>
      </c>
      <c r="S60" s="226">
        <v>0.14012941489597261</v>
      </c>
      <c r="T60" s="226">
        <v>0.1427867890809405</v>
      </c>
      <c r="U60" s="226">
        <v>0.13897360614941709</v>
      </c>
      <c r="V60" s="226">
        <v>0.13749088669206849</v>
      </c>
      <c r="W60" s="226">
        <v>0.34738162106819043</v>
      </c>
      <c r="X60" s="226">
        <v>0.2474451729504715</v>
      </c>
      <c r="Y60" s="226">
        <v>0.21962194387363121</v>
      </c>
      <c r="DA60" s="69" t="s">
        <v>394</v>
      </c>
    </row>
    <row r="61" spans="1:105" ht="12" customHeight="1" x14ac:dyDescent="0.25">
      <c r="A61" s="37" t="s">
        <v>35</v>
      </c>
      <c r="B61" s="226">
        <v>6.265439278160339</v>
      </c>
      <c r="C61" s="226">
        <v>5.9180222431399256</v>
      </c>
      <c r="D61" s="226">
        <v>6.3705174929408361</v>
      </c>
      <c r="E61" s="226">
        <v>6.4535614870362652</v>
      </c>
      <c r="F61" s="226">
        <v>6.2624913046152324</v>
      </c>
      <c r="G61" s="226">
        <v>6.1393040281094562</v>
      </c>
      <c r="H61" s="226">
        <v>6.2362913917057554</v>
      </c>
      <c r="I61" s="226">
        <v>6.1384442835674253</v>
      </c>
      <c r="J61" s="226">
        <v>6.0482145061595718</v>
      </c>
      <c r="K61" s="226">
        <v>4.4056048350441808</v>
      </c>
      <c r="L61" s="226">
        <v>4.5902963812526982</v>
      </c>
      <c r="M61" s="226">
        <v>4.1743451240423894</v>
      </c>
      <c r="N61" s="226">
        <v>4.6897851919391176</v>
      </c>
      <c r="O61" s="226">
        <v>4.974006433497185</v>
      </c>
      <c r="P61" s="226">
        <v>5.1889025328245859</v>
      </c>
      <c r="Q61" s="226">
        <v>6.2762250500925294</v>
      </c>
      <c r="R61" s="226">
        <v>5.7949680530770147</v>
      </c>
      <c r="S61" s="226">
        <v>6.5519812972893172</v>
      </c>
      <c r="T61" s="226">
        <v>7.0763154366686507</v>
      </c>
      <c r="U61" s="226">
        <v>6.9646978524113257</v>
      </c>
      <c r="V61" s="226">
        <v>6.8517076417812248</v>
      </c>
      <c r="W61" s="226">
        <v>8.6995998205580634</v>
      </c>
      <c r="X61" s="226">
        <v>7.3011530042899722</v>
      </c>
      <c r="Y61" s="226">
        <v>7.1095950523403859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887.37635512733232</v>
      </c>
      <c r="C65" s="261">
        <v>666.85373316019013</v>
      </c>
      <c r="D65" s="261">
        <v>646.10926970748994</v>
      </c>
      <c r="E65" s="261">
        <v>645.94129039694997</v>
      </c>
      <c r="F65" s="261">
        <v>612.32235406488951</v>
      </c>
      <c r="G65" s="261">
        <v>634.24326184112022</v>
      </c>
      <c r="H65" s="261">
        <v>638.90549802243743</v>
      </c>
      <c r="I65" s="261">
        <v>622.4736283572189</v>
      </c>
      <c r="J65" s="261">
        <v>616.19540984269895</v>
      </c>
      <c r="K65" s="261">
        <v>502.68934567930643</v>
      </c>
      <c r="L65" s="261">
        <v>503.74654585535848</v>
      </c>
      <c r="M65" s="261">
        <v>510.63508752408251</v>
      </c>
      <c r="N65" s="261">
        <v>595.88684895279175</v>
      </c>
      <c r="O65" s="261">
        <v>604.26594917621742</v>
      </c>
      <c r="P65" s="261">
        <v>890.94458830471376</v>
      </c>
      <c r="Q65" s="261">
        <v>914.18016442566704</v>
      </c>
      <c r="R65" s="261">
        <v>942.99232987356868</v>
      </c>
      <c r="S65" s="261">
        <v>854.74755400599179</v>
      </c>
      <c r="T65" s="261">
        <v>874.97612458742879</v>
      </c>
      <c r="U65" s="261">
        <v>866.34465218761557</v>
      </c>
      <c r="V65" s="261">
        <v>789.12549042860712</v>
      </c>
      <c r="W65" s="261">
        <v>955.07011414877115</v>
      </c>
      <c r="X65" s="261">
        <v>858.40716116479734</v>
      </c>
      <c r="Y65" s="261">
        <v>845.75816525236883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25.033365119392471</v>
      </c>
      <c r="C67" s="230">
        <v>38.623251714548338</v>
      </c>
      <c r="D67" s="230">
        <v>36.741384935027128</v>
      </c>
      <c r="E67" s="230">
        <v>36.93348018163271</v>
      </c>
      <c r="F67" s="230">
        <v>42.754969901139361</v>
      </c>
      <c r="G67" s="230">
        <v>33.795653910534007</v>
      </c>
      <c r="H67" s="230">
        <v>41.386870163739303</v>
      </c>
      <c r="I67" s="230">
        <v>29.53292424936258</v>
      </c>
      <c r="J67" s="230">
        <v>33.731101402410971</v>
      </c>
      <c r="K67" s="230">
        <v>65.702233866721684</v>
      </c>
      <c r="L67" s="230">
        <v>13.286095528231989</v>
      </c>
      <c r="M67" s="230">
        <v>23.575207109725628</v>
      </c>
      <c r="N67" s="230">
        <v>14.221982669174739</v>
      </c>
      <c r="O67" s="230">
        <v>23.374048961026048</v>
      </c>
      <c r="P67" s="230">
        <v>26.376592125039089</v>
      </c>
      <c r="Q67" s="230">
        <v>41.264710303811803</v>
      </c>
      <c r="R67" s="230">
        <v>38.612483980991549</v>
      </c>
      <c r="S67" s="230">
        <v>30.450618852847651</v>
      </c>
      <c r="T67" s="230">
        <v>40.862949715784552</v>
      </c>
      <c r="U67" s="230">
        <v>34.848382095060863</v>
      </c>
      <c r="V67" s="230">
        <v>31.390963570026759</v>
      </c>
      <c r="W67" s="230">
        <v>44.899999953463521</v>
      </c>
      <c r="X67" s="230">
        <v>76.35716208664536</v>
      </c>
      <c r="Y67" s="230">
        <v>80.576887964290208</v>
      </c>
      <c r="DA67" s="71" t="s">
        <v>401</v>
      </c>
    </row>
    <row r="68" spans="1:105" ht="12" customHeight="1" x14ac:dyDescent="0.25">
      <c r="A68" s="18" t="s">
        <v>35</v>
      </c>
      <c r="B68" s="230">
        <v>464.67060394563441</v>
      </c>
      <c r="C68" s="230">
        <v>532.08070642963969</v>
      </c>
      <c r="D68" s="230">
        <v>565.20203696751526</v>
      </c>
      <c r="E68" s="230">
        <v>564.7061208330216</v>
      </c>
      <c r="F68" s="230">
        <v>562.91474453459625</v>
      </c>
      <c r="G68" s="230">
        <v>549.82310177583065</v>
      </c>
      <c r="H68" s="230">
        <v>585.34301029260325</v>
      </c>
      <c r="I68" s="230">
        <v>592.94070410785628</v>
      </c>
      <c r="J68" s="230">
        <v>582.46430844028794</v>
      </c>
      <c r="K68" s="230">
        <v>436.98711181258471</v>
      </c>
      <c r="L68" s="230">
        <v>490.46045032712652</v>
      </c>
      <c r="M68" s="230">
        <v>487.05988041435683</v>
      </c>
      <c r="N68" s="230">
        <v>424.92803263832701</v>
      </c>
      <c r="O68" s="230">
        <v>449.01465500912713</v>
      </c>
      <c r="P68" s="230">
        <v>412.73213126578861</v>
      </c>
      <c r="Q68" s="230">
        <v>492.60907620916709</v>
      </c>
      <c r="R68" s="230">
        <v>462.97424999100502</v>
      </c>
      <c r="S68" s="230">
        <v>566.15459456690974</v>
      </c>
      <c r="T68" s="230">
        <v>616.06984626448184</v>
      </c>
      <c r="U68" s="230">
        <v>629.43885409442669</v>
      </c>
      <c r="V68" s="230">
        <v>598.2569136348144</v>
      </c>
      <c r="W68" s="230">
        <v>769.23308911910999</v>
      </c>
      <c r="X68" s="230">
        <v>654.98639546555569</v>
      </c>
      <c r="Y68" s="230">
        <v>680.64253535326816</v>
      </c>
      <c r="DA68" s="71" t="s">
        <v>402</v>
      </c>
    </row>
    <row r="69" spans="1:105" ht="12" customHeight="1" x14ac:dyDescent="0.25">
      <c r="A69" s="18" t="s">
        <v>36</v>
      </c>
      <c r="B69" s="230">
        <v>397.67238606230552</v>
      </c>
      <c r="C69" s="230">
        <v>96.149775016002124</v>
      </c>
      <c r="D69" s="230">
        <v>44.16584780494761</v>
      </c>
      <c r="E69" s="230">
        <v>44.301689382295628</v>
      </c>
      <c r="F69" s="230">
        <v>6.6526396291538514</v>
      </c>
      <c r="G69" s="230">
        <v>50.624506154755522</v>
      </c>
      <c r="H69" s="230">
        <v>12.17561756609485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156.73683364529001</v>
      </c>
      <c r="O69" s="230">
        <v>131.87724520606429</v>
      </c>
      <c r="P69" s="230">
        <v>451.83586491388621</v>
      </c>
      <c r="Q69" s="230">
        <v>380.30637791268822</v>
      </c>
      <c r="R69" s="230">
        <v>441.40559590157221</v>
      </c>
      <c r="S69" s="230">
        <v>258.14234058623441</v>
      </c>
      <c r="T69" s="230">
        <v>218.04332860716229</v>
      </c>
      <c r="U69" s="230">
        <v>202.05741599812799</v>
      </c>
      <c r="V69" s="230">
        <v>159.47761322376601</v>
      </c>
      <c r="W69" s="230">
        <v>140.9370250761977</v>
      </c>
      <c r="X69" s="230">
        <v>127.0636036125964</v>
      </c>
      <c r="Y69" s="230">
        <v>84.538741934810474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940.66677731080154</v>
      </c>
      <c r="C72" s="261">
        <v>898.63809495506541</v>
      </c>
      <c r="D72" s="261">
        <v>961.75480507161888</v>
      </c>
      <c r="E72" s="261">
        <v>976.12702444683896</v>
      </c>
      <c r="F72" s="261">
        <v>955.45709585342979</v>
      </c>
      <c r="G72" s="261">
        <v>928.74383590400453</v>
      </c>
      <c r="H72" s="261">
        <v>949.2611691179867</v>
      </c>
      <c r="I72" s="261">
        <v>924.02859886873694</v>
      </c>
      <c r="J72" s="261">
        <v>911.04662033956947</v>
      </c>
      <c r="K72" s="261">
        <v>708.47520627332972</v>
      </c>
      <c r="L72" s="261">
        <v>702.48853219573482</v>
      </c>
      <c r="M72" s="261">
        <v>643.14058581074403</v>
      </c>
      <c r="N72" s="261">
        <v>707.0647753061337</v>
      </c>
      <c r="O72" s="261">
        <v>759.55188641656468</v>
      </c>
      <c r="P72" s="261">
        <v>797.01424057968518</v>
      </c>
      <c r="Q72" s="261">
        <v>973.57484393027039</v>
      </c>
      <c r="R72" s="261">
        <v>899.64269014289675</v>
      </c>
      <c r="S72" s="261">
        <v>995.71326520419541</v>
      </c>
      <c r="T72" s="261">
        <v>1079.7297599616729</v>
      </c>
      <c r="U72" s="261">
        <v>1057.0833994482109</v>
      </c>
      <c r="V72" s="261">
        <v>1052.10074618569</v>
      </c>
      <c r="W72" s="261">
        <v>1406.1255703361221</v>
      </c>
      <c r="X72" s="261">
        <v>1225.9960794573731</v>
      </c>
      <c r="Y72" s="261">
        <v>1226.3210741074679</v>
      </c>
      <c r="DA72" s="70" t="s">
        <v>405</v>
      </c>
    </row>
    <row r="73" spans="1:105" ht="12" customHeight="1" x14ac:dyDescent="0.25">
      <c r="A73" s="60" t="s">
        <v>181</v>
      </c>
      <c r="B73" s="262">
        <v>940.66677731080154</v>
      </c>
      <c r="C73" s="262">
        <v>898.63809495506541</v>
      </c>
      <c r="D73" s="262">
        <v>961.75480507161888</v>
      </c>
      <c r="E73" s="262">
        <v>976.12702444683896</v>
      </c>
      <c r="F73" s="262">
        <v>955.45709585342979</v>
      </c>
      <c r="G73" s="262">
        <v>928.74383590400453</v>
      </c>
      <c r="H73" s="262">
        <v>949.2611691179867</v>
      </c>
      <c r="I73" s="262">
        <v>924.02859886873694</v>
      </c>
      <c r="J73" s="262">
        <v>911.04662033956947</v>
      </c>
      <c r="K73" s="262">
        <v>708.47520627332972</v>
      </c>
      <c r="L73" s="262">
        <v>702.48853219573482</v>
      </c>
      <c r="M73" s="262">
        <v>643.14058581074403</v>
      </c>
      <c r="N73" s="262">
        <v>707.0647753061337</v>
      </c>
      <c r="O73" s="262">
        <v>759.55188641656468</v>
      </c>
      <c r="P73" s="262">
        <v>797.01424057968518</v>
      </c>
      <c r="Q73" s="262">
        <v>973.57484393027039</v>
      </c>
      <c r="R73" s="262">
        <v>899.64269014289675</v>
      </c>
      <c r="S73" s="262">
        <v>995.71326520419541</v>
      </c>
      <c r="T73" s="262">
        <v>1079.7297599616729</v>
      </c>
      <c r="U73" s="262">
        <v>1057.0833994482109</v>
      </c>
      <c r="V73" s="262">
        <v>1052.10074618569</v>
      </c>
      <c r="W73" s="262">
        <v>1406.1255703361221</v>
      </c>
      <c r="X73" s="262">
        <v>1225.9960794573731</v>
      </c>
      <c r="Y73" s="262">
        <v>1226.3210741074679</v>
      </c>
      <c r="DA73" s="72" t="s">
        <v>406</v>
      </c>
    </row>
    <row r="74" spans="1:105" ht="12" customHeight="1" x14ac:dyDescent="0.25">
      <c r="A74" s="59" t="s">
        <v>31</v>
      </c>
      <c r="B74" s="230">
        <v>21.116542146104539</v>
      </c>
      <c r="C74" s="230">
        <v>19.153025080931691</v>
      </c>
      <c r="D74" s="230">
        <v>20.219444853495531</v>
      </c>
      <c r="E74" s="230">
        <v>20.86371486103182</v>
      </c>
      <c r="F74" s="230">
        <v>25.108733557276611</v>
      </c>
      <c r="G74" s="230">
        <v>23.98012935389238</v>
      </c>
      <c r="H74" s="230">
        <v>23.69997640836436</v>
      </c>
      <c r="I74" s="230">
        <v>25.051190424268331</v>
      </c>
      <c r="J74" s="230">
        <v>20.081661959356939</v>
      </c>
      <c r="K74" s="230">
        <v>22.560092719648079</v>
      </c>
      <c r="L74" s="230">
        <v>23.213684288132889</v>
      </c>
      <c r="M74" s="230">
        <v>17.441998456538549</v>
      </c>
      <c r="N74" s="230">
        <v>17.779233622680739</v>
      </c>
      <c r="O74" s="230">
        <v>16.01605854490354</v>
      </c>
      <c r="P74" s="230">
        <v>11.382881441489751</v>
      </c>
      <c r="Q74" s="230">
        <v>18.923707104007519</v>
      </c>
      <c r="R74" s="230">
        <v>20.746515273404629</v>
      </c>
      <c r="S74" s="230">
        <v>19.448204972564291</v>
      </c>
      <c r="T74" s="230">
        <v>18.221656533489881</v>
      </c>
      <c r="U74" s="230">
        <v>19.520188153066641</v>
      </c>
      <c r="V74" s="230">
        <v>44.842236838742281</v>
      </c>
      <c r="W74" s="230">
        <v>43.332394794739358</v>
      </c>
      <c r="X74" s="230">
        <v>16.014737549249759</v>
      </c>
      <c r="Y74" s="230">
        <v>19.3675848176728</v>
      </c>
      <c r="DA74" s="71" t="s">
        <v>407</v>
      </c>
    </row>
    <row r="75" spans="1:105" ht="12" customHeight="1" x14ac:dyDescent="0.25">
      <c r="A75" s="59" t="s">
        <v>159</v>
      </c>
      <c r="B75" s="230">
        <v>8.3073268949089023</v>
      </c>
      <c r="C75" s="230">
        <v>8.2892697306087513</v>
      </c>
      <c r="D75" s="230">
        <v>8.7508681530754018</v>
      </c>
      <c r="E75" s="230">
        <v>10.74944210361123</v>
      </c>
      <c r="F75" s="230">
        <v>9.7789484433823635</v>
      </c>
      <c r="G75" s="230">
        <v>9.3394772524931771</v>
      </c>
      <c r="H75" s="230">
        <v>9.616225551635317</v>
      </c>
      <c r="I75" s="230">
        <v>8.6742106902028997</v>
      </c>
      <c r="J75" s="230">
        <v>7.6052645725732688</v>
      </c>
      <c r="K75" s="230">
        <v>8.1319424289311222</v>
      </c>
      <c r="L75" s="230">
        <v>22.834679241302371</v>
      </c>
      <c r="M75" s="230">
        <v>17.763565809451499</v>
      </c>
      <c r="N75" s="230">
        <v>13.222810520414811</v>
      </c>
      <c r="O75" s="230">
        <v>17.326887534052389</v>
      </c>
      <c r="P75" s="230">
        <v>20.523057986911549</v>
      </c>
      <c r="Q75" s="230">
        <v>22.04372011500995</v>
      </c>
      <c r="R75" s="230">
        <v>17.951758603433468</v>
      </c>
      <c r="S75" s="230">
        <v>19.419870499946288</v>
      </c>
      <c r="T75" s="230">
        <v>19.71386614119352</v>
      </c>
      <c r="U75" s="230">
        <v>19.25340787155157</v>
      </c>
      <c r="V75" s="230">
        <v>18.84532372445678</v>
      </c>
      <c r="W75" s="230">
        <v>49.546878413187088</v>
      </c>
      <c r="X75" s="230">
        <v>35.644383296795773</v>
      </c>
      <c r="Y75" s="230">
        <v>32.441254216638619</v>
      </c>
      <c r="DA75" s="71" t="s">
        <v>408</v>
      </c>
    </row>
    <row r="76" spans="1:105" ht="12" customHeight="1" x14ac:dyDescent="0.25">
      <c r="A76" s="59" t="s">
        <v>32</v>
      </c>
      <c r="B76" s="230">
        <v>46.582175918908227</v>
      </c>
      <c r="C76" s="230">
        <v>58.959490645585213</v>
      </c>
      <c r="D76" s="230">
        <v>56.935241481772472</v>
      </c>
      <c r="E76" s="230">
        <v>57.98186181079069</v>
      </c>
      <c r="F76" s="230">
        <v>64.984126898028833</v>
      </c>
      <c r="G76" s="230">
        <v>51.851396243871598</v>
      </c>
      <c r="H76" s="230">
        <v>60.485540286185064</v>
      </c>
      <c r="I76" s="230">
        <v>42.239953148911738</v>
      </c>
      <c r="J76" s="230">
        <v>48.35591912999584</v>
      </c>
      <c r="K76" s="230">
        <v>88.587253346276341</v>
      </c>
      <c r="L76" s="230">
        <v>17.313323259934371</v>
      </c>
      <c r="M76" s="230">
        <v>28.067389790360139</v>
      </c>
      <c r="N76" s="230">
        <v>21.89446000393075</v>
      </c>
      <c r="O76" s="230">
        <v>35.933211748557412</v>
      </c>
      <c r="P76" s="230">
        <v>45.958890169865732</v>
      </c>
      <c r="Q76" s="230">
        <v>72.084031563217749</v>
      </c>
      <c r="R76" s="230">
        <v>66.276079948026037</v>
      </c>
      <c r="S76" s="230">
        <v>48.837200075220331</v>
      </c>
      <c r="T76" s="230">
        <v>64.80234476485343</v>
      </c>
      <c r="U76" s="230">
        <v>53.420338654119767</v>
      </c>
      <c r="V76" s="230">
        <v>49.277133180766228</v>
      </c>
      <c r="W76" s="230">
        <v>72.426436747721809</v>
      </c>
      <c r="X76" s="230">
        <v>122.608637988341</v>
      </c>
      <c r="Y76" s="230">
        <v>124.3249158905099</v>
      </c>
      <c r="DA76" s="71" t="s">
        <v>409</v>
      </c>
    </row>
    <row r="77" spans="1:105" ht="12" customHeight="1" x14ac:dyDescent="0.25">
      <c r="A77" s="59" t="s">
        <v>35</v>
      </c>
      <c r="B77" s="230">
        <v>864.66073235087993</v>
      </c>
      <c r="C77" s="230">
        <v>812.23630949793971</v>
      </c>
      <c r="D77" s="230">
        <v>875.84925058327553</v>
      </c>
      <c r="E77" s="230">
        <v>886.53200567140516</v>
      </c>
      <c r="F77" s="230">
        <v>855.58528695474195</v>
      </c>
      <c r="G77" s="230">
        <v>843.57283305374733</v>
      </c>
      <c r="H77" s="230">
        <v>855.45942687180195</v>
      </c>
      <c r="I77" s="230">
        <v>848.06324460535393</v>
      </c>
      <c r="J77" s="230">
        <v>835.00377467764338</v>
      </c>
      <c r="K77" s="230">
        <v>589.19591777847415</v>
      </c>
      <c r="L77" s="230">
        <v>639.12684540636519</v>
      </c>
      <c r="M77" s="230">
        <v>579.86763175439387</v>
      </c>
      <c r="N77" s="230">
        <v>654.16827115910746</v>
      </c>
      <c r="O77" s="230">
        <v>690.27572858905137</v>
      </c>
      <c r="P77" s="230">
        <v>719.1494109814181</v>
      </c>
      <c r="Q77" s="230">
        <v>860.52338514803512</v>
      </c>
      <c r="R77" s="230">
        <v>794.66833631803263</v>
      </c>
      <c r="S77" s="230">
        <v>908.00798965646447</v>
      </c>
      <c r="T77" s="230">
        <v>976.99189252213603</v>
      </c>
      <c r="U77" s="230">
        <v>964.88946476947308</v>
      </c>
      <c r="V77" s="230">
        <v>939.13605244172436</v>
      </c>
      <c r="W77" s="230">
        <v>1240.819860380474</v>
      </c>
      <c r="X77" s="230">
        <v>1051.7283206229861</v>
      </c>
      <c r="Y77" s="230">
        <v>1050.1873191826469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521.79947858853052</v>
      </c>
      <c r="C79" s="261">
        <f t="shared" si="3"/>
        <v>447.58783207834915</v>
      </c>
      <c r="D79" s="261">
        <f t="shared" si="3"/>
        <v>462.06121701119866</v>
      </c>
      <c r="E79" s="261">
        <f t="shared" si="3"/>
        <v>465.39566883173586</v>
      </c>
      <c r="F79" s="261">
        <f t="shared" si="3"/>
        <v>422.91583917064861</v>
      </c>
      <c r="G79" s="261">
        <f t="shared" si="3"/>
        <v>422.31482541528521</v>
      </c>
      <c r="H79" s="261">
        <f t="shared" si="3"/>
        <v>452.54754201073763</v>
      </c>
      <c r="I79" s="261">
        <f t="shared" si="3"/>
        <v>443.5111417745884</v>
      </c>
      <c r="J79" s="261">
        <f t="shared" si="3"/>
        <v>434.35918512716108</v>
      </c>
      <c r="K79" s="261">
        <f t="shared" si="3"/>
        <v>239.51903981769644</v>
      </c>
      <c r="L79" s="261">
        <f t="shared" si="3"/>
        <v>329.72176375746039</v>
      </c>
      <c r="M79" s="261">
        <f t="shared" si="3"/>
        <v>308.46214909964851</v>
      </c>
      <c r="N79" s="261">
        <f t="shared" si="3"/>
        <v>311.61700989826181</v>
      </c>
      <c r="O79" s="261">
        <f t="shared" si="3"/>
        <v>338.10380880637604</v>
      </c>
      <c r="P79" s="261">
        <f t="shared" si="3"/>
        <v>400.5032783830402</v>
      </c>
      <c r="Q79" s="261">
        <f t="shared" si="3"/>
        <v>412.72649772826219</v>
      </c>
      <c r="R79" s="261">
        <f t="shared" si="3"/>
        <v>383.96178982188246</v>
      </c>
      <c r="S79" s="261">
        <f t="shared" si="3"/>
        <v>413.88032773407031</v>
      </c>
      <c r="T79" s="261">
        <f t="shared" si="3"/>
        <v>480.81927646331462</v>
      </c>
      <c r="U79" s="261">
        <f t="shared" si="3"/>
        <v>429.54983074519043</v>
      </c>
      <c r="V79" s="261">
        <f t="shared" si="3"/>
        <v>426.70385061550883</v>
      </c>
      <c r="W79" s="261">
        <f t="shared" si="3"/>
        <v>622.03165878771972</v>
      </c>
      <c r="X79" s="261">
        <f t="shared" si="3"/>
        <v>524.80782424268023</v>
      </c>
      <c r="Y79" s="261">
        <f t="shared" si="3"/>
        <v>506.79714917605952</v>
      </c>
      <c r="DA79" s="70"/>
    </row>
    <row r="80" spans="1:105" ht="12" customHeight="1" x14ac:dyDescent="0.25">
      <c r="A80" s="60" t="s">
        <v>190</v>
      </c>
      <c r="B80" s="262">
        <v>274.2773204937119</v>
      </c>
      <c r="C80" s="262">
        <v>259.22493954937431</v>
      </c>
      <c r="D80" s="262">
        <v>278.79926550628687</v>
      </c>
      <c r="E80" s="262">
        <v>283.04926983580708</v>
      </c>
      <c r="F80" s="262">
        <v>275.44591191259389</v>
      </c>
      <c r="G80" s="262">
        <v>269.7890082971461</v>
      </c>
      <c r="H80" s="262">
        <v>274.1047106041301</v>
      </c>
      <c r="I80" s="262">
        <v>269.86449240470171</v>
      </c>
      <c r="J80" s="262">
        <v>264.78288223869248</v>
      </c>
      <c r="K80" s="262">
        <v>195.6026446118162</v>
      </c>
      <c r="L80" s="262">
        <v>207.83343507559451</v>
      </c>
      <c r="M80" s="262">
        <v>187.59706726251599</v>
      </c>
      <c r="N80" s="262">
        <v>208.15182791693891</v>
      </c>
      <c r="O80" s="262">
        <v>221.19882924337321</v>
      </c>
      <c r="P80" s="262">
        <v>230.45278654996699</v>
      </c>
      <c r="Q80" s="262">
        <v>278.82343953439238</v>
      </c>
      <c r="R80" s="262">
        <v>257.43907392506759</v>
      </c>
      <c r="S80" s="262">
        <v>289.86040216485361</v>
      </c>
      <c r="T80" s="262">
        <v>312.1158336533274</v>
      </c>
      <c r="U80" s="262">
        <v>307.44912174576501</v>
      </c>
      <c r="V80" s="262">
        <v>307.08131313606373</v>
      </c>
      <c r="W80" s="262">
        <v>409.71847709185198</v>
      </c>
      <c r="X80" s="262">
        <v>345.84647295180241</v>
      </c>
      <c r="Y80" s="262">
        <v>345.38347074925912</v>
      </c>
      <c r="DA80" s="72" t="s">
        <v>412</v>
      </c>
    </row>
    <row r="81" spans="1:105" ht="12" customHeight="1" x14ac:dyDescent="0.25">
      <c r="A81" s="59" t="s">
        <v>31</v>
      </c>
      <c r="B81" s="230">
        <v>6.4778977167368126</v>
      </c>
      <c r="C81" s="230">
        <v>5.9129073234814022</v>
      </c>
      <c r="D81" s="230">
        <v>6.2301552717694646</v>
      </c>
      <c r="E81" s="230">
        <v>6.4319450755723828</v>
      </c>
      <c r="F81" s="230">
        <v>7.7667691808405639</v>
      </c>
      <c r="G81" s="230">
        <v>7.3778436494804271</v>
      </c>
      <c r="H81" s="230">
        <v>7.309240897253301</v>
      </c>
      <c r="I81" s="230">
        <v>7.6667201611107112</v>
      </c>
      <c r="J81" s="230">
        <v>6.1635999162693098</v>
      </c>
      <c r="K81" s="230">
        <v>7.118728114998925</v>
      </c>
      <c r="L81" s="230">
        <v>7.0413810707723217</v>
      </c>
      <c r="M81" s="230">
        <v>5.3198022264906566</v>
      </c>
      <c r="N81" s="230">
        <v>5.4012555635762158</v>
      </c>
      <c r="O81" s="230">
        <v>4.8958567865200191</v>
      </c>
      <c r="P81" s="230">
        <v>3.492707622318167</v>
      </c>
      <c r="Q81" s="230">
        <v>5.8529416285747518</v>
      </c>
      <c r="R81" s="230">
        <v>6.4089004932758851</v>
      </c>
      <c r="S81" s="230">
        <v>5.9535399851554303</v>
      </c>
      <c r="T81" s="230">
        <v>5.6036199577798316</v>
      </c>
      <c r="U81" s="230">
        <v>5.9795612077464568</v>
      </c>
      <c r="V81" s="230">
        <v>13.731440697868511</v>
      </c>
      <c r="W81" s="230">
        <v>13.3119099779836</v>
      </c>
      <c r="X81" s="230">
        <v>5.0196696903517104</v>
      </c>
      <c r="Y81" s="230">
        <v>6.0701152308749906</v>
      </c>
      <c r="DA81" s="71" t="s">
        <v>413</v>
      </c>
    </row>
    <row r="82" spans="1:105" ht="12" customHeight="1" x14ac:dyDescent="0.25">
      <c r="A82" s="59" t="s">
        <v>159</v>
      </c>
      <c r="B82" s="230">
        <v>2.548429262347006</v>
      </c>
      <c r="C82" s="230">
        <v>2.5590570413457092</v>
      </c>
      <c r="D82" s="230">
        <v>2.696378053476427</v>
      </c>
      <c r="E82" s="230">
        <v>3.3138787442215518</v>
      </c>
      <c r="F82" s="230">
        <v>3.0248771893586839</v>
      </c>
      <c r="G82" s="230">
        <v>2.8734291596133201</v>
      </c>
      <c r="H82" s="230">
        <v>2.9657121960011228</v>
      </c>
      <c r="I82" s="230">
        <v>2.6546740835068712</v>
      </c>
      <c r="J82" s="230">
        <v>2.334259394346442</v>
      </c>
      <c r="K82" s="230">
        <v>2.5659950922084538</v>
      </c>
      <c r="L82" s="230">
        <v>6.9264178908929486</v>
      </c>
      <c r="M82" s="230">
        <v>5.4178801344927487</v>
      </c>
      <c r="N82" s="230">
        <v>4.0170336025280244</v>
      </c>
      <c r="O82" s="230">
        <v>5.2965565582209511</v>
      </c>
      <c r="P82" s="230">
        <v>6.2972667713898591</v>
      </c>
      <c r="Q82" s="230">
        <v>6.817935111797909</v>
      </c>
      <c r="R82" s="230">
        <v>5.5455594856549526</v>
      </c>
      <c r="S82" s="230">
        <v>5.9448661555692288</v>
      </c>
      <c r="T82" s="230">
        <v>6.0625121294959774</v>
      </c>
      <c r="U82" s="230">
        <v>5.8978391971884507</v>
      </c>
      <c r="V82" s="230">
        <v>5.7707523842999038</v>
      </c>
      <c r="W82" s="230">
        <v>15.22102778419525</v>
      </c>
      <c r="X82" s="230">
        <v>11.17239854327719</v>
      </c>
      <c r="Y82" s="230">
        <v>10.167615280012379</v>
      </c>
      <c r="DA82" s="71" t="s">
        <v>414</v>
      </c>
    </row>
    <row r="83" spans="1:105" ht="12" customHeight="1" x14ac:dyDescent="0.25">
      <c r="A83" s="59" t="s">
        <v>35</v>
      </c>
      <c r="B83" s="230">
        <v>265.25099351462808</v>
      </c>
      <c r="C83" s="230">
        <v>250.75297518454721</v>
      </c>
      <c r="D83" s="230">
        <v>269.87273218104099</v>
      </c>
      <c r="E83" s="230">
        <v>273.30344601601308</v>
      </c>
      <c r="F83" s="230">
        <v>264.65426554239463</v>
      </c>
      <c r="G83" s="230">
        <v>259.53773548805242</v>
      </c>
      <c r="H83" s="230">
        <v>263.82975751087571</v>
      </c>
      <c r="I83" s="230">
        <v>259.54309816008413</v>
      </c>
      <c r="J83" s="230">
        <v>256.28502292807673</v>
      </c>
      <c r="K83" s="230">
        <v>185.91792140460879</v>
      </c>
      <c r="L83" s="230">
        <v>193.8656361139293</v>
      </c>
      <c r="M83" s="230">
        <v>176.85938490153259</v>
      </c>
      <c r="N83" s="230">
        <v>198.73353875083461</v>
      </c>
      <c r="O83" s="230">
        <v>211.00641589863221</v>
      </c>
      <c r="P83" s="230">
        <v>220.66281215625901</v>
      </c>
      <c r="Q83" s="230">
        <v>266.15256279401979</v>
      </c>
      <c r="R83" s="230">
        <v>245.4846139461367</v>
      </c>
      <c r="S83" s="230">
        <v>277.96199602412889</v>
      </c>
      <c r="T83" s="230">
        <v>300.4497015660516</v>
      </c>
      <c r="U83" s="230">
        <v>295.57172134082998</v>
      </c>
      <c r="V83" s="230">
        <v>287.57912005389528</v>
      </c>
      <c r="W83" s="230">
        <v>381.18553932967319</v>
      </c>
      <c r="X83" s="230">
        <v>329.65440471817351</v>
      </c>
      <c r="Y83" s="230">
        <v>329.14574023837167</v>
      </c>
      <c r="DA83" s="71" t="s">
        <v>415</v>
      </c>
    </row>
    <row r="84" spans="1:105" ht="12" customHeight="1" x14ac:dyDescent="0.25">
      <c r="A84" s="60" t="s">
        <v>195</v>
      </c>
      <c r="B84" s="262">
        <v>247.52215809481859</v>
      </c>
      <c r="C84" s="262">
        <v>188.36289252897481</v>
      </c>
      <c r="D84" s="262">
        <v>183.26195150491179</v>
      </c>
      <c r="E84" s="262">
        <v>182.34639899592881</v>
      </c>
      <c r="F84" s="262">
        <v>147.4699272580547</v>
      </c>
      <c r="G84" s="262">
        <v>152.52581711813909</v>
      </c>
      <c r="H84" s="262">
        <v>178.4428314066075</v>
      </c>
      <c r="I84" s="262">
        <v>173.64664936988669</v>
      </c>
      <c r="J84" s="262">
        <v>169.5763028884686</v>
      </c>
      <c r="K84" s="262">
        <v>43.916395205880242</v>
      </c>
      <c r="L84" s="262">
        <v>121.8883286818659</v>
      </c>
      <c r="M84" s="262">
        <v>120.86508183713249</v>
      </c>
      <c r="N84" s="262">
        <v>103.4651819813229</v>
      </c>
      <c r="O84" s="262">
        <v>116.9049795630028</v>
      </c>
      <c r="P84" s="262">
        <v>170.05049183307321</v>
      </c>
      <c r="Q84" s="262">
        <v>133.90305819386981</v>
      </c>
      <c r="R84" s="262">
        <v>126.5227158968149</v>
      </c>
      <c r="S84" s="262">
        <v>124.0199255692167</v>
      </c>
      <c r="T84" s="262">
        <v>168.70344280998719</v>
      </c>
      <c r="U84" s="262">
        <v>122.10070899942539</v>
      </c>
      <c r="V84" s="262">
        <v>119.6225374794451</v>
      </c>
      <c r="W84" s="262">
        <v>212.31318169586771</v>
      </c>
      <c r="X84" s="262">
        <v>178.96135129087779</v>
      </c>
      <c r="Y84" s="262">
        <v>161.4136784268004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3.0458434512183392</v>
      </c>
      <c r="C87" s="229">
        <v>3.3549000866094771</v>
      </c>
      <c r="D87" s="229">
        <v>3.4876600492945822</v>
      </c>
      <c r="E87" s="229">
        <v>3.5567698032859751</v>
      </c>
      <c r="F87" s="229">
        <v>3.7293267013638709</v>
      </c>
      <c r="G87" s="229">
        <v>3.5427518231974902</v>
      </c>
      <c r="H87" s="229">
        <v>4.2396419111357684</v>
      </c>
      <c r="I87" s="229">
        <v>4.6323654105400021</v>
      </c>
      <c r="J87" s="229">
        <v>3.7071556964175199</v>
      </c>
      <c r="K87" s="229">
        <v>1.3469219999261861</v>
      </c>
      <c r="L87" s="229">
        <v>3.9797709968311441</v>
      </c>
      <c r="M87" s="229">
        <v>3.2391581086132408</v>
      </c>
      <c r="N87" s="229">
        <v>1.9397016787649211</v>
      </c>
      <c r="O87" s="229">
        <v>1.945733747812969</v>
      </c>
      <c r="P87" s="229">
        <v>1.2217802577019909</v>
      </c>
      <c r="Q87" s="229">
        <v>1.5470487009862139</v>
      </c>
      <c r="R87" s="229">
        <v>1.583854335773506</v>
      </c>
      <c r="S87" s="229">
        <v>1.710945704286549</v>
      </c>
      <c r="T87" s="229">
        <v>2.1564562458180818</v>
      </c>
      <c r="U87" s="229">
        <v>1.7437709412839799</v>
      </c>
      <c r="V87" s="229">
        <v>4.1185119553448741</v>
      </c>
      <c r="W87" s="229">
        <v>5.6322206652981306</v>
      </c>
      <c r="X87" s="229">
        <v>2.0041736259231091</v>
      </c>
      <c r="Y87" s="229">
        <v>2.3041626392076302</v>
      </c>
      <c r="DA87" s="73" t="s">
        <v>419</v>
      </c>
    </row>
    <row r="88" spans="1:105" ht="12" customHeight="1" x14ac:dyDescent="0.25">
      <c r="A88" s="64" t="s">
        <v>159</v>
      </c>
      <c r="B88" s="229">
        <v>1.1982462396030109</v>
      </c>
      <c r="C88" s="229">
        <v>1.451972814719243</v>
      </c>
      <c r="D88" s="229">
        <v>1.509440712901128</v>
      </c>
      <c r="E88" s="229">
        <v>1.832525575189176</v>
      </c>
      <c r="F88" s="229">
        <v>1.452438589066062</v>
      </c>
      <c r="G88" s="229">
        <v>1.3797861377512139</v>
      </c>
      <c r="H88" s="229">
        <v>1.7202275720940881</v>
      </c>
      <c r="I88" s="229">
        <v>1.604000164643107</v>
      </c>
      <c r="J88" s="229">
        <v>1.403962477808792</v>
      </c>
      <c r="K88" s="229">
        <v>0.48550740884682758</v>
      </c>
      <c r="L88" s="229">
        <v>3.9147940946597011</v>
      </c>
      <c r="M88" s="229">
        <v>3.2988764660737551</v>
      </c>
      <c r="N88" s="229">
        <v>1.442599175462763</v>
      </c>
      <c r="O88" s="229">
        <v>2.1049816797962149</v>
      </c>
      <c r="P88" s="229">
        <v>2.202840045815325</v>
      </c>
      <c r="Q88" s="229">
        <v>1.80211564158102</v>
      </c>
      <c r="R88" s="229">
        <v>1.3704938069891781</v>
      </c>
      <c r="S88" s="229">
        <v>1.7084529938139179</v>
      </c>
      <c r="T88" s="229">
        <v>2.3330529631740489</v>
      </c>
      <c r="U88" s="229">
        <v>1.71993901410348</v>
      </c>
      <c r="V88" s="229">
        <v>1.7308389708709391</v>
      </c>
      <c r="W88" s="229">
        <v>6.4399614612032572</v>
      </c>
      <c r="X88" s="229">
        <v>4.4607370364979158</v>
      </c>
      <c r="Y88" s="229">
        <v>3.859537812211197</v>
      </c>
      <c r="DA88" s="73" t="s">
        <v>420</v>
      </c>
    </row>
    <row r="89" spans="1:105" ht="12" customHeight="1" x14ac:dyDescent="0.25">
      <c r="A89" s="64" t="s">
        <v>32</v>
      </c>
      <c r="B89" s="229">
        <v>6.7189985218427823</v>
      </c>
      <c r="C89" s="229">
        <v>10.32751742544591</v>
      </c>
      <c r="D89" s="229">
        <v>9.8207823484623873</v>
      </c>
      <c r="E89" s="229">
        <v>9.8845357406653864</v>
      </c>
      <c r="F89" s="229">
        <v>9.6519021579805617</v>
      </c>
      <c r="G89" s="229">
        <v>7.6603685437791231</v>
      </c>
      <c r="H89" s="229">
        <v>10.820138686910161</v>
      </c>
      <c r="I89" s="229">
        <v>7.8108423031383296</v>
      </c>
      <c r="J89" s="229">
        <v>8.9266974726034718</v>
      </c>
      <c r="K89" s="229">
        <v>5.2889906937845046</v>
      </c>
      <c r="L89" s="229">
        <v>2.9682087907033741</v>
      </c>
      <c r="M89" s="229">
        <v>5.2124023203873184</v>
      </c>
      <c r="N89" s="229">
        <v>2.38866993519333</v>
      </c>
      <c r="O89" s="229">
        <v>4.3653975521165744</v>
      </c>
      <c r="P89" s="229">
        <v>4.9329921394742291</v>
      </c>
      <c r="Q89" s="229">
        <v>5.8930053598276668</v>
      </c>
      <c r="R89" s="229">
        <v>5.059724739330937</v>
      </c>
      <c r="S89" s="229">
        <v>4.296427243334616</v>
      </c>
      <c r="T89" s="229">
        <v>7.6690843587677202</v>
      </c>
      <c r="U89" s="229">
        <v>4.7721278856612361</v>
      </c>
      <c r="V89" s="229">
        <v>4.5258327067833992</v>
      </c>
      <c r="W89" s="229">
        <v>9.4137809760274145</v>
      </c>
      <c r="X89" s="229">
        <v>15.34392916592623</v>
      </c>
      <c r="Y89" s="229">
        <v>14.79094213420697</v>
      </c>
      <c r="DA89" s="73" t="s">
        <v>421</v>
      </c>
    </row>
    <row r="90" spans="1:105" ht="12" customHeight="1" x14ac:dyDescent="0.25">
      <c r="A90" s="64" t="s">
        <v>33</v>
      </c>
      <c r="B90" s="229">
        <v>5.1047189568622722</v>
      </c>
      <c r="C90" s="229">
        <v>5.2452031191180932</v>
      </c>
      <c r="D90" s="229">
        <v>5.5631814305179006</v>
      </c>
      <c r="E90" s="229">
        <v>4.083338678416248</v>
      </c>
      <c r="F90" s="229">
        <v>4.056853087176993</v>
      </c>
      <c r="G90" s="229">
        <v>3.841091718136572</v>
      </c>
      <c r="H90" s="229">
        <v>5.4481977800147021</v>
      </c>
      <c r="I90" s="229">
        <v>2.7789960865278411</v>
      </c>
      <c r="J90" s="229">
        <v>1.393426634041607</v>
      </c>
      <c r="K90" s="229">
        <v>1.617772873503752</v>
      </c>
      <c r="L90" s="229">
        <v>1.453181406761362</v>
      </c>
      <c r="M90" s="229">
        <v>1.427274942579561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124.71839427756009</v>
      </c>
      <c r="C91" s="229">
        <v>142.27369585574871</v>
      </c>
      <c r="D91" s="229">
        <v>151.07558405273431</v>
      </c>
      <c r="E91" s="229">
        <v>151.13273395563749</v>
      </c>
      <c r="F91" s="229">
        <v>127.0775783516049</v>
      </c>
      <c r="G91" s="229">
        <v>124.626900388923</v>
      </c>
      <c r="H91" s="229">
        <v>153.0314451351887</v>
      </c>
      <c r="I91" s="229">
        <v>156.82044540503739</v>
      </c>
      <c r="J91" s="229">
        <v>154.14506060759729</v>
      </c>
      <c r="K91" s="229">
        <v>35.177202229818967</v>
      </c>
      <c r="L91" s="229">
        <v>109.57237339291039</v>
      </c>
      <c r="M91" s="229">
        <v>107.68736999947861</v>
      </c>
      <c r="N91" s="229">
        <v>71.369290751844261</v>
      </c>
      <c r="O91" s="229">
        <v>83.859132797643738</v>
      </c>
      <c r="P91" s="229">
        <v>77.189818517526291</v>
      </c>
      <c r="Q91" s="229">
        <v>70.349407642205591</v>
      </c>
      <c r="R91" s="229">
        <v>60.667484316882287</v>
      </c>
      <c r="S91" s="229">
        <v>79.881530020492889</v>
      </c>
      <c r="T91" s="229">
        <v>115.62287242495169</v>
      </c>
      <c r="U91" s="229">
        <v>86.19518403318925</v>
      </c>
      <c r="V91" s="229">
        <v>86.254463031936325</v>
      </c>
      <c r="W91" s="229">
        <v>161.27821443175051</v>
      </c>
      <c r="X91" s="229">
        <v>131.6191511316861</v>
      </c>
      <c r="Y91" s="229">
        <v>124.94084356983009</v>
      </c>
      <c r="DA91" s="73" t="s">
        <v>423</v>
      </c>
    </row>
    <row r="92" spans="1:105" ht="12" customHeight="1" x14ac:dyDescent="0.25">
      <c r="A92" s="64" t="s">
        <v>36</v>
      </c>
      <c r="B92" s="229">
        <v>106.7359566477321</v>
      </c>
      <c r="C92" s="229">
        <v>25.709603227333481</v>
      </c>
      <c r="D92" s="229">
        <v>11.805302911001579</v>
      </c>
      <c r="E92" s="229">
        <v>11.85649524273451</v>
      </c>
      <c r="F92" s="229">
        <v>1.5018283708623521</v>
      </c>
      <c r="G92" s="229">
        <v>11.47491850635163</v>
      </c>
      <c r="H92" s="229">
        <v>3.183180321264063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26.324920440057589</v>
      </c>
      <c r="O92" s="229">
        <v>24.629733785633281</v>
      </c>
      <c r="P92" s="229">
        <v>84.503060872555295</v>
      </c>
      <c r="Q92" s="229">
        <v>54.311480849269302</v>
      </c>
      <c r="R92" s="229">
        <v>57.84115869783902</v>
      </c>
      <c r="S92" s="229">
        <v>36.422569607288708</v>
      </c>
      <c r="T92" s="229">
        <v>40.92197681727572</v>
      </c>
      <c r="U92" s="229">
        <v>27.66968712518748</v>
      </c>
      <c r="V92" s="229">
        <v>22.992890814509568</v>
      </c>
      <c r="W92" s="229">
        <v>29.549004161588321</v>
      </c>
      <c r="X92" s="229">
        <v>25.533360330844399</v>
      </c>
      <c r="Y92" s="229">
        <v>15.51819227134447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260.15538671858019</v>
      </c>
      <c r="C96" s="279">
        <v>269.43598515117628</v>
      </c>
      <c r="D96" s="279">
        <v>274.6904341661126</v>
      </c>
      <c r="E96" s="279">
        <v>280.02566556158843</v>
      </c>
      <c r="F96" s="279">
        <v>293.05870601107478</v>
      </c>
      <c r="G96" s="279">
        <v>285.75484338168621</v>
      </c>
      <c r="H96" s="279">
        <v>323.03674856759551</v>
      </c>
      <c r="I96" s="279">
        <v>327.11168840421021</v>
      </c>
      <c r="J96" s="279">
        <v>323.07697052545029</v>
      </c>
      <c r="K96" s="279">
        <v>237.1096999608892</v>
      </c>
      <c r="L96" s="279">
        <v>284.42988449924218</v>
      </c>
      <c r="M96" s="279">
        <v>310.86892470127668</v>
      </c>
      <c r="N96" s="279">
        <v>296.26748789634831</v>
      </c>
      <c r="O96" s="279">
        <v>293.8221205734942</v>
      </c>
      <c r="P96" s="279">
        <v>293.45340598662273</v>
      </c>
      <c r="Q96" s="279">
        <v>304.29680370860791</v>
      </c>
      <c r="R96" s="279">
        <v>307.01313840643382</v>
      </c>
      <c r="S96" s="279">
        <v>347.9274485584524</v>
      </c>
      <c r="T96" s="279">
        <v>364.9641308679939</v>
      </c>
      <c r="U96" s="279">
        <v>349.52196972224948</v>
      </c>
      <c r="V96" s="279">
        <v>326.8641586550109</v>
      </c>
      <c r="W96" s="279">
        <v>391.56972426568501</v>
      </c>
      <c r="X96" s="279">
        <v>340.59657102567172</v>
      </c>
      <c r="Y96" s="279">
        <v>347.22403737181168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0.99999999999999989</v>
      </c>
      <c r="C100" s="232">
        <f t="shared" si="4"/>
        <v>1</v>
      </c>
      <c r="D100" s="232">
        <f t="shared" si="4"/>
        <v>0.99999999999999989</v>
      </c>
      <c r="E100" s="232">
        <f t="shared" si="4"/>
        <v>1</v>
      </c>
      <c r="F100" s="232">
        <f t="shared" si="4"/>
        <v>1</v>
      </c>
      <c r="G100" s="232">
        <f t="shared" si="4"/>
        <v>1</v>
      </c>
      <c r="H100" s="232">
        <f t="shared" si="4"/>
        <v>1</v>
      </c>
      <c r="I100" s="232">
        <f t="shared" si="4"/>
        <v>1</v>
      </c>
      <c r="J100" s="232">
        <f t="shared" si="4"/>
        <v>1</v>
      </c>
      <c r="K100" s="232">
        <f t="shared" si="4"/>
        <v>1.0000000000000002</v>
      </c>
      <c r="L100" s="232">
        <f t="shared" si="4"/>
        <v>0.99999999999999978</v>
      </c>
      <c r="M100" s="232">
        <f t="shared" si="4"/>
        <v>1</v>
      </c>
      <c r="N100" s="232">
        <f t="shared" si="4"/>
        <v>1</v>
      </c>
      <c r="O100" s="232">
        <f t="shared" si="4"/>
        <v>1</v>
      </c>
      <c r="P100" s="232">
        <f t="shared" si="4"/>
        <v>1</v>
      </c>
      <c r="Q100" s="232">
        <f t="shared" si="4"/>
        <v>1</v>
      </c>
      <c r="R100" s="232">
        <f t="shared" si="4"/>
        <v>1</v>
      </c>
      <c r="S100" s="232">
        <f t="shared" si="4"/>
        <v>1</v>
      </c>
      <c r="T100" s="232">
        <f t="shared" si="4"/>
        <v>1</v>
      </c>
      <c r="U100" s="232">
        <f t="shared" si="4"/>
        <v>1</v>
      </c>
      <c r="V100" s="232">
        <f t="shared" si="4"/>
        <v>0.99999999999999989</v>
      </c>
      <c r="W100" s="232">
        <f t="shared" si="4"/>
        <v>1</v>
      </c>
      <c r="X100" s="232">
        <f t="shared" si="4"/>
        <v>1</v>
      </c>
      <c r="Y100" s="232">
        <f t="shared" si="4"/>
        <v>1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6.62525061505477E-4</v>
      </c>
      <c r="C105" s="268">
        <f t="shared" si="9"/>
        <v>7.080470557691578E-4</v>
      </c>
      <c r="D105" s="268">
        <f t="shared" si="9"/>
        <v>7.2877817496322481E-4</v>
      </c>
      <c r="E105" s="268">
        <f t="shared" si="9"/>
        <v>7.3591714915061861E-4</v>
      </c>
      <c r="F105" s="268">
        <f t="shared" si="9"/>
        <v>7.0778718343251688E-4</v>
      </c>
      <c r="G105" s="268">
        <f t="shared" si="9"/>
        <v>6.6975676689998848E-4</v>
      </c>
      <c r="H105" s="268">
        <f t="shared" si="9"/>
        <v>6.3149539133924837E-4</v>
      </c>
      <c r="I105" s="268">
        <f t="shared" si="9"/>
        <v>6.1819814149458366E-4</v>
      </c>
      <c r="J105" s="268">
        <f t="shared" si="9"/>
        <v>6.5395625871633874E-4</v>
      </c>
      <c r="K105" s="268">
        <f t="shared" si="9"/>
        <v>6.3765185701874279E-4</v>
      </c>
      <c r="L105" s="268">
        <f t="shared" si="9"/>
        <v>6.3924383795976034E-4</v>
      </c>
      <c r="M105" s="268">
        <f t="shared" si="9"/>
        <v>5.3981092334357201E-4</v>
      </c>
      <c r="N105" s="268">
        <f t="shared" si="9"/>
        <v>5.6625382230749257E-4</v>
      </c>
      <c r="O105" s="268">
        <f t="shared" si="9"/>
        <v>6.1151176671511416E-4</v>
      </c>
      <c r="P105" s="268">
        <f t="shared" si="9"/>
        <v>5.8525928408029962E-4</v>
      </c>
      <c r="Q105" s="268">
        <f t="shared" si="9"/>
        <v>6.128832663087017E-4</v>
      </c>
      <c r="R105" s="268">
        <f t="shared" si="9"/>
        <v>5.9805166903115648E-4</v>
      </c>
      <c r="S105" s="268">
        <f t="shared" si="9"/>
        <v>6.3360922267853201E-4</v>
      </c>
      <c r="T105" s="268">
        <f t="shared" si="9"/>
        <v>5.8220767356423255E-4</v>
      </c>
      <c r="U105" s="268">
        <f t="shared" si="9"/>
        <v>6.0434408809284751E-4</v>
      </c>
      <c r="V105" s="268">
        <f t="shared" si="9"/>
        <v>6.8949343744793129E-4</v>
      </c>
      <c r="W105" s="268">
        <f t="shared" si="9"/>
        <v>7.549085047159614E-4</v>
      </c>
      <c r="X105" s="268">
        <f t="shared" si="9"/>
        <v>6.9302699585707499E-4</v>
      </c>
      <c r="Y105" s="268">
        <f t="shared" si="9"/>
        <v>6.3063379148974269E-4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9.9264639706323959E-2</v>
      </c>
      <c r="C106" s="269">
        <f t="shared" si="10"/>
        <v>7.7343404249944098E-2</v>
      </c>
      <c r="D106" s="269">
        <f t="shared" si="10"/>
        <v>7.3408685877205962E-2</v>
      </c>
      <c r="E106" s="269">
        <f t="shared" si="10"/>
        <v>7.4100802770190141E-2</v>
      </c>
      <c r="F106" s="269">
        <f t="shared" si="10"/>
        <v>6.816005959181555E-2</v>
      </c>
      <c r="G106" s="269">
        <f t="shared" si="10"/>
        <v>6.8281878127934389E-2</v>
      </c>
      <c r="H106" s="269">
        <f t="shared" si="10"/>
        <v>6.1160770941872063E-2</v>
      </c>
      <c r="I106" s="269">
        <f t="shared" si="10"/>
        <v>5.8180921014262379E-2</v>
      </c>
      <c r="J106" s="269">
        <f t="shared" si="10"/>
        <v>6.1887382244446572E-2</v>
      </c>
      <c r="K106" s="269">
        <f t="shared" si="10"/>
        <v>6.3562895230489455E-2</v>
      </c>
      <c r="L106" s="269">
        <f t="shared" si="10"/>
        <v>5.8345640279843715E-2</v>
      </c>
      <c r="M106" s="269">
        <f t="shared" si="10"/>
        <v>5.0139137711676066E-2</v>
      </c>
      <c r="N106" s="269">
        <f t="shared" si="10"/>
        <v>6.3720724442596854E-2</v>
      </c>
      <c r="O106" s="269">
        <f t="shared" si="10"/>
        <v>6.6270558937849749E-2</v>
      </c>
      <c r="P106" s="269">
        <f t="shared" si="10"/>
        <v>9.4241546104859658E-2</v>
      </c>
      <c r="Q106" s="269">
        <f t="shared" si="10"/>
        <v>8.6509894386927008E-2</v>
      </c>
      <c r="R106" s="269">
        <f t="shared" si="10"/>
        <v>9.236982949590819E-2</v>
      </c>
      <c r="S106" s="269">
        <f t="shared" si="10"/>
        <v>7.6819453707863875E-2</v>
      </c>
      <c r="T106" s="269">
        <f t="shared" si="10"/>
        <v>6.7255298637111688E-2</v>
      </c>
      <c r="U106" s="269">
        <f t="shared" si="10"/>
        <v>6.8830885460116384E-2</v>
      </c>
      <c r="V106" s="269">
        <f t="shared" si="10"/>
        <v>7.5428125289119727E-2</v>
      </c>
      <c r="W106" s="269">
        <f t="shared" si="10"/>
        <v>8.0814787702049112E-2</v>
      </c>
      <c r="X106" s="269">
        <f t="shared" si="10"/>
        <v>7.8665030186212861E-2</v>
      </c>
      <c r="Y106" s="269">
        <f t="shared" si="10"/>
        <v>7.085974032392145E-2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0.47938645923925832</v>
      </c>
      <c r="C107" s="269">
        <f t="shared" si="11"/>
        <v>0.4641366248468225</v>
      </c>
      <c r="D107" s="269">
        <f t="shared" si="11"/>
        <v>0.46829847651055401</v>
      </c>
      <c r="E107" s="269">
        <f t="shared" si="11"/>
        <v>0.4617745841337399</v>
      </c>
      <c r="F107" s="269">
        <f t="shared" si="11"/>
        <v>0.4611141751433433</v>
      </c>
      <c r="G107" s="269">
        <f t="shared" si="11"/>
        <v>0.48275618901002015</v>
      </c>
      <c r="H107" s="269">
        <f t="shared" si="11"/>
        <v>0.47730186058591795</v>
      </c>
      <c r="I107" s="269">
        <f t="shared" si="11"/>
        <v>0.48018933283281312</v>
      </c>
      <c r="J107" s="269">
        <f t="shared" si="11"/>
        <v>0.46140928385818503</v>
      </c>
      <c r="K107" s="269">
        <f t="shared" si="11"/>
        <v>0.48080700072283217</v>
      </c>
      <c r="L107" s="269">
        <f t="shared" si="11"/>
        <v>0.4436545416262942</v>
      </c>
      <c r="M107" s="269">
        <f t="shared" si="11"/>
        <v>0.45650798394176906</v>
      </c>
      <c r="N107" s="269">
        <f t="shared" si="11"/>
        <v>0.47208488134452831</v>
      </c>
      <c r="O107" s="269">
        <f t="shared" si="11"/>
        <v>0.46071369999797518</v>
      </c>
      <c r="P107" s="269">
        <f t="shared" si="11"/>
        <v>0.4609839879720678</v>
      </c>
      <c r="Q107" s="269">
        <f t="shared" si="11"/>
        <v>0.48701002823777828</v>
      </c>
      <c r="R107" s="269">
        <f t="shared" si="11"/>
        <v>0.47266272272443027</v>
      </c>
      <c r="S107" s="269">
        <f t="shared" si="11"/>
        <v>0.46270074818662166</v>
      </c>
      <c r="T107" s="269">
        <f t="shared" si="11"/>
        <v>0.49376603442896844</v>
      </c>
      <c r="U107" s="269">
        <f t="shared" si="11"/>
        <v>0.49688496722905223</v>
      </c>
      <c r="V107" s="269">
        <f t="shared" si="11"/>
        <v>0.45902196508160836</v>
      </c>
      <c r="W107" s="269">
        <f t="shared" si="11"/>
        <v>0.43628450719260936</v>
      </c>
      <c r="X107" s="269">
        <f t="shared" si="11"/>
        <v>0.4566815645743123</v>
      </c>
      <c r="Y107" s="269">
        <f t="shared" si="11"/>
        <v>0.48153597927655512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7.6403838048708733E-2</v>
      </c>
      <c r="C108" s="269">
        <f t="shared" si="12"/>
        <v>8.2535698290842521E-2</v>
      </c>
      <c r="D108" s="269">
        <f t="shared" si="12"/>
        <v>8.447896431151887E-2</v>
      </c>
      <c r="E108" s="269">
        <f t="shared" si="12"/>
        <v>8.5286980666823206E-2</v>
      </c>
      <c r="F108" s="269">
        <f t="shared" si="12"/>
        <v>8.2796564138215387E-2</v>
      </c>
      <c r="G108" s="269">
        <f t="shared" si="12"/>
        <v>7.7712936030763999E-2</v>
      </c>
      <c r="H108" s="269">
        <f t="shared" si="12"/>
        <v>7.3715027246608611E-2</v>
      </c>
      <c r="I108" s="269">
        <f t="shared" si="12"/>
        <v>7.1435892988204977E-2</v>
      </c>
      <c r="J108" s="269">
        <f t="shared" si="12"/>
        <v>7.5701701781571401E-2</v>
      </c>
      <c r="K108" s="269">
        <f t="shared" si="12"/>
        <v>7.8438793334057497E-2</v>
      </c>
      <c r="L108" s="269">
        <f t="shared" si="12"/>
        <v>7.3248810262355968E-2</v>
      </c>
      <c r="M108" s="269">
        <f t="shared" si="12"/>
        <v>6.2580069423326473E-2</v>
      </c>
      <c r="N108" s="269">
        <f t="shared" si="12"/>
        <v>6.489446789422916E-2</v>
      </c>
      <c r="O108" s="269">
        <f t="shared" si="12"/>
        <v>7.0643189062720269E-2</v>
      </c>
      <c r="P108" s="269">
        <f t="shared" si="12"/>
        <v>6.777971771029756E-2</v>
      </c>
      <c r="Q108" s="269">
        <f t="shared" si="12"/>
        <v>7.1886069966182103E-2</v>
      </c>
      <c r="R108" s="269">
        <f t="shared" si="12"/>
        <v>7.0410474097406792E-2</v>
      </c>
      <c r="S108" s="269">
        <f t="shared" si="12"/>
        <v>7.310950897752333E-2</v>
      </c>
      <c r="T108" s="269">
        <f t="shared" si="12"/>
        <v>6.7529106962037552E-2</v>
      </c>
      <c r="U108" s="269">
        <f t="shared" si="12"/>
        <v>6.9741593238282037E-2</v>
      </c>
      <c r="V108" s="269">
        <f t="shared" si="12"/>
        <v>8.0489881855231482E-2</v>
      </c>
      <c r="W108" s="269">
        <f t="shared" si="12"/>
        <v>9.0990473656004822E-2</v>
      </c>
      <c r="X108" s="269">
        <f t="shared" si="12"/>
        <v>8.7287916421351253E-2</v>
      </c>
      <c r="Y108" s="269">
        <f t="shared" si="12"/>
        <v>8.1828586772063963E-2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7.6403838048708733E-2</v>
      </c>
      <c r="C109" s="270">
        <f t="shared" si="13"/>
        <v>8.2535698290842521E-2</v>
      </c>
      <c r="D109" s="270">
        <f t="shared" si="13"/>
        <v>8.447896431151887E-2</v>
      </c>
      <c r="E109" s="270">
        <f t="shared" si="13"/>
        <v>8.5286980666823206E-2</v>
      </c>
      <c r="F109" s="270">
        <f t="shared" si="13"/>
        <v>8.2796564138215387E-2</v>
      </c>
      <c r="G109" s="270">
        <f t="shared" si="13"/>
        <v>7.7712936030763999E-2</v>
      </c>
      <c r="H109" s="270">
        <f t="shared" si="13"/>
        <v>7.3715027246608611E-2</v>
      </c>
      <c r="I109" s="270">
        <f t="shared" si="13"/>
        <v>7.1435892988204977E-2</v>
      </c>
      <c r="J109" s="270">
        <f t="shared" si="13"/>
        <v>7.5701701781571401E-2</v>
      </c>
      <c r="K109" s="270">
        <f t="shared" si="13"/>
        <v>7.8438793334057497E-2</v>
      </c>
      <c r="L109" s="270">
        <f t="shared" si="13"/>
        <v>7.3248810262355968E-2</v>
      </c>
      <c r="M109" s="270">
        <f t="shared" si="13"/>
        <v>6.2580069423326473E-2</v>
      </c>
      <c r="N109" s="270">
        <f t="shared" si="13"/>
        <v>6.489446789422916E-2</v>
      </c>
      <c r="O109" s="270">
        <f t="shared" si="13"/>
        <v>7.0643189062720269E-2</v>
      </c>
      <c r="P109" s="270">
        <f t="shared" si="13"/>
        <v>6.777971771029756E-2</v>
      </c>
      <c r="Q109" s="270">
        <f t="shared" si="13"/>
        <v>7.1886069966182103E-2</v>
      </c>
      <c r="R109" s="270">
        <f t="shared" si="13"/>
        <v>7.0410474097406792E-2</v>
      </c>
      <c r="S109" s="270">
        <f t="shared" si="13"/>
        <v>7.310950897752333E-2</v>
      </c>
      <c r="T109" s="270">
        <f t="shared" si="13"/>
        <v>6.7529106962037552E-2</v>
      </c>
      <c r="U109" s="270">
        <f t="shared" si="13"/>
        <v>6.9741593238282037E-2</v>
      </c>
      <c r="V109" s="270">
        <f t="shared" si="13"/>
        <v>8.0489881855231482E-2</v>
      </c>
      <c r="W109" s="270">
        <f t="shared" si="13"/>
        <v>9.0990473656004822E-2</v>
      </c>
      <c r="X109" s="270">
        <f t="shared" si="13"/>
        <v>8.7287916421351253E-2</v>
      </c>
      <c r="Y109" s="270">
        <f t="shared" si="13"/>
        <v>8.1828586772063963E-2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6.6458704232505147E-2</v>
      </c>
      <c r="C111" s="269">
        <f t="shared" si="15"/>
        <v>6.4462053362061511E-2</v>
      </c>
      <c r="D111" s="269">
        <f t="shared" si="15"/>
        <v>6.3643285707222302E-2</v>
      </c>
      <c r="E111" s="269">
        <f t="shared" si="15"/>
        <v>6.3762832252487384E-2</v>
      </c>
      <c r="F111" s="269">
        <f t="shared" si="15"/>
        <v>5.7467715713777949E-2</v>
      </c>
      <c r="G111" s="269">
        <f t="shared" si="15"/>
        <v>5.5411838463750966E-2</v>
      </c>
      <c r="H111" s="269">
        <f t="shared" si="15"/>
        <v>5.5106570507894768E-2</v>
      </c>
      <c r="I111" s="269">
        <f t="shared" si="15"/>
        <v>5.3765595297602262E-2</v>
      </c>
      <c r="J111" s="269">
        <f t="shared" si="15"/>
        <v>5.6595631474774498E-2</v>
      </c>
      <c r="K111" s="269">
        <f t="shared" si="15"/>
        <v>4.1582935904342609E-2</v>
      </c>
      <c r="L111" s="269">
        <f t="shared" si="15"/>
        <v>5.3911052365526277E-2</v>
      </c>
      <c r="M111" s="269">
        <f t="shared" si="15"/>
        <v>4.706530342050308E-2</v>
      </c>
      <c r="N111" s="269">
        <f t="shared" si="15"/>
        <v>4.4847525846807665E-2</v>
      </c>
      <c r="O111" s="269">
        <f t="shared" si="15"/>
        <v>4.9309633214053711E-2</v>
      </c>
      <c r="P111" s="269">
        <f t="shared" si="15"/>
        <v>5.3408282117428554E-2</v>
      </c>
      <c r="Q111" s="269">
        <f t="shared" si="15"/>
        <v>4.7786652498759567E-2</v>
      </c>
      <c r="R111" s="269">
        <f t="shared" si="15"/>
        <v>4.7122039563749468E-2</v>
      </c>
      <c r="S111" s="269">
        <f t="shared" si="15"/>
        <v>4.7652228705495479E-2</v>
      </c>
      <c r="T111" s="269">
        <f t="shared" si="15"/>
        <v>4.7154882211123378E-2</v>
      </c>
      <c r="U111" s="269">
        <f t="shared" si="15"/>
        <v>4.4439076299147139E-2</v>
      </c>
      <c r="V111" s="269">
        <f t="shared" si="15"/>
        <v>5.1189322589281785E-2</v>
      </c>
      <c r="W111" s="269">
        <f t="shared" si="15"/>
        <v>6.3117991114868544E-2</v>
      </c>
      <c r="X111" s="269">
        <f t="shared" si="15"/>
        <v>5.8591444595534579E-2</v>
      </c>
      <c r="Y111" s="269">
        <f t="shared" si="15"/>
        <v>5.3027833188255998E-2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3.49331804042479E-2</v>
      </c>
      <c r="C112" s="270">
        <f t="shared" si="16"/>
        <v>3.7333838608650721E-2</v>
      </c>
      <c r="D112" s="270">
        <f t="shared" si="16"/>
        <v>3.8401191565814334E-2</v>
      </c>
      <c r="E112" s="270">
        <f t="shared" si="16"/>
        <v>3.877995503704372E-2</v>
      </c>
      <c r="F112" s="270">
        <f t="shared" si="16"/>
        <v>3.7428835466075075E-2</v>
      </c>
      <c r="G112" s="270">
        <f t="shared" si="16"/>
        <v>3.539895842481109E-2</v>
      </c>
      <c r="H112" s="270">
        <f t="shared" si="16"/>
        <v>3.3377643582680645E-2</v>
      </c>
      <c r="I112" s="270">
        <f t="shared" si="16"/>
        <v>3.2714905483024768E-2</v>
      </c>
      <c r="J112" s="270">
        <f t="shared" si="16"/>
        <v>3.450037419980552E-2</v>
      </c>
      <c r="K112" s="270">
        <f t="shared" si="16"/>
        <v>3.3958604041682182E-2</v>
      </c>
      <c r="L112" s="270">
        <f t="shared" si="16"/>
        <v>3.3981739858426521E-2</v>
      </c>
      <c r="M112" s="270">
        <f t="shared" si="16"/>
        <v>2.8623650964237232E-2</v>
      </c>
      <c r="N112" s="270">
        <f t="shared" si="16"/>
        <v>2.9956947746892733E-2</v>
      </c>
      <c r="O112" s="270">
        <f t="shared" si="16"/>
        <v>3.2260012615282746E-2</v>
      </c>
      <c r="P112" s="270">
        <f t="shared" si="16"/>
        <v>3.0731552282168267E-2</v>
      </c>
      <c r="Q112" s="270">
        <f t="shared" si="16"/>
        <v>3.2282974044257798E-2</v>
      </c>
      <c r="R112" s="270">
        <f t="shared" si="16"/>
        <v>3.1594430873914774E-2</v>
      </c>
      <c r="S112" s="270">
        <f t="shared" si="16"/>
        <v>3.337315946434985E-2</v>
      </c>
      <c r="T112" s="270">
        <f t="shared" si="16"/>
        <v>3.0609807244847777E-2</v>
      </c>
      <c r="U112" s="270">
        <f t="shared" si="16"/>
        <v>3.1807147859105066E-2</v>
      </c>
      <c r="V112" s="270">
        <f t="shared" si="16"/>
        <v>3.6838862308337696E-2</v>
      </c>
      <c r="W112" s="270">
        <f t="shared" si="16"/>
        <v>4.157442283095502E-2</v>
      </c>
      <c r="X112" s="270">
        <f t="shared" si="16"/>
        <v>3.8611551738501386E-2</v>
      </c>
      <c r="Y112" s="270">
        <f t="shared" si="16"/>
        <v>3.613859529922113E-2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3.1525523828257247E-2</v>
      </c>
      <c r="C113" s="270">
        <f t="shared" si="17"/>
        <v>2.7128214753410786E-2</v>
      </c>
      <c r="D113" s="270">
        <f t="shared" si="17"/>
        <v>2.5242094141407958E-2</v>
      </c>
      <c r="E113" s="270">
        <f t="shared" si="17"/>
        <v>2.498287721544366E-2</v>
      </c>
      <c r="F113" s="270">
        <f t="shared" si="17"/>
        <v>2.0038880247702874E-2</v>
      </c>
      <c r="G113" s="270">
        <f t="shared" si="17"/>
        <v>2.0012880038939876E-2</v>
      </c>
      <c r="H113" s="270">
        <f t="shared" si="17"/>
        <v>2.1728926925214123E-2</v>
      </c>
      <c r="I113" s="270">
        <f t="shared" si="17"/>
        <v>2.10506898145775E-2</v>
      </c>
      <c r="J113" s="270">
        <f t="shared" si="17"/>
        <v>2.2095257274968975E-2</v>
      </c>
      <c r="K113" s="270">
        <f t="shared" si="17"/>
        <v>7.6243318626604238E-3</v>
      </c>
      <c r="L113" s="270">
        <f t="shared" si="17"/>
        <v>1.9929312507099752E-2</v>
      </c>
      <c r="M113" s="270">
        <f t="shared" si="17"/>
        <v>1.8441652456265844E-2</v>
      </c>
      <c r="N113" s="270">
        <f t="shared" si="17"/>
        <v>1.4890578099914934E-2</v>
      </c>
      <c r="O113" s="270">
        <f t="shared" si="17"/>
        <v>1.7049620598770965E-2</v>
      </c>
      <c r="P113" s="270">
        <f t="shared" si="17"/>
        <v>2.2676729835260291E-2</v>
      </c>
      <c r="Q113" s="270">
        <f t="shared" si="17"/>
        <v>1.5503678454501768E-2</v>
      </c>
      <c r="R113" s="270">
        <f t="shared" si="17"/>
        <v>1.5527608689834691E-2</v>
      </c>
      <c r="S113" s="270">
        <f t="shared" si="17"/>
        <v>1.4279069241145628E-2</v>
      </c>
      <c r="T113" s="270">
        <f t="shared" si="17"/>
        <v>1.6545074966275598E-2</v>
      </c>
      <c r="U113" s="270">
        <f t="shared" si="17"/>
        <v>1.2631928440042066E-2</v>
      </c>
      <c r="V113" s="270">
        <f t="shared" si="17"/>
        <v>1.43504602809441E-2</v>
      </c>
      <c r="W113" s="270">
        <f t="shared" si="17"/>
        <v>2.1543568283913527E-2</v>
      </c>
      <c r="X113" s="270">
        <f t="shared" si="17"/>
        <v>1.997989285703319E-2</v>
      </c>
      <c r="Y113" s="270">
        <f t="shared" si="17"/>
        <v>1.6889237889034868E-2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0.27782383371169828</v>
      </c>
      <c r="C115" s="281">
        <f t="shared" si="19"/>
        <v>0.31081417219456015</v>
      </c>
      <c r="D115" s="281">
        <f t="shared" si="19"/>
        <v>0.30944180941853561</v>
      </c>
      <c r="E115" s="281">
        <f t="shared" si="19"/>
        <v>0.31433888302760876</v>
      </c>
      <c r="F115" s="281">
        <f t="shared" si="19"/>
        <v>0.32975369822941525</v>
      </c>
      <c r="G115" s="281">
        <f t="shared" si="19"/>
        <v>0.31516740160063045</v>
      </c>
      <c r="H115" s="281">
        <f t="shared" si="19"/>
        <v>0.33208427532636742</v>
      </c>
      <c r="I115" s="281">
        <f t="shared" si="19"/>
        <v>0.33581005972562256</v>
      </c>
      <c r="J115" s="281">
        <f t="shared" si="19"/>
        <v>0.34375204438230611</v>
      </c>
      <c r="K115" s="281">
        <f t="shared" si="19"/>
        <v>0.33497072295125968</v>
      </c>
      <c r="L115" s="281">
        <f t="shared" si="19"/>
        <v>0.37020071162801998</v>
      </c>
      <c r="M115" s="281">
        <f t="shared" si="19"/>
        <v>0.38316769457938171</v>
      </c>
      <c r="N115" s="281">
        <f t="shared" si="19"/>
        <v>0.35388614664953039</v>
      </c>
      <c r="O115" s="281">
        <f t="shared" si="19"/>
        <v>0.35245140702068595</v>
      </c>
      <c r="P115" s="281">
        <f t="shared" si="19"/>
        <v>0.32300120681126621</v>
      </c>
      <c r="Q115" s="281">
        <f t="shared" si="19"/>
        <v>0.3061944716440444</v>
      </c>
      <c r="R115" s="281">
        <f t="shared" si="19"/>
        <v>0.31683688244947417</v>
      </c>
      <c r="S115" s="281">
        <f t="shared" si="19"/>
        <v>0.33908445119981712</v>
      </c>
      <c r="T115" s="281">
        <f t="shared" si="19"/>
        <v>0.32371247008719484</v>
      </c>
      <c r="U115" s="281">
        <f t="shared" si="19"/>
        <v>0.31949913368530936</v>
      </c>
      <c r="V115" s="281">
        <f t="shared" si="19"/>
        <v>0.33318121174731063</v>
      </c>
      <c r="W115" s="281">
        <f t="shared" si="19"/>
        <v>0.32803733182975237</v>
      </c>
      <c r="X115" s="281">
        <f t="shared" si="19"/>
        <v>0.31808101722673188</v>
      </c>
      <c r="Y115" s="281">
        <f t="shared" si="19"/>
        <v>0.31211722664771363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0.99999999999999989</v>
      </c>
      <c r="C117" s="232">
        <f t="shared" si="20"/>
        <v>1</v>
      </c>
      <c r="D117" s="232">
        <f t="shared" si="20"/>
        <v>1</v>
      </c>
      <c r="E117" s="232">
        <f t="shared" si="20"/>
        <v>1</v>
      </c>
      <c r="F117" s="232">
        <f t="shared" si="20"/>
        <v>0.99999999999999978</v>
      </c>
      <c r="G117" s="232">
        <f t="shared" si="20"/>
        <v>1</v>
      </c>
      <c r="H117" s="232">
        <f t="shared" si="20"/>
        <v>1</v>
      </c>
      <c r="I117" s="232">
        <f t="shared" si="20"/>
        <v>0.99999999999999989</v>
      </c>
      <c r="J117" s="232">
        <f t="shared" si="20"/>
        <v>1</v>
      </c>
      <c r="K117" s="232">
        <f t="shared" si="20"/>
        <v>1</v>
      </c>
      <c r="L117" s="232">
        <f t="shared" si="20"/>
        <v>1</v>
      </c>
      <c r="M117" s="232">
        <f t="shared" si="20"/>
        <v>1</v>
      </c>
      <c r="N117" s="232">
        <f t="shared" si="20"/>
        <v>0.99999999999999989</v>
      </c>
      <c r="O117" s="232">
        <f t="shared" si="20"/>
        <v>1</v>
      </c>
      <c r="P117" s="232">
        <f t="shared" si="20"/>
        <v>0.99999999999999989</v>
      </c>
      <c r="Q117" s="232">
        <f t="shared" si="20"/>
        <v>1</v>
      </c>
      <c r="R117" s="232">
        <f t="shared" si="20"/>
        <v>1</v>
      </c>
      <c r="S117" s="232">
        <f t="shared" si="20"/>
        <v>0.99999999999999989</v>
      </c>
      <c r="T117" s="232">
        <f t="shared" si="20"/>
        <v>1.0000000000000002</v>
      </c>
      <c r="U117" s="232">
        <f t="shared" si="20"/>
        <v>1</v>
      </c>
      <c r="V117" s="232">
        <f t="shared" si="20"/>
        <v>0.99999999999999989</v>
      </c>
      <c r="W117" s="232">
        <f t="shared" si="20"/>
        <v>1</v>
      </c>
      <c r="X117" s="232">
        <f t="shared" si="20"/>
        <v>1</v>
      </c>
      <c r="Y117" s="232">
        <f t="shared" si="20"/>
        <v>0.99999999999999978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2.4177571624056293E-3</v>
      </c>
      <c r="C122" s="268">
        <f t="shared" si="25"/>
        <v>2.6123810656465381E-3</v>
      </c>
      <c r="D122" s="268">
        <f t="shared" si="25"/>
        <v>2.7367208286788818E-3</v>
      </c>
      <c r="E122" s="268">
        <f t="shared" si="25"/>
        <v>2.7513705259696697E-3</v>
      </c>
      <c r="F122" s="268">
        <f t="shared" si="25"/>
        <v>2.7658625078829302E-3</v>
      </c>
      <c r="G122" s="268">
        <f t="shared" si="25"/>
        <v>2.7257595987957221E-3</v>
      </c>
      <c r="H122" s="268">
        <f t="shared" si="25"/>
        <v>2.6608611747226158E-3</v>
      </c>
      <c r="I122" s="268">
        <f t="shared" si="25"/>
        <v>2.6691170830208657E-3</v>
      </c>
      <c r="J122" s="268">
        <f t="shared" si="25"/>
        <v>2.664288165343007E-3</v>
      </c>
      <c r="K122" s="268">
        <f t="shared" si="25"/>
        <v>2.6393170885640601E-3</v>
      </c>
      <c r="L122" s="268">
        <f t="shared" si="25"/>
        <v>2.6048935976026376E-3</v>
      </c>
      <c r="M122" s="268">
        <f t="shared" si="25"/>
        <v>2.4205016260756538E-3</v>
      </c>
      <c r="N122" s="268">
        <f t="shared" si="25"/>
        <v>2.4976659431310789E-3</v>
      </c>
      <c r="O122" s="268">
        <f t="shared" si="25"/>
        <v>2.5483568248175154E-3</v>
      </c>
      <c r="P122" s="268">
        <f t="shared" si="25"/>
        <v>2.2356174052924442E-3</v>
      </c>
      <c r="Q122" s="268">
        <f t="shared" si="25"/>
        <v>2.4651359995471519E-3</v>
      </c>
      <c r="R122" s="268">
        <f t="shared" si="25"/>
        <v>2.3334492017938356E-3</v>
      </c>
      <c r="S122" s="268">
        <f t="shared" si="25"/>
        <v>2.555254340511735E-3</v>
      </c>
      <c r="T122" s="268">
        <f t="shared" si="25"/>
        <v>2.5711723628079291E-3</v>
      </c>
      <c r="U122" s="268">
        <f t="shared" si="25"/>
        <v>2.6216645338661302E-3</v>
      </c>
      <c r="V122" s="268">
        <f t="shared" si="25"/>
        <v>2.6863106318402211E-3</v>
      </c>
      <c r="W122" s="268">
        <f t="shared" si="25"/>
        <v>2.6735810843154873E-3</v>
      </c>
      <c r="X122" s="268">
        <f t="shared" si="25"/>
        <v>2.5524818722489689E-3</v>
      </c>
      <c r="Y122" s="268">
        <f t="shared" si="25"/>
        <v>2.4985146700019448E-3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0.33916918532263907</v>
      </c>
      <c r="C123" s="269">
        <f t="shared" si="26"/>
        <v>0.29139412842607687</v>
      </c>
      <c r="D123" s="269">
        <f t="shared" si="26"/>
        <v>0.27481733653758472</v>
      </c>
      <c r="E123" s="269">
        <f t="shared" si="26"/>
        <v>0.27208738453264913</v>
      </c>
      <c r="F123" s="269">
        <f t="shared" si="26"/>
        <v>0.2673793919718106</v>
      </c>
      <c r="G123" s="269">
        <f t="shared" si="26"/>
        <v>0.27851107753032955</v>
      </c>
      <c r="H123" s="269">
        <f t="shared" si="26"/>
        <v>0.26957385553146263</v>
      </c>
      <c r="I123" s="269">
        <f t="shared" si="26"/>
        <v>0.26792346463050543</v>
      </c>
      <c r="J123" s="269">
        <f t="shared" si="26"/>
        <v>0.26898916946595813</v>
      </c>
      <c r="K123" s="269">
        <f t="shared" si="26"/>
        <v>0.29705212809843135</v>
      </c>
      <c r="L123" s="269">
        <f t="shared" si="26"/>
        <v>0.27600417671815763</v>
      </c>
      <c r="M123" s="269">
        <f t="shared" si="26"/>
        <v>0.28729183693383059</v>
      </c>
      <c r="N123" s="269">
        <f t="shared" si="26"/>
        <v>0.31106724213765385</v>
      </c>
      <c r="O123" s="269">
        <f t="shared" si="26"/>
        <v>0.3020057356555933</v>
      </c>
      <c r="P123" s="269">
        <f t="shared" si="26"/>
        <v>0.37320919744189529</v>
      </c>
      <c r="Q123" s="269">
        <f t="shared" si="26"/>
        <v>0.35009758126587248</v>
      </c>
      <c r="R123" s="269">
        <f t="shared" si="26"/>
        <v>0.37132468074885927</v>
      </c>
      <c r="S123" s="269">
        <f t="shared" si="26"/>
        <v>0.32636898750624349</v>
      </c>
      <c r="T123" s="269">
        <f t="shared" si="26"/>
        <v>0.31163354656920467</v>
      </c>
      <c r="U123" s="269">
        <f t="shared" si="26"/>
        <v>0.31973115057393653</v>
      </c>
      <c r="V123" s="269">
        <f t="shared" si="26"/>
        <v>0.30330175715548729</v>
      </c>
      <c r="W123" s="269">
        <f t="shared" si="26"/>
        <v>0.28224412837130647</v>
      </c>
      <c r="X123" s="269">
        <f t="shared" si="26"/>
        <v>0.29026167063549246</v>
      </c>
      <c r="Y123" s="269">
        <f t="shared" si="26"/>
        <v>0.28831718098243464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0.3595376219764117</v>
      </c>
      <c r="C125" s="269">
        <f t="shared" si="28"/>
        <v>0.39267661171958745</v>
      </c>
      <c r="D125" s="269">
        <f t="shared" si="28"/>
        <v>0.40907460444216304</v>
      </c>
      <c r="E125" s="269">
        <f t="shared" si="28"/>
        <v>0.41117026113962096</v>
      </c>
      <c r="F125" s="269">
        <f t="shared" si="28"/>
        <v>0.41721412855257151</v>
      </c>
      <c r="G125" s="269">
        <f t="shared" si="28"/>
        <v>0.40783318018453357</v>
      </c>
      <c r="H125" s="269">
        <f t="shared" si="28"/>
        <v>0.40052244668029569</v>
      </c>
      <c r="I125" s="269">
        <f t="shared" si="28"/>
        <v>0.39771796321708774</v>
      </c>
      <c r="J125" s="269">
        <f t="shared" si="28"/>
        <v>0.39770123216670455</v>
      </c>
      <c r="K125" s="269">
        <f t="shared" si="28"/>
        <v>0.41865631236737627</v>
      </c>
      <c r="L125" s="269">
        <f t="shared" si="28"/>
        <v>0.38489548082837405</v>
      </c>
      <c r="M125" s="269">
        <f t="shared" si="28"/>
        <v>0.36184164546968095</v>
      </c>
      <c r="N125" s="269">
        <f t="shared" si="28"/>
        <v>0.36910478902779698</v>
      </c>
      <c r="O125" s="269">
        <f t="shared" si="28"/>
        <v>0.37961600606247847</v>
      </c>
      <c r="P125" s="269">
        <f t="shared" si="28"/>
        <v>0.33386256449741569</v>
      </c>
      <c r="Q125" s="269">
        <f t="shared" si="28"/>
        <v>0.37284357209327912</v>
      </c>
      <c r="R125" s="269">
        <f t="shared" si="28"/>
        <v>0.35425477400239824</v>
      </c>
      <c r="S125" s="269">
        <f t="shared" si="28"/>
        <v>0.38019404523379419</v>
      </c>
      <c r="T125" s="269">
        <f t="shared" si="28"/>
        <v>0.38455908107416098</v>
      </c>
      <c r="U125" s="269">
        <f t="shared" si="28"/>
        <v>0.39012475081913606</v>
      </c>
      <c r="V125" s="269">
        <f t="shared" si="28"/>
        <v>0.40437675489281227</v>
      </c>
      <c r="W125" s="269">
        <f t="shared" si="28"/>
        <v>0.41554089076888912</v>
      </c>
      <c r="X125" s="269">
        <f t="shared" si="28"/>
        <v>0.41455813315092205</v>
      </c>
      <c r="Y125" s="269">
        <f t="shared" si="28"/>
        <v>0.41805027677210022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0.3595376219764117</v>
      </c>
      <c r="C126" s="270">
        <f t="shared" si="29"/>
        <v>0.39267661171958745</v>
      </c>
      <c r="D126" s="270">
        <f t="shared" si="29"/>
        <v>0.40907460444216304</v>
      </c>
      <c r="E126" s="270">
        <f t="shared" si="29"/>
        <v>0.41117026113962096</v>
      </c>
      <c r="F126" s="270">
        <f t="shared" si="29"/>
        <v>0.41721412855257151</v>
      </c>
      <c r="G126" s="270">
        <f t="shared" si="29"/>
        <v>0.40783318018453357</v>
      </c>
      <c r="H126" s="270">
        <f t="shared" si="29"/>
        <v>0.40052244668029569</v>
      </c>
      <c r="I126" s="270">
        <f t="shared" si="29"/>
        <v>0.39771796321708774</v>
      </c>
      <c r="J126" s="270">
        <f t="shared" si="29"/>
        <v>0.39770123216670455</v>
      </c>
      <c r="K126" s="270">
        <f t="shared" si="29"/>
        <v>0.41865631236737627</v>
      </c>
      <c r="L126" s="270">
        <f t="shared" si="29"/>
        <v>0.38489548082837405</v>
      </c>
      <c r="M126" s="270">
        <f t="shared" si="29"/>
        <v>0.36184164546968095</v>
      </c>
      <c r="N126" s="270">
        <f t="shared" si="29"/>
        <v>0.36910478902779698</v>
      </c>
      <c r="O126" s="270">
        <f t="shared" si="29"/>
        <v>0.37961600606247847</v>
      </c>
      <c r="P126" s="270">
        <f t="shared" si="29"/>
        <v>0.33386256449741569</v>
      </c>
      <c r="Q126" s="270">
        <f t="shared" si="29"/>
        <v>0.37284357209327912</v>
      </c>
      <c r="R126" s="270">
        <f t="shared" si="29"/>
        <v>0.35425477400239824</v>
      </c>
      <c r="S126" s="270">
        <f t="shared" si="29"/>
        <v>0.38019404523379419</v>
      </c>
      <c r="T126" s="270">
        <f t="shared" si="29"/>
        <v>0.38455908107416098</v>
      </c>
      <c r="U126" s="270">
        <f t="shared" si="29"/>
        <v>0.39012475081913606</v>
      </c>
      <c r="V126" s="270">
        <f t="shared" si="29"/>
        <v>0.40437675489281227</v>
      </c>
      <c r="W126" s="270">
        <f t="shared" si="29"/>
        <v>0.41554089076888912</v>
      </c>
      <c r="X126" s="270">
        <f t="shared" si="29"/>
        <v>0.41455813315092205</v>
      </c>
      <c r="Y126" s="270">
        <f t="shared" si="29"/>
        <v>0.41805027677210022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0.19943995919212271</v>
      </c>
      <c r="C128" s="269">
        <f t="shared" si="31"/>
        <v>0.19558181912623038</v>
      </c>
      <c r="D128" s="269">
        <f t="shared" si="31"/>
        <v>0.1965339903478257</v>
      </c>
      <c r="E128" s="269">
        <f t="shared" si="31"/>
        <v>0.19603684140927594</v>
      </c>
      <c r="F128" s="269">
        <f t="shared" si="31"/>
        <v>0.18467230402748414</v>
      </c>
      <c r="G128" s="269">
        <f t="shared" si="31"/>
        <v>0.18544833529963159</v>
      </c>
      <c r="H128" s="269">
        <f t="shared" si="31"/>
        <v>0.19094370934156027</v>
      </c>
      <c r="I128" s="269">
        <f t="shared" si="31"/>
        <v>0.19089490107408655</v>
      </c>
      <c r="J128" s="269">
        <f t="shared" si="31"/>
        <v>0.1896117929328483</v>
      </c>
      <c r="K128" s="269">
        <f t="shared" si="31"/>
        <v>0.141537991822349</v>
      </c>
      <c r="L128" s="269">
        <f t="shared" si="31"/>
        <v>0.18065549967675018</v>
      </c>
      <c r="M128" s="269">
        <f t="shared" si="31"/>
        <v>0.17354596189047769</v>
      </c>
      <c r="N128" s="269">
        <f t="shared" si="31"/>
        <v>0.16267156095588498</v>
      </c>
      <c r="O128" s="269">
        <f t="shared" si="31"/>
        <v>0.1689807106386369</v>
      </c>
      <c r="P128" s="269">
        <f t="shared" si="31"/>
        <v>0.16776745609128876</v>
      </c>
      <c r="Q128" s="269">
        <f t="shared" si="31"/>
        <v>0.15805915967316769</v>
      </c>
      <c r="R128" s="269">
        <f t="shared" si="31"/>
        <v>0.15119368897145399</v>
      </c>
      <c r="S128" s="269">
        <f t="shared" si="31"/>
        <v>0.15803227851105831</v>
      </c>
      <c r="T128" s="269">
        <f t="shared" si="31"/>
        <v>0.17124972004665198</v>
      </c>
      <c r="U128" s="269">
        <f t="shared" si="31"/>
        <v>0.15852866554459549</v>
      </c>
      <c r="V128" s="269">
        <f t="shared" si="31"/>
        <v>0.16400436843879285</v>
      </c>
      <c r="W128" s="269">
        <f t="shared" si="31"/>
        <v>0.18382397349997087</v>
      </c>
      <c r="X128" s="269">
        <f t="shared" si="31"/>
        <v>0.177458440142269</v>
      </c>
      <c r="Y128" s="269">
        <f t="shared" si="31"/>
        <v>0.17276608300527033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0.10483310131807602</v>
      </c>
      <c r="C129" s="270">
        <f t="shared" si="32"/>
        <v>0.113273153571965</v>
      </c>
      <c r="D129" s="270">
        <f t="shared" si="32"/>
        <v>0.11858500592285262</v>
      </c>
      <c r="E129" s="270">
        <f t="shared" si="32"/>
        <v>0.11922776368139176</v>
      </c>
      <c r="F129" s="270">
        <f t="shared" si="32"/>
        <v>0.12027743223711462</v>
      </c>
      <c r="G129" s="270">
        <f t="shared" si="32"/>
        <v>0.11847067509800328</v>
      </c>
      <c r="H129" s="270">
        <f t="shared" si="32"/>
        <v>0.11565319735955094</v>
      </c>
      <c r="I129" s="270">
        <f t="shared" si="32"/>
        <v>0.11615436621248776</v>
      </c>
      <c r="J129" s="270">
        <f t="shared" si="32"/>
        <v>0.11558626767500643</v>
      </c>
      <c r="K129" s="270">
        <f t="shared" si="32"/>
        <v>0.11558665872478838</v>
      </c>
      <c r="L129" s="270">
        <f t="shared" si="32"/>
        <v>0.11387253493747396</v>
      </c>
      <c r="M129" s="270">
        <f t="shared" si="32"/>
        <v>0.10554524625122985</v>
      </c>
      <c r="N129" s="270">
        <f t="shared" si="32"/>
        <v>0.10866025180757657</v>
      </c>
      <c r="O129" s="270">
        <f t="shared" si="32"/>
        <v>0.11055283727781186</v>
      </c>
      <c r="P129" s="270">
        <f t="shared" si="32"/>
        <v>9.6534734758550581E-2</v>
      </c>
      <c r="Q129" s="270">
        <f t="shared" si="32"/>
        <v>0.10677918377560601</v>
      </c>
      <c r="R129" s="270">
        <f t="shared" si="32"/>
        <v>0.10137249149240096</v>
      </c>
      <c r="S129" s="270">
        <f t="shared" si="32"/>
        <v>0.11067764456221266</v>
      </c>
      <c r="T129" s="270">
        <f t="shared" si="32"/>
        <v>0.11116390658962652</v>
      </c>
      <c r="U129" s="270">
        <f t="shared" si="32"/>
        <v>0.11346646070994809</v>
      </c>
      <c r="V129" s="270">
        <f t="shared" si="32"/>
        <v>0.11802723773780928</v>
      </c>
      <c r="W129" s="270">
        <f t="shared" si="32"/>
        <v>0.12108078007181317</v>
      </c>
      <c r="X129" s="270">
        <f t="shared" si="32"/>
        <v>0.1169444752606283</v>
      </c>
      <c r="Y129" s="270">
        <f t="shared" si="32"/>
        <v>0.11774049927693164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9.4606857874046657E-2</v>
      </c>
      <c r="C130" s="270">
        <f t="shared" si="33"/>
        <v>8.2308665554265345E-2</v>
      </c>
      <c r="D130" s="270">
        <f t="shared" si="33"/>
        <v>7.7948984424973097E-2</v>
      </c>
      <c r="E130" s="270">
        <f t="shared" si="33"/>
        <v>7.6809077727884187E-2</v>
      </c>
      <c r="F130" s="270">
        <f t="shared" si="33"/>
        <v>6.4394871790369512E-2</v>
      </c>
      <c r="G130" s="270">
        <f t="shared" si="33"/>
        <v>6.6977660201628278E-2</v>
      </c>
      <c r="H130" s="270">
        <f t="shared" si="33"/>
        <v>7.5290511982009312E-2</v>
      </c>
      <c r="I130" s="270">
        <f t="shared" si="33"/>
        <v>7.4740534861598804E-2</v>
      </c>
      <c r="J130" s="270">
        <f t="shared" si="33"/>
        <v>7.4025525257841868E-2</v>
      </c>
      <c r="K130" s="270">
        <f t="shared" si="33"/>
        <v>2.5951333097560612E-2</v>
      </c>
      <c r="L130" s="270">
        <f t="shared" si="33"/>
        <v>6.6782964739276224E-2</v>
      </c>
      <c r="M130" s="270">
        <f t="shared" si="33"/>
        <v>6.8000715639247825E-2</v>
      </c>
      <c r="N130" s="270">
        <f t="shared" si="33"/>
        <v>5.4011309148308415E-2</v>
      </c>
      <c r="O130" s="270">
        <f t="shared" si="33"/>
        <v>5.8427873360825021E-2</v>
      </c>
      <c r="P130" s="270">
        <f t="shared" si="33"/>
        <v>7.1232721332738183E-2</v>
      </c>
      <c r="Q130" s="270">
        <f t="shared" si="33"/>
        <v>5.127997589756169E-2</v>
      </c>
      <c r="R130" s="270">
        <f t="shared" si="33"/>
        <v>4.9821197479053059E-2</v>
      </c>
      <c r="S130" s="270">
        <f t="shared" si="33"/>
        <v>4.7354633948845662E-2</v>
      </c>
      <c r="T130" s="270">
        <f t="shared" si="33"/>
        <v>6.0085813457025447E-2</v>
      </c>
      <c r="U130" s="270">
        <f t="shared" si="33"/>
        <v>4.5062204834647394E-2</v>
      </c>
      <c r="V130" s="270">
        <f t="shared" si="33"/>
        <v>4.5977130700983582E-2</v>
      </c>
      <c r="W130" s="270">
        <f t="shared" si="33"/>
        <v>6.2743193428157693E-2</v>
      </c>
      <c r="X130" s="270">
        <f t="shared" si="33"/>
        <v>6.0513964881640694E-2</v>
      </c>
      <c r="Y130" s="270">
        <f t="shared" si="33"/>
        <v>5.5025583728338677E-2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9.943547634642079E-2</v>
      </c>
      <c r="C132" s="281">
        <f t="shared" si="35"/>
        <v>0.11773505966245885</v>
      </c>
      <c r="D132" s="281">
        <f t="shared" si="35"/>
        <v>0.11683734784374773</v>
      </c>
      <c r="E132" s="281">
        <f t="shared" si="35"/>
        <v>0.11795414239248433</v>
      </c>
      <c r="F132" s="281">
        <f t="shared" si="35"/>
        <v>0.12796831294025071</v>
      </c>
      <c r="G132" s="281">
        <f t="shared" si="35"/>
        <v>0.12548164738670961</v>
      </c>
      <c r="H132" s="281">
        <f t="shared" si="35"/>
        <v>0.13629912727195878</v>
      </c>
      <c r="I132" s="281">
        <f t="shared" si="35"/>
        <v>0.1407945539952993</v>
      </c>
      <c r="J132" s="281">
        <f t="shared" si="35"/>
        <v>0.1410335172691459</v>
      </c>
      <c r="K132" s="281">
        <f t="shared" si="35"/>
        <v>0.1401142506232794</v>
      </c>
      <c r="L132" s="281">
        <f t="shared" si="35"/>
        <v>0.15583994917911545</v>
      </c>
      <c r="M132" s="281">
        <f t="shared" si="35"/>
        <v>0.17490005407993514</v>
      </c>
      <c r="N132" s="281">
        <f t="shared" si="35"/>
        <v>0.15465874193553311</v>
      </c>
      <c r="O132" s="281">
        <f t="shared" si="35"/>
        <v>0.14684919081847381</v>
      </c>
      <c r="P132" s="281">
        <f t="shared" si="35"/>
        <v>0.12292516456410772</v>
      </c>
      <c r="Q132" s="281">
        <f t="shared" si="35"/>
        <v>0.11653455096813355</v>
      </c>
      <c r="R132" s="281">
        <f t="shared" si="35"/>
        <v>0.12089340707549455</v>
      </c>
      <c r="S132" s="281">
        <f t="shared" si="35"/>
        <v>0.13284943440839225</v>
      </c>
      <c r="T132" s="281">
        <f t="shared" si="35"/>
        <v>0.12998647994717452</v>
      </c>
      <c r="U132" s="281">
        <f t="shared" si="35"/>
        <v>0.12899376852846572</v>
      </c>
      <c r="V132" s="281">
        <f t="shared" si="35"/>
        <v>0.12563080888106723</v>
      </c>
      <c r="W132" s="281">
        <f t="shared" si="35"/>
        <v>0.11571742627551809</v>
      </c>
      <c r="X132" s="281">
        <f t="shared" si="35"/>
        <v>0.11516927419906746</v>
      </c>
      <c r="Y132" s="281">
        <f t="shared" si="35"/>
        <v>0.11836794457019272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2.840943942558678</v>
      </c>
      <c r="C136" s="272">
        <f>IF(C$5=0,0,(C$5-C$52)/ISI_fec!C$5)</f>
        <v>2.5552568816863399</v>
      </c>
      <c r="D136" s="272">
        <f>IF(D$5=0,0,(D$5-D$52)/ISI_fec!D$5)</f>
        <v>2.5660510291007856</v>
      </c>
      <c r="E136" s="272">
        <f>IF(E$5=0,0,(E$5-E$52)/ISI_fec!E$5)</f>
        <v>2.5731627717284065</v>
      </c>
      <c r="F136" s="272">
        <f>IF(F$5=0,0,(F$5-F$52)/ISI_fec!F$5)</f>
        <v>2.5323188017706766</v>
      </c>
      <c r="G136" s="272">
        <f>IF(G$5=0,0,(G$5-G$52)/ISI_fec!G$5)</f>
        <v>2.6831091671046665</v>
      </c>
      <c r="H136" s="272">
        <f>IF(H$5=0,0,(H$5-H$52)/ISI_fec!H$5)</f>
        <v>2.6611369197585435</v>
      </c>
      <c r="I136" s="272">
        <f>IF(I$5=0,0,(I$5-I$52)/ISI_fec!I$5)</f>
        <v>2.6593204117728977</v>
      </c>
      <c r="J136" s="272">
        <f>IF(J$5=0,0,(J$5-J$52)/ISI_fec!J$5)</f>
        <v>2.5488397181778133</v>
      </c>
      <c r="K136" s="272">
        <f>IF(K$5=0,0,(K$5-K$52)/ISI_fec!K$5)</f>
        <v>2.3272117413462152</v>
      </c>
      <c r="L136" s="272">
        <f>IF(L$5=0,0,(L$5-L$52)/ISI_fec!L$5)</f>
        <v>2.375762532079785</v>
      </c>
      <c r="M136" s="272">
        <f>IF(M$5=0,0,(M$5-M$52)/ISI_fec!M$5)</f>
        <v>2.4006995062781327</v>
      </c>
      <c r="N136" s="272">
        <f>IF(N$5=0,0,(N$5-N$52)/ISI_fec!N$5)</f>
        <v>2.4599903795966345</v>
      </c>
      <c r="O136" s="272">
        <f>IF(O$5=0,0,(O$5-O$52)/ISI_fec!O$5)</f>
        <v>2.4100240195595908</v>
      </c>
      <c r="P136" s="272">
        <f>IF(P$5=0,0,(P$5-P$52)/ISI_fec!P$5)</f>
        <v>2.6384785073533781</v>
      </c>
      <c r="Q136" s="272">
        <f>IF(Q$5=0,0,(Q$5-Q$52)/ISI_fec!Q$5)</f>
        <v>2.6614544964775799</v>
      </c>
      <c r="R136" s="272">
        <f>IF(R$5=0,0,(R$5-R$52)/ISI_fec!R$5)</f>
        <v>2.6072333929208527</v>
      </c>
      <c r="S136" s="272">
        <f>IF(S$5=0,0,(S$5-S$52)/ISI_fec!S$5)</f>
        <v>2.4743286025909788</v>
      </c>
      <c r="T136" s="272">
        <f>IF(T$5=0,0,(T$5-T$52)/ISI_fec!T$5)</f>
        <v>2.6912234335914058</v>
      </c>
      <c r="U136" s="272">
        <f>IF(U$5=0,0,(U$5-U$52)/ISI_fec!U$5)</f>
        <v>2.5879684974007917</v>
      </c>
      <c r="V136" s="272">
        <f>IF(V$5=0,0,(V$5-V$52)/ISI_fec!V$5)</f>
        <v>2.4530180872318383</v>
      </c>
      <c r="W136" s="272">
        <f>IF(W$5=0,0,(W$5-W$52)/ISI_fec!W$5)</f>
        <v>2.4516508819491856</v>
      </c>
      <c r="X136" s="272">
        <f>IF(X$5=0,0,(X$5-X$52)/ISI_fec!X$5)</f>
        <v>2.4947869118728168</v>
      </c>
      <c r="Y136" s="272">
        <f>IF(Y$5=0,0,(Y$5-Y$52)/ISI_fec!Y$5)</f>
        <v>2.5750180190538488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1.471732620444375</v>
      </c>
      <c r="C141" s="275">
        <f>IF(C$10=0,0,C$10/ISI_fec!C$10)</f>
        <v>1.4105859748102487</v>
      </c>
      <c r="D141" s="275">
        <f>IF(D$10=0,0,D$10/ISI_fec!D$10)</f>
        <v>1.4737868056008432</v>
      </c>
      <c r="E141" s="275">
        <f>IF(E$10=0,0,E$10/ISI_fec!E$10)</f>
        <v>1.49839425413348</v>
      </c>
      <c r="F141" s="275">
        <f>IF(F$10=0,0,F$10/ISI_fec!F$10)</f>
        <v>1.4694797353660756</v>
      </c>
      <c r="G141" s="275">
        <f>IF(G$10=0,0,G$10/ISI_fec!G$10)</f>
        <v>1.4657371473997411</v>
      </c>
      <c r="H141" s="275">
        <f>IF(H$10=0,0,H$10/ISI_fec!H$10)</f>
        <v>1.4035771784199036</v>
      </c>
      <c r="I141" s="275">
        <f>IF(I$10=0,0,I$10/ISI_fec!I$10)</f>
        <v>1.3842913259055372</v>
      </c>
      <c r="J141" s="275">
        <f>IF(J$10=0,0,J$10/ISI_fec!J$10)</f>
        <v>1.3738253921371828</v>
      </c>
      <c r="K141" s="275">
        <f>IF(K$10=0,0,K$10/ISI_fec!K$10)</f>
        <v>1.296355658674091</v>
      </c>
      <c r="L141" s="275">
        <f>IF(L$10=0,0,L$10/ISI_fec!L$10)</f>
        <v>1.2820056195164191</v>
      </c>
      <c r="M141" s="275">
        <f>IF(M$10=0,0,M$10/ISI_fec!M$10)</f>
        <v>1.1369168080154168</v>
      </c>
      <c r="N141" s="275">
        <f>IF(N$10=0,0,N$10/ISI_fec!N$10)</f>
        <v>1.2250385592934161</v>
      </c>
      <c r="O141" s="275">
        <f>IF(O$10=0,0,O$10/ISI_fec!O$10)</f>
        <v>1.2742675808713371</v>
      </c>
      <c r="P141" s="275">
        <f>IF(P$10=0,0,P$10/ISI_fec!P$10)</f>
        <v>1.29252117092381</v>
      </c>
      <c r="Q141" s="275">
        <f>IF(Q$10=0,0,Q$10/ISI_fec!Q$10)</f>
        <v>1.4137307803816925</v>
      </c>
      <c r="R141" s="275">
        <f>IF(R$10=0,0,R$10/ISI_fec!R$10)</f>
        <v>1.3402320361514259</v>
      </c>
      <c r="S141" s="275">
        <f>IF(S$10=0,0,S$10/ISI_fec!S$10)</f>
        <v>1.3799323842931726</v>
      </c>
      <c r="T141" s="275">
        <f>IF(T$10=0,0,T$10/ISI_fec!T$10)</f>
        <v>1.4117622036116233</v>
      </c>
      <c r="U141" s="275">
        <f>IF(U$10=0,0,U$10/ISI_fec!U$10)</f>
        <v>1.3973582938060816</v>
      </c>
      <c r="V141" s="275">
        <f>IF(V$10=0,0,V$10/ISI_fec!V$10)</f>
        <v>1.4698805648588389</v>
      </c>
      <c r="W141" s="275">
        <f>IF(W$10=0,0,W$10/ISI_fec!W$10)</f>
        <v>1.4500863287541172</v>
      </c>
      <c r="X141" s="275">
        <f>IF(X$10=0,0,X$10/ISI_fec!X$10)</f>
        <v>1.3387794420812591</v>
      </c>
      <c r="Y141" s="275">
        <f>IF(Y$10=0,0,Y$10/ISI_fec!Y$10)</f>
        <v>1.2539673843991463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2.2669706686266542</v>
      </c>
      <c r="C142" s="276">
        <f>IF(C$16=0,0,C$16/ISI_fec!C$16)</f>
        <v>1.6593251582171062</v>
      </c>
      <c r="D142" s="276">
        <f>IF(D$16=0,0,D$16/ISI_fec!D$16)</f>
        <v>1.603744140484235</v>
      </c>
      <c r="E142" s="276">
        <f>IF(E$16=0,0,E$16/ISI_fec!E$16)</f>
        <v>1.6308369906756288</v>
      </c>
      <c r="F142" s="276">
        <f>IF(F$16=0,0,F$16/ISI_fec!F$16)</f>
        <v>1.5339504011801277</v>
      </c>
      <c r="G142" s="276">
        <f>IF(G$16=0,0,G$16/ISI_fec!G$16)</f>
        <v>1.6163696742315909</v>
      </c>
      <c r="H142" s="276">
        <f>IF(H$16=0,0,H$16/ISI_fec!H$16)</f>
        <v>1.4738524461032001</v>
      </c>
      <c r="I142" s="276">
        <f>IF(I$16=0,0,I$16/ISI_fec!I$16)</f>
        <v>1.4151150104589061</v>
      </c>
      <c r="J142" s="276">
        <f>IF(J$16=0,0,J$16/ISI_fec!J$16)</f>
        <v>1.4115662211920155</v>
      </c>
      <c r="K142" s="276">
        <f>IF(K$16=0,0,K$16/ISI_fec!K$16)</f>
        <v>1.3960796252760768</v>
      </c>
      <c r="L142" s="276">
        <f>IF(L$16=0,0,L$16/ISI_fec!L$16)</f>
        <v>1.2762996646402729</v>
      </c>
      <c r="M142" s="276">
        <f>IF(M$16=0,0,M$16/ISI_fec!M$16)</f>
        <v>1.1500959018093848</v>
      </c>
      <c r="N142" s="276">
        <f>IF(N$16=0,0,N$16/ISI_fec!N$16)</f>
        <v>1.4344684518627253</v>
      </c>
      <c r="O142" s="276">
        <f>IF(O$16=0,0,O$16/ISI_fec!O$16)</f>
        <v>1.4415755152263803</v>
      </c>
      <c r="P142" s="276">
        <f>IF(P$16=0,0,P$16/ISI_fec!P$16)</f>
        <v>2.1021480234948124</v>
      </c>
      <c r="Q142" s="276">
        <f>IF(Q$16=0,0,Q$16/ISI_fec!Q$16)</f>
        <v>2.0171912392948106</v>
      </c>
      <c r="R142" s="276">
        <f>IF(R$16=0,0,R$16/ISI_fec!R$16)</f>
        <v>2.0941556875857721</v>
      </c>
      <c r="S142" s="276">
        <f>IF(S$16=0,0,S$16/ISI_fec!S$16)</f>
        <v>1.7308367303708787</v>
      </c>
      <c r="T142" s="276">
        <f>IF(T$16=0,0,T$16/ISI_fec!T$16)</f>
        <v>1.6960414522833787</v>
      </c>
      <c r="U142" s="276">
        <f>IF(U$16=0,0,U$16/ISI_fec!U$16)</f>
        <v>1.6671342751521134</v>
      </c>
      <c r="V142" s="276">
        <f>IF(V$16=0,0,V$16/ISI_fec!V$16)</f>
        <v>1.685510357598262</v>
      </c>
      <c r="W142" s="276">
        <f>IF(W$16=0,0,W$16/ISI_fec!W$16)</f>
        <v>1.7089080870721087</v>
      </c>
      <c r="X142" s="276">
        <f>IF(X$16=0,0,X$16/ISI_fec!X$16)</f>
        <v>1.699835156006047</v>
      </c>
      <c r="Y142" s="276">
        <f>IF(Y$16=0,0,Y$16/ISI_fec!Y$16)</f>
        <v>1.6278005448309121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4.070212393941377</v>
      </c>
      <c r="C143" s="276">
        <f>IF(C$22=0,0,C$22/ISI_fec!C$22)</f>
        <v>3.8599124418021313</v>
      </c>
      <c r="D143" s="276">
        <f>IF(D$22=0,0,D$22/ISI_fec!D$22)</f>
        <v>3.8330412475087421</v>
      </c>
      <c r="E143" s="276">
        <f>IF(E$22=0,0,E$22/ISI_fec!E$22)</f>
        <v>3.828629655911592</v>
      </c>
      <c r="F143" s="276">
        <f>IF(F$22=0,0,F$22/ISI_fec!F$22)</f>
        <v>3.8370707201077088</v>
      </c>
      <c r="G143" s="276">
        <f>IF(G$22=0,0,G$22/ISI_fec!G$22)</f>
        <v>4.0872526432107072</v>
      </c>
      <c r="H143" s="276">
        <f>IF(H$22=0,0,H$22/ISI_fec!H$22)</f>
        <v>4.0729736543869617</v>
      </c>
      <c r="I143" s="276">
        <f>IF(I$22=0,0,I$22/ISI_fec!I$22)</f>
        <v>4.09882345939016</v>
      </c>
      <c r="J143" s="276">
        <f>IF(J$22=0,0,J$22/ISI_fec!J$22)</f>
        <v>3.9742576676740624</v>
      </c>
      <c r="K143" s="276">
        <f>IF(K$22=0,0,K$22/ISI_fec!K$22)</f>
        <v>3.9464923110810539</v>
      </c>
      <c r="L143" s="276">
        <f>IF(L$22=0,0,L$22/ISI_fec!L$22)</f>
        <v>3.8321271994619686</v>
      </c>
      <c r="M143" s="276">
        <f>IF(M$22=0,0,M$22/ISI_fec!M$22)</f>
        <v>3.9865604662627314</v>
      </c>
      <c r="N143" s="276">
        <f>IF(N$22=0,0,N$22/ISI_fec!N$22)</f>
        <v>3.9936918359079878</v>
      </c>
      <c r="O143" s="276">
        <f>IF(O$22=0,0,O$22/ISI_fec!O$22)</f>
        <v>3.8329868237864106</v>
      </c>
      <c r="P143" s="276">
        <f>IF(P$22=0,0,P$22/ISI_fec!P$22)</f>
        <v>4.0283791426545941</v>
      </c>
      <c r="Q143" s="276">
        <f>IF(Q$22=0,0,Q$22/ISI_fec!Q$22)</f>
        <v>4.01903747306788</v>
      </c>
      <c r="R143" s="276">
        <f>IF(R$22=0,0,R$22/ISI_fec!R$22)</f>
        <v>4.0351058333385943</v>
      </c>
      <c r="S143" s="276">
        <f>IF(S$22=0,0,S$22/ISI_fec!S$22)</f>
        <v>3.8317715535146308</v>
      </c>
      <c r="T143" s="276">
        <f>IF(T$22=0,0,T$22/ISI_fec!T$22)</f>
        <v>3.9983929923120995</v>
      </c>
      <c r="U143" s="276">
        <f>IF(U$22=0,0,U$22/ISI_fec!U$22)</f>
        <v>3.961336168912315</v>
      </c>
      <c r="V143" s="276">
        <f>IF(V$22=0,0,V$22/ISI_fec!V$22)</f>
        <v>3.7186082270108014</v>
      </c>
      <c r="W143" s="276">
        <f>IF(W$22=0,0,W$22/ISI_fec!W$22)</f>
        <v>3.5844121119697498</v>
      </c>
      <c r="X143" s="276">
        <f>IF(X$22=0,0,X$22/ISI_fec!X$22)</f>
        <v>3.6833438127797571</v>
      </c>
      <c r="Y143" s="276">
        <f>IF(Y$22=0,0,Y$22/ISI_fec!Y$22)</f>
        <v>3.8523066657554104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1.5282364986379147</v>
      </c>
      <c r="C144" s="276">
        <f>IF(C$28=0,0,C$28/ISI_fec!C$28)</f>
        <v>1.4801285003609417</v>
      </c>
      <c r="D144" s="276">
        <f>IF(D$28=0,0,D$28/ISI_fec!D$28)</f>
        <v>1.5377116565947084</v>
      </c>
      <c r="E144" s="276">
        <f>IF(E$28=0,0,E$28/ISI_fec!E$28)</f>
        <v>1.5627573512663246</v>
      </c>
      <c r="F144" s="276">
        <f>IF(F$28=0,0,F$28/ISI_fec!F$28)</f>
        <v>1.5449247768626297</v>
      </c>
      <c r="G144" s="276">
        <f>IF(G$28=0,0,G$28/ISI_fec!G$28)</f>
        <v>1.5301124737328358</v>
      </c>
      <c r="H144" s="276">
        <f>IF(H$28=0,0,H$28/ISI_fec!H$28)</f>
        <v>1.4740714621064859</v>
      </c>
      <c r="I144" s="276">
        <f>IF(I$28=0,0,I$28/ISI_fec!I$28)</f>
        <v>1.4406057211611611</v>
      </c>
      <c r="J144" s="276">
        <f>IF(J$28=0,0,J$28/ISI_fec!J$28)</f>
        <v>1.4327925973014342</v>
      </c>
      <c r="K144" s="276">
        <f>IF(K$28=0,0,K$28/ISI_fec!K$28)</f>
        <v>1.4265053169775253</v>
      </c>
      <c r="L144" s="276">
        <f>IF(L$28=0,0,L$28/ISI_fec!L$28)</f>
        <v>1.3242560513709047</v>
      </c>
      <c r="M144" s="276">
        <f>IF(M$28=0,0,M$28/ISI_fec!M$28)</f>
        <v>1.1889689999267345</v>
      </c>
      <c r="N144" s="276">
        <f>IF(N$28=0,0,N$28/ISI_fec!N$28)</f>
        <v>1.2665101429013019</v>
      </c>
      <c r="O144" s="276">
        <f>IF(O$28=0,0,O$28/ISI_fec!O$28)</f>
        <v>1.3268386686691951</v>
      </c>
      <c r="P144" s="276">
        <f>IF(P$28=0,0,P$28/ISI_fec!P$28)</f>
        <v>1.3491291582362435</v>
      </c>
      <c r="Q144" s="276">
        <f>IF(Q$28=0,0,Q$28/ISI_fec!Q$28)</f>
        <v>1.4893537648734352</v>
      </c>
      <c r="R144" s="276">
        <f>IF(R$28=0,0,R$28/ISI_fec!R$28)</f>
        <v>1.4175799348409786</v>
      </c>
      <c r="S144" s="276">
        <f>IF(S$28=0,0,S$28/ISI_fec!S$28)</f>
        <v>1.4336832382098519</v>
      </c>
      <c r="T144" s="276">
        <f>IF(T$28=0,0,T$28/ISI_fec!T$28)</f>
        <v>1.4732382675633466</v>
      </c>
      <c r="U144" s="276">
        <f>IF(U$28=0,0,U$28/ISI_fec!U$28)</f>
        <v>1.4517151772364667</v>
      </c>
      <c r="V144" s="276">
        <f>IF(V$28=0,0,V$28/ISI_fec!V$28)</f>
        <v>1.5383369151965367</v>
      </c>
      <c r="W144" s="276">
        <f>IF(W$28=0,0,W$28/ISI_fec!W$28)</f>
        <v>1.6304836485530849</v>
      </c>
      <c r="X144" s="276">
        <f>IF(X$28=0,0,X$28/ISI_fec!X$28)</f>
        <v>1.6051728989512</v>
      </c>
      <c r="Y144" s="276">
        <f>IF(Y$28=0,0,Y$28/ISI_fec!Y$28)</f>
        <v>1.5887305692733413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2.0054213770852032</v>
      </c>
      <c r="C145" s="277">
        <f>IF(C$35=0,0,C$35/ISI_fec!C$35)</f>
        <v>1.7800240969078212</v>
      </c>
      <c r="D145" s="277">
        <f>IF(D$35=0,0,D$35/ISI_fec!D$35)</f>
        <v>1.7810398776768335</v>
      </c>
      <c r="E145" s="277">
        <f>IF(E$35=0,0,E$35/ISI_fec!E$35)</f>
        <v>1.7980502359887687</v>
      </c>
      <c r="F145" s="277">
        <f>IF(F$35=0,0,F$35/ISI_fec!F$35)</f>
        <v>1.5855285786227571</v>
      </c>
      <c r="G145" s="277">
        <f>IF(G$35=0,0,G$35/ISI_fec!G$35)</f>
        <v>1.6131398498373088</v>
      </c>
      <c r="H145" s="277">
        <f>IF(H$35=0,0,H$35/ISI_fec!H$35)</f>
        <v>1.6909441196871662</v>
      </c>
      <c r="I145" s="277">
        <f>IF(I$35=0,0,I$35/ISI_fec!I$35)</f>
        <v>1.6680505330478368</v>
      </c>
      <c r="J145" s="277">
        <f>IF(J$35=0,0,J$35/ISI_fec!J$35)</f>
        <v>1.6488489461955147</v>
      </c>
      <c r="K145" s="277">
        <f>IF(K$35=0,0,K$35/ISI_fec!K$35)</f>
        <v>0.78738863442530282</v>
      </c>
      <c r="L145" s="277">
        <f>IF(L$35=0,0,L$35/ISI_fec!L$35)</f>
        <v>1.4481206201215087</v>
      </c>
      <c r="M145" s="277">
        <f>IF(M$35=0,0,M$35/ISI_fec!M$35)</f>
        <v>1.3293066115540777</v>
      </c>
      <c r="N145" s="277">
        <f>IF(N$35=0,0,N$35/ISI_fec!N$35)</f>
        <v>1.1615010430025248</v>
      </c>
      <c r="O145" s="277">
        <f>IF(O$35=0,0,O$35/ISI_fec!O$35)</f>
        <v>1.2676316730982218</v>
      </c>
      <c r="P145" s="277">
        <f>IF(P$35=0,0,P$35/ISI_fec!P$35)</f>
        <v>1.427951075774373</v>
      </c>
      <c r="Q145" s="277">
        <f>IF(Q$35=0,0,Q$35/ISI_fec!Q$35)</f>
        <v>1.2094688865866543</v>
      </c>
      <c r="R145" s="277">
        <f>IF(R$35=0,0,R$35/ISI_fec!R$35)</f>
        <v>1.128140987218365</v>
      </c>
      <c r="S145" s="277">
        <f>IF(S$35=0,0,S$35/ISI_fec!S$35)</f>
        <v>1.148309691141314</v>
      </c>
      <c r="T145" s="277">
        <f>IF(T$35=0,0,T$35/ISI_fec!T$35)</f>
        <v>1.3905681582651492</v>
      </c>
      <c r="U145" s="277">
        <f>IF(U$35=0,0,U$35/ISI_fec!U$35)</f>
        <v>1.1294196896868589</v>
      </c>
      <c r="V145" s="277">
        <f>IF(V$35=0,0,V$35/ISI_fec!V$35)</f>
        <v>1.2201452318948194</v>
      </c>
      <c r="W145" s="277">
        <f>IF(W$35=0,0,W$35/ISI_fec!W$35)</f>
        <v>1.5993825690994918</v>
      </c>
      <c r="X145" s="277">
        <f>IF(X$35=0,0,X$35/ISI_fec!X$35)</f>
        <v>1.502277848389789</v>
      </c>
      <c r="Y145" s="277">
        <f>IF(Y$35=0,0,Y$35/ISI_fec!Y$35)</f>
        <v>1.398328879686604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1.1495864207138105</v>
      </c>
      <c r="C147" s="272">
        <f>IF(C$54=0,0,(C$54-C$96)/ISI_fec!C$54)</f>
        <v>0.99854611560900963</v>
      </c>
      <c r="D147" s="272">
        <f>IF(D$54=0,0,(D$54-D$96)/ISI_fec!D$54)</f>
        <v>1.0059207084004349</v>
      </c>
      <c r="E147" s="272">
        <f>IF(E$54=0,0,(E$54-E$96)/ISI_fec!E$54)</f>
        <v>1.0180929287207443</v>
      </c>
      <c r="F147" s="272">
        <f>IF(F$54=0,0,(F$54-F$96)/ISI_fec!F$54)</f>
        <v>0.97456309256179519</v>
      </c>
      <c r="G147" s="272">
        <f>IF(G$54=0,0,(G$54-G$96)/ISI_fec!G$54)</f>
        <v>0.9878610920277785</v>
      </c>
      <c r="H147" s="272">
        <f>IF(H$54=0,0,(H$54-H$96)/ISI_fec!H$54)</f>
        <v>0.95684350085079506</v>
      </c>
      <c r="I147" s="272">
        <f>IF(I$54=0,0,(I$54-I$96)/ISI_fec!I$54)</f>
        <v>0.93520377515524489</v>
      </c>
      <c r="J147" s="272">
        <f>IF(J$54=0,0,(J$54-J$96)/ISI_fec!J$54)</f>
        <v>0.92776496469692549</v>
      </c>
      <c r="K147" s="272">
        <f>IF(K$54=0,0,(K$54-K$96)/ISI_fec!K$54)</f>
        <v>0.83331926534271183</v>
      </c>
      <c r="L147" s="272">
        <f>IF(L$54=0,0,(L$54-L$96)/ISI_fec!L$54)</f>
        <v>0.86025709047548693</v>
      </c>
      <c r="M147" s="272">
        <f>IF(M$54=0,0,(M$54-M$96)/ISI_fec!M$54)</f>
        <v>0.79471792086993209</v>
      </c>
      <c r="N147" s="272">
        <f>IF(N$54=0,0,(N$54-N$96)/ISI_fec!N$54)</f>
        <v>0.84009754575079865</v>
      </c>
      <c r="O147" s="272">
        <f>IF(O$54=0,0,(O$54-O$96)/ISI_fec!O$54)</f>
        <v>0.87388667881808957</v>
      </c>
      <c r="P147" s="272">
        <f>IF(P$54=0,0,(P$54-P$96)/ISI_fec!P$54)</f>
        <v>1.0343913745068123</v>
      </c>
      <c r="Q147" s="272">
        <f>IF(Q$54=0,0,(Q$54-Q$96)/ISI_fec!Q$54)</f>
        <v>1.0359222607944873</v>
      </c>
      <c r="R147" s="272">
        <f>IF(R$54=0,0,(R$54-R$96)/ISI_fec!R$54)</f>
        <v>1.018344679031681</v>
      </c>
      <c r="S147" s="272">
        <f>IF(S$54=0,0,(S$54-S$96)/ISI_fec!S$54)</f>
        <v>0.95858121234318017</v>
      </c>
      <c r="T147" s="272">
        <f>IF(T$54=0,0,(T$54-T$96)/ISI_fec!T$54)</f>
        <v>0.997189734216676</v>
      </c>
      <c r="U147" s="272">
        <f>IF(U$54=0,0,(U$54-U$96)/ISI_fec!U$54)</f>
        <v>0.95458374920129774</v>
      </c>
      <c r="V147" s="272">
        <f>IF(V$54=0,0,(V$54-V$96)/ISI_fec!V$54)</f>
        <v>0.99453681478076472</v>
      </c>
      <c r="W147" s="272">
        <f>IF(W$54=0,0,(W$54-W$96)/ISI_fec!W$54)</f>
        <v>1.0686656473385361</v>
      </c>
      <c r="X147" s="272">
        <f>IF(X$54=0,0,(X$54-X$96)/ISI_fec!X$54)</f>
        <v>1.0465484646145147</v>
      </c>
      <c r="Y147" s="272">
        <f>IF(Y$54=0,0,(Y$54-Y$96)/ISI_fec!Y$54)</f>
        <v>1.020524234582054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1.471732620444375</v>
      </c>
      <c r="C152" s="275">
        <f>IF(C$59=0,0,C$59/ISI_fec!C$59)</f>
        <v>1.4105859748102489</v>
      </c>
      <c r="D152" s="275">
        <f>IF(D$59=0,0,D$59/ISI_fec!D$59)</f>
        <v>1.4737868056008432</v>
      </c>
      <c r="E152" s="275">
        <f>IF(E$59=0,0,E$59/ISI_fec!E$59)</f>
        <v>1.4983942541334803</v>
      </c>
      <c r="F152" s="275">
        <f>IF(F$59=0,0,F$59/ISI_fec!F$59)</f>
        <v>1.4694797353660756</v>
      </c>
      <c r="G152" s="275">
        <f>IF(G$59=0,0,G$59/ISI_fec!G$59)</f>
        <v>1.4657371473997414</v>
      </c>
      <c r="H152" s="275">
        <f>IF(H$59=0,0,H$59/ISI_fec!H$59)</f>
        <v>1.403577178419904</v>
      </c>
      <c r="I152" s="275">
        <f>IF(I$59=0,0,I$59/ISI_fec!I$59)</f>
        <v>1.3842913259055369</v>
      </c>
      <c r="J152" s="275">
        <f>IF(J$59=0,0,J$59/ISI_fec!J$59)</f>
        <v>1.3738253921371828</v>
      </c>
      <c r="K152" s="275">
        <f>IF(K$59=0,0,K$59/ISI_fec!K$59)</f>
        <v>1.2963556586740907</v>
      </c>
      <c r="L152" s="275">
        <f>IF(L$59=0,0,L$59/ISI_fec!L$59)</f>
        <v>1.2820056195164191</v>
      </c>
      <c r="M152" s="275">
        <f>IF(M$59=0,0,M$59/ISI_fec!M$59)</f>
        <v>1.1369168080154168</v>
      </c>
      <c r="N152" s="275">
        <f>IF(N$59=0,0,N$59/ISI_fec!N$59)</f>
        <v>1.2250385592934165</v>
      </c>
      <c r="O152" s="275">
        <f>IF(O$59=0,0,O$59/ISI_fec!O$59)</f>
        <v>1.2742675808713371</v>
      </c>
      <c r="P152" s="275">
        <f>IF(P$59=0,0,P$59/ISI_fec!P$59)</f>
        <v>1.2925211709238102</v>
      </c>
      <c r="Q152" s="275">
        <f>IF(Q$59=0,0,Q$59/ISI_fec!Q$59)</f>
        <v>1.4137307803816928</v>
      </c>
      <c r="R152" s="275">
        <f>IF(R$59=0,0,R$59/ISI_fec!R$59)</f>
        <v>1.3402320361514262</v>
      </c>
      <c r="S152" s="275">
        <f>IF(S$59=0,0,S$59/ISI_fec!S$59)</f>
        <v>1.3799323842931723</v>
      </c>
      <c r="T152" s="275">
        <f>IF(T$59=0,0,T$59/ISI_fec!T$59)</f>
        <v>1.4117622036116224</v>
      </c>
      <c r="U152" s="275">
        <f>IF(U$59=0,0,U$59/ISI_fec!U$59)</f>
        <v>1.3973582938060816</v>
      </c>
      <c r="V152" s="275">
        <f>IF(V$59=0,0,V$59/ISI_fec!V$59)</f>
        <v>1.4698805648588387</v>
      </c>
      <c r="W152" s="275">
        <f>IF(W$59=0,0,W$59/ISI_fec!W$59)</f>
        <v>1.4500863287541172</v>
      </c>
      <c r="X152" s="275">
        <f>IF(X$59=0,0,X$59/ISI_fec!X$59)</f>
        <v>1.3387794420812589</v>
      </c>
      <c r="Y152" s="275">
        <f>IF(Y$59=0,0,Y$59/ISI_fec!Y$59)</f>
        <v>1.2539673843991466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3.2630612573941331</v>
      </c>
      <c r="C153" s="276">
        <f>IF(C$65=0,0,C$65/ISI_fec!C$65)</f>
        <v>2.6769311111842429</v>
      </c>
      <c r="D153" s="276">
        <f>IF(D$65=0,0,D$65/ISI_fec!D$65)</f>
        <v>2.5043410359869211</v>
      </c>
      <c r="E153" s="276">
        <f>IF(E$65=0,0,E$65/ISI_fec!E$65)</f>
        <v>2.5107860488244671</v>
      </c>
      <c r="F153" s="276">
        <f>IF(F$65=0,0,F$65/ISI_fec!F$65)</f>
        <v>2.4157983349468735</v>
      </c>
      <c r="G153" s="276">
        <f>IF(G$65=0,0,G$65/ISI_fec!G$65)</f>
        <v>2.5454568585557595</v>
      </c>
      <c r="H153" s="276">
        <f>IF(H$65=0,0,H$65/ISI_fec!H$65)</f>
        <v>2.428376383821599</v>
      </c>
      <c r="I153" s="276">
        <f>IF(I$65=0,0,I$65/ISI_fec!I$65)</f>
        <v>2.3798673494663616</v>
      </c>
      <c r="J153" s="276">
        <f>IF(J$65=0,0,J$65/ISI_fec!J$65)</f>
        <v>2.3847190682323922</v>
      </c>
      <c r="K153" s="276">
        <f>IF(K$65=0,0,K$65/ISI_fec!K$65)</f>
        <v>2.4364288391689413</v>
      </c>
      <c r="L153" s="276">
        <f>IF(L$65=0,0,L$65/ISI_fec!L$65)</f>
        <v>2.365967265951364</v>
      </c>
      <c r="M153" s="276">
        <f>IF(M$65=0,0,M$65/ISI_fec!M$65)</f>
        <v>2.3790208752321202</v>
      </c>
      <c r="N153" s="276">
        <f>IF(N$65=0,0,N$65/ISI_fec!N$65)</f>
        <v>2.4301344968970726</v>
      </c>
      <c r="O153" s="276">
        <f>IF(O$65=0,0,O$65/ISI_fec!O$65)</f>
        <v>2.3907106685172073</v>
      </c>
      <c r="P153" s="276">
        <f>IF(P$65=0,0,P$65/ISI_fec!P$65)</f>
        <v>3.2408939635172147</v>
      </c>
      <c r="Q153" s="276">
        <f>IF(Q$65=0,0,Q$65/ISI_fec!Q$65)</f>
        <v>2.9526036515133427</v>
      </c>
      <c r="R153" s="276">
        <f>IF(R$65=0,0,R$65/ISI_fec!R$65)</f>
        <v>3.1693738290208828</v>
      </c>
      <c r="S153" s="276">
        <f>IF(S$65=0,0,S$65/ISI_fec!S$65)</f>
        <v>2.6731309303291488</v>
      </c>
      <c r="T153" s="276">
        <f>IF(T$65=0,0,T$65/ISI_fec!T$65)</f>
        <v>2.5955458791724833</v>
      </c>
      <c r="U153" s="276">
        <f>IF(U$65=0,0,U$65/ISI_fec!U$65)</f>
        <v>2.6060274987308056</v>
      </c>
      <c r="V153" s="276">
        <f>IF(V$65=0,0,V$65/ISI_fec!V$65)</f>
        <v>2.5296812416958336</v>
      </c>
      <c r="W153" s="276">
        <f>IF(W$65=0,0,W$65/ISI_fec!W$65)</f>
        <v>2.4717383565203441</v>
      </c>
      <c r="X153" s="276">
        <f>IF(X$65=0,0,X$65/ISI_fec!X$65)</f>
        <v>2.4981014592567212</v>
      </c>
      <c r="Y153" s="276">
        <f>IF(Y$65=0,0,Y$65/ISI_fec!Y$65)</f>
        <v>2.4387881549719697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1.5282364986379144</v>
      </c>
      <c r="C155" s="276">
        <f>IF(C$72=0,0,C$72/ISI_fec!C$72)</f>
        <v>1.4801285003609417</v>
      </c>
      <c r="D155" s="276">
        <f>IF(D$72=0,0,D$72/ISI_fec!D$72)</f>
        <v>1.5377116565947087</v>
      </c>
      <c r="E155" s="276">
        <f>IF(E$72=0,0,E$72/ISI_fec!E$72)</f>
        <v>1.5627573512663249</v>
      </c>
      <c r="F155" s="276">
        <f>IF(F$72=0,0,F$72/ISI_fec!F$72)</f>
        <v>1.5449247768626297</v>
      </c>
      <c r="G155" s="276">
        <f>IF(G$72=0,0,G$72/ISI_fec!G$72)</f>
        <v>1.5301124737328358</v>
      </c>
      <c r="H155" s="276">
        <f>IF(H$72=0,0,H$72/ISI_fec!H$72)</f>
        <v>1.4740714621064859</v>
      </c>
      <c r="I155" s="276">
        <f>IF(I$72=0,0,I$72/ISI_fec!I$72)</f>
        <v>1.4406057211611614</v>
      </c>
      <c r="J155" s="276">
        <f>IF(J$72=0,0,J$72/ISI_fec!J$72)</f>
        <v>1.4327925973014342</v>
      </c>
      <c r="K155" s="276">
        <f>IF(K$72=0,0,K$72/ISI_fec!K$72)</f>
        <v>1.4265053169775253</v>
      </c>
      <c r="L155" s="276">
        <f>IF(L$72=0,0,L$72/ISI_fec!L$72)</f>
        <v>1.3242560513709047</v>
      </c>
      <c r="M155" s="276">
        <f>IF(M$72=0,0,M$72/ISI_fec!M$72)</f>
        <v>1.1889689999267348</v>
      </c>
      <c r="N155" s="276">
        <f>IF(N$72=0,0,N$72/ISI_fec!N$72)</f>
        <v>1.2665101429013019</v>
      </c>
      <c r="O155" s="276">
        <f>IF(O$72=0,0,O$72/ISI_fec!O$72)</f>
        <v>1.3268386686691953</v>
      </c>
      <c r="P155" s="276">
        <f>IF(P$72=0,0,P$72/ISI_fec!P$72)</f>
        <v>1.3491291582362432</v>
      </c>
      <c r="Q155" s="276">
        <f>IF(Q$72=0,0,Q$72/ISI_fec!Q$72)</f>
        <v>1.489353764873435</v>
      </c>
      <c r="R155" s="276">
        <f>IF(R$72=0,0,R$72/ISI_fec!R$72)</f>
        <v>1.4175799348409783</v>
      </c>
      <c r="S155" s="276">
        <f>IF(S$72=0,0,S$72/ISI_fec!S$72)</f>
        <v>1.4336832382098517</v>
      </c>
      <c r="T155" s="276">
        <f>IF(T$72=0,0,T$72/ISI_fec!T$72)</f>
        <v>1.4732382675633466</v>
      </c>
      <c r="U155" s="276">
        <f>IF(U$72=0,0,U$72/ISI_fec!U$72)</f>
        <v>1.4517151772364667</v>
      </c>
      <c r="V155" s="276">
        <f>IF(V$72=0,0,V$72/ISI_fec!V$72)</f>
        <v>1.5383369151965371</v>
      </c>
      <c r="W155" s="276">
        <f>IF(W$72=0,0,W$72/ISI_fec!W$72)</f>
        <v>1.6304836485530849</v>
      </c>
      <c r="X155" s="276">
        <f>IF(X$72=0,0,X$72/ISI_fec!X$72)</f>
        <v>1.6051728989512004</v>
      </c>
      <c r="Y155" s="276">
        <f>IF(Y$72=0,0,Y$72/ISI_fec!Y$72)</f>
        <v>1.5887305692733411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2.0054213770852032</v>
      </c>
      <c r="C156" s="277">
        <f>IF(C$79=0,0,C$79/ISI_fec!C$79)</f>
        <v>1.7800240969078214</v>
      </c>
      <c r="D156" s="277">
        <f>IF(D$79=0,0,D$79/ISI_fec!D$79)</f>
        <v>1.7810398776768337</v>
      </c>
      <c r="E156" s="277">
        <f>IF(E$79=0,0,E$79/ISI_fec!E$79)</f>
        <v>1.7980502359887687</v>
      </c>
      <c r="F156" s="277">
        <f>IF(F$79=0,0,F$79/ISI_fec!F$79)</f>
        <v>1.5855285786227566</v>
      </c>
      <c r="G156" s="277">
        <f>IF(G$79=0,0,G$79/ISI_fec!G$79)</f>
        <v>1.6131398498373088</v>
      </c>
      <c r="H156" s="277">
        <f>IF(H$79=0,0,H$79/ISI_fec!H$79)</f>
        <v>1.6909441196871671</v>
      </c>
      <c r="I156" s="277">
        <f>IF(I$79=0,0,I$79/ISI_fec!I$79)</f>
        <v>1.6680505330478375</v>
      </c>
      <c r="J156" s="277">
        <f>IF(J$79=0,0,J$79/ISI_fec!J$79)</f>
        <v>1.6488489461955154</v>
      </c>
      <c r="K156" s="277">
        <f>IF(K$79=0,0,K$79/ISI_fec!K$79)</f>
        <v>0.78738863442530238</v>
      </c>
      <c r="L156" s="277">
        <f>IF(L$79=0,0,L$79/ISI_fec!L$79)</f>
        <v>1.4481206201215089</v>
      </c>
      <c r="M156" s="277">
        <f>IF(M$79=0,0,M$79/ISI_fec!M$79)</f>
        <v>1.3293066115540777</v>
      </c>
      <c r="N156" s="277">
        <f>IF(N$79=0,0,N$79/ISI_fec!N$79)</f>
        <v>1.1615010430025257</v>
      </c>
      <c r="O156" s="277">
        <f>IF(O$79=0,0,O$79/ISI_fec!O$79)</f>
        <v>1.267631673098222</v>
      </c>
      <c r="P156" s="277">
        <f>IF(P$79=0,0,P$79/ISI_fec!P$79)</f>
        <v>1.4279510757743732</v>
      </c>
      <c r="Q156" s="277">
        <f>IF(Q$79=0,0,Q$79/ISI_fec!Q$79)</f>
        <v>1.2094688865866539</v>
      </c>
      <c r="R156" s="277">
        <f>IF(R$79=0,0,R$79/ISI_fec!R$79)</f>
        <v>1.1281409872183648</v>
      </c>
      <c r="S156" s="277">
        <f>IF(S$79=0,0,S$79/ISI_fec!S$79)</f>
        <v>1.148309691141314</v>
      </c>
      <c r="T156" s="277">
        <f>IF(T$79=0,0,T$79/ISI_fec!T$79)</f>
        <v>1.3905681582651486</v>
      </c>
      <c r="U156" s="277">
        <f>IF(U$79=0,0,U$79/ISI_fec!U$79)</f>
        <v>1.1294196896868591</v>
      </c>
      <c r="V156" s="277">
        <f>IF(V$79=0,0,V$79/ISI_fec!V$79)</f>
        <v>1.2201452318948198</v>
      </c>
      <c r="W156" s="277">
        <f>IF(W$79=0,0,W$79/ISI_fec!W$79)</f>
        <v>1.5993825690994921</v>
      </c>
      <c r="X156" s="277">
        <f>IF(X$79=0,0,X$79/ISI_fec!X$79)</f>
        <v>1.502277848389789</v>
      </c>
      <c r="Y156" s="277">
        <f>IF(Y$79=0,0,Y$79/ISI_fec!Y$79)</f>
        <v>1.398328879686604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IT: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2562.5758849757185</v>
      </c>
      <c r="C3" s="203">
        <f t="shared" si="0"/>
        <v>2306.3022076872985</v>
      </c>
      <c r="D3" s="203">
        <f t="shared" si="0"/>
        <v>2120.7499124829328</v>
      </c>
      <c r="E3" s="203">
        <f t="shared" si="0"/>
        <v>2300.1464228171062</v>
      </c>
      <c r="F3" s="203">
        <f t="shared" si="0"/>
        <v>2387.9140320855458</v>
      </c>
      <c r="G3" s="203">
        <f t="shared" si="0"/>
        <v>2506.1743939620555</v>
      </c>
      <c r="H3" s="203">
        <f t="shared" si="0"/>
        <v>2675.7328355420605</v>
      </c>
      <c r="I3" s="203">
        <f t="shared" si="0"/>
        <v>3022.4352582708602</v>
      </c>
      <c r="J3" s="203">
        <f t="shared" si="0"/>
        <v>2720.5773894463841</v>
      </c>
      <c r="K3" s="203">
        <f t="shared" si="0"/>
        <v>2275.7437160897293</v>
      </c>
      <c r="L3" s="203">
        <f t="shared" si="0"/>
        <v>2884.1489694441043</v>
      </c>
      <c r="M3" s="203">
        <f t="shared" si="0"/>
        <v>3007.4693733159138</v>
      </c>
      <c r="N3" s="203">
        <f t="shared" si="0"/>
        <v>2530.6081749056466</v>
      </c>
      <c r="O3" s="203">
        <f t="shared" si="0"/>
        <v>2455.1635850325961</v>
      </c>
      <c r="P3" s="203">
        <f t="shared" si="0"/>
        <v>2675.5312308806097</v>
      </c>
      <c r="Q3" s="203">
        <f t="shared" si="0"/>
        <v>3010.7109160777813</v>
      </c>
      <c r="R3" s="203">
        <f t="shared" si="0"/>
        <v>3011.8382288016637</v>
      </c>
      <c r="S3" s="203">
        <f t="shared" si="0"/>
        <v>3336.413557860229</v>
      </c>
      <c r="T3" s="203">
        <f t="shared" si="0"/>
        <v>3332.5581994592039</v>
      </c>
      <c r="U3" s="203">
        <f t="shared" si="0"/>
        <v>3190.7290549228801</v>
      </c>
      <c r="V3" s="203">
        <f t="shared" si="0"/>
        <v>2934.7503953812893</v>
      </c>
      <c r="W3" s="203">
        <f t="shared" si="0"/>
        <v>3930.2161636638557</v>
      </c>
      <c r="X3" s="203">
        <f t="shared" si="0"/>
        <v>3579.229641852965</v>
      </c>
      <c r="Y3" s="203">
        <f t="shared" si="0"/>
        <v>3741.9291658216216</v>
      </c>
      <c r="DA3" s="112"/>
    </row>
    <row r="4" spans="1:105" ht="12" customHeight="1" x14ac:dyDescent="0.25">
      <c r="A4" s="50" t="s">
        <v>45</v>
      </c>
      <c r="B4" s="241">
        <v>386.91057222724089</v>
      </c>
      <c r="C4" s="241">
        <v>348.21708583810272</v>
      </c>
      <c r="D4" s="241">
        <v>320.20146876447239</v>
      </c>
      <c r="E4" s="241">
        <v>347.28765453400052</v>
      </c>
      <c r="F4" s="241">
        <v>360.53924880840412</v>
      </c>
      <c r="G4" s="241">
        <v>378.39479195688529</v>
      </c>
      <c r="H4" s="241">
        <v>403.99557671503112</v>
      </c>
      <c r="I4" s="241">
        <v>456.34244907773649</v>
      </c>
      <c r="J4" s="241">
        <v>410.76643260036292</v>
      </c>
      <c r="K4" s="241">
        <v>30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1160.7317166817234</v>
      </c>
      <c r="C5" s="282">
        <f t="shared" si="1"/>
        <v>1044.6512575143086</v>
      </c>
      <c r="D5" s="282">
        <f t="shared" si="1"/>
        <v>960.60440629341724</v>
      </c>
      <c r="E5" s="282">
        <f t="shared" si="1"/>
        <v>1041.8629636020016</v>
      </c>
      <c r="F5" s="282">
        <f t="shared" si="1"/>
        <v>1081.6177464252123</v>
      </c>
      <c r="G5" s="282">
        <f t="shared" si="1"/>
        <v>1135.1843758706555</v>
      </c>
      <c r="H5" s="282">
        <f t="shared" si="1"/>
        <v>1211.9867301450934</v>
      </c>
      <c r="I5" s="282">
        <f t="shared" si="1"/>
        <v>1369.0273472332096</v>
      </c>
      <c r="J5" s="282">
        <f t="shared" si="1"/>
        <v>1232.2992978010891</v>
      </c>
      <c r="K5" s="282">
        <f t="shared" si="1"/>
        <v>902.67157726688129</v>
      </c>
      <c r="L5" s="282">
        <f t="shared" si="1"/>
        <v>1530.5931133377924</v>
      </c>
      <c r="M5" s="282">
        <f t="shared" si="1"/>
        <v>1660.697678143164</v>
      </c>
      <c r="N5" s="282">
        <f t="shared" si="1"/>
        <v>1302.4895191039186</v>
      </c>
      <c r="O5" s="282">
        <f t="shared" si="1"/>
        <v>1289.9602664757031</v>
      </c>
      <c r="P5" s="282">
        <f t="shared" si="1"/>
        <v>726.11924916586941</v>
      </c>
      <c r="Q5" s="282">
        <f t="shared" si="1"/>
        <v>805.10748159579134</v>
      </c>
      <c r="R5" s="282">
        <f t="shared" si="1"/>
        <v>844.35078781762945</v>
      </c>
      <c r="S5" s="282">
        <f t="shared" si="1"/>
        <v>1093.2889009348321</v>
      </c>
      <c r="T5" s="282">
        <f t="shared" si="1"/>
        <v>1190.019956536757</v>
      </c>
      <c r="U5" s="282">
        <f t="shared" si="1"/>
        <v>1159.6783231604111</v>
      </c>
      <c r="V5" s="282">
        <f t="shared" si="1"/>
        <v>981.97527161194148</v>
      </c>
      <c r="W5" s="282">
        <f t="shared" si="1"/>
        <v>1373.3356050770469</v>
      </c>
      <c r="X5" s="282">
        <f t="shared" si="1"/>
        <v>1424.145566413998</v>
      </c>
      <c r="Y5" s="282">
        <f t="shared" si="1"/>
        <v>1142.9433631586151</v>
      </c>
      <c r="DA5" s="94"/>
    </row>
    <row r="6" spans="1:105" ht="12" customHeight="1" x14ac:dyDescent="0.25">
      <c r="A6" s="99" t="s">
        <v>46</v>
      </c>
      <c r="B6" s="282">
        <v>298.27642616423333</v>
      </c>
      <c r="C6" s="282">
        <v>293.64198333729252</v>
      </c>
      <c r="D6" s="282">
        <v>268.54014571401922</v>
      </c>
      <c r="E6" s="282">
        <v>290.95440483326109</v>
      </c>
      <c r="F6" s="282">
        <v>297.59071139228439</v>
      </c>
      <c r="G6" s="282">
        <v>196.20488453905551</v>
      </c>
      <c r="H6" s="282">
        <v>188.93624315161841</v>
      </c>
      <c r="I6" s="282">
        <v>196.68664038081459</v>
      </c>
      <c r="J6" s="282">
        <v>179.38425207930001</v>
      </c>
      <c r="K6" s="282">
        <v>180.75210152285851</v>
      </c>
      <c r="L6" s="282">
        <v>214.20954739362739</v>
      </c>
      <c r="M6" s="282">
        <v>230.6409065919041</v>
      </c>
      <c r="N6" s="282">
        <v>152.0257700976646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862.45529051749008</v>
      </c>
      <c r="C7" s="282">
        <v>751.0092741770161</v>
      </c>
      <c r="D7" s="282">
        <v>692.06426057939802</v>
      </c>
      <c r="E7" s="282">
        <v>750.90855876874048</v>
      </c>
      <c r="F7" s="282">
        <v>784.02703503292787</v>
      </c>
      <c r="G7" s="282">
        <v>938.9794913316</v>
      </c>
      <c r="H7" s="282">
        <v>1023.050486993475</v>
      </c>
      <c r="I7" s="282">
        <v>1172.340706852395</v>
      </c>
      <c r="J7" s="282">
        <v>1052.9150457217891</v>
      </c>
      <c r="K7" s="282">
        <v>721.91947574402275</v>
      </c>
      <c r="L7" s="282">
        <v>1316.383565944165</v>
      </c>
      <c r="M7" s="282">
        <v>1430.05677155126</v>
      </c>
      <c r="N7" s="282">
        <v>1150.4637490062539</v>
      </c>
      <c r="O7" s="282">
        <v>1289.9602664757031</v>
      </c>
      <c r="P7" s="282">
        <v>726.11924916586941</v>
      </c>
      <c r="Q7" s="282">
        <v>805.10748159579134</v>
      </c>
      <c r="R7" s="282">
        <v>844.35078781762945</v>
      </c>
      <c r="S7" s="282">
        <v>1093.2889009348321</v>
      </c>
      <c r="T7" s="282">
        <v>1190.019956536757</v>
      </c>
      <c r="U7" s="282">
        <v>1159.6783231604111</v>
      </c>
      <c r="V7" s="282">
        <v>981.97527161194148</v>
      </c>
      <c r="W7" s="282">
        <v>1373.3356050770469</v>
      </c>
      <c r="X7" s="282">
        <v>1424.145566413998</v>
      </c>
      <c r="Y7" s="282">
        <v>1142.9433631586151</v>
      </c>
      <c r="DA7" s="94" t="s">
        <v>435</v>
      </c>
    </row>
    <row r="8" spans="1:105" ht="12" customHeight="1" x14ac:dyDescent="0.25">
      <c r="A8" s="49" t="s">
        <v>47</v>
      </c>
      <c r="B8" s="242">
        <v>1014.933596066754</v>
      </c>
      <c r="C8" s="242">
        <v>913.43386433488718</v>
      </c>
      <c r="D8" s="242">
        <v>839.94403742504312</v>
      </c>
      <c r="E8" s="242">
        <v>910.995804681104</v>
      </c>
      <c r="F8" s="242">
        <v>945.75703685192934</v>
      </c>
      <c r="G8" s="242">
        <v>992.59522613451463</v>
      </c>
      <c r="H8" s="242">
        <v>1059.750528681936</v>
      </c>
      <c r="I8" s="242">
        <v>1197.065461959914</v>
      </c>
      <c r="J8" s="242">
        <v>1077.511659044932</v>
      </c>
      <c r="K8" s="242">
        <v>1343.072138822848</v>
      </c>
      <c r="L8" s="242">
        <v>1353.5558561063119</v>
      </c>
      <c r="M8" s="242">
        <v>1346.77169517275</v>
      </c>
      <c r="N8" s="242">
        <v>1228.118655801728</v>
      </c>
      <c r="O8" s="242">
        <v>1165.203318556893</v>
      </c>
      <c r="P8" s="242">
        <v>1949.41198171474</v>
      </c>
      <c r="Q8" s="242">
        <v>2205.60343448199</v>
      </c>
      <c r="R8" s="242">
        <v>2167.487440984034</v>
      </c>
      <c r="S8" s="242">
        <v>2243.1246569253972</v>
      </c>
      <c r="T8" s="242">
        <v>2142.5382429224469</v>
      </c>
      <c r="U8" s="242">
        <v>2031.050731762469</v>
      </c>
      <c r="V8" s="242">
        <v>1952.7751237693481</v>
      </c>
      <c r="W8" s="242">
        <v>2556.880558586809</v>
      </c>
      <c r="X8" s="242">
        <v>2155.0840754389669</v>
      </c>
      <c r="Y8" s="242">
        <v>2598.9858026630068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950</v>
      </c>
      <c r="C11" s="241">
        <v>500</v>
      </c>
      <c r="D11" s="241">
        <v>1010</v>
      </c>
      <c r="E11" s="241">
        <v>1064</v>
      </c>
      <c r="F11" s="241">
        <v>1114</v>
      </c>
      <c r="G11" s="241">
        <v>1093</v>
      </c>
      <c r="H11" s="241">
        <v>1103</v>
      </c>
      <c r="I11" s="241">
        <v>1069</v>
      </c>
      <c r="J11" s="241">
        <v>1045</v>
      </c>
      <c r="K11" s="241">
        <v>92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846.8</v>
      </c>
      <c r="C12" s="282">
        <f t="shared" si="2"/>
        <v>762</v>
      </c>
      <c r="D12" s="282">
        <f t="shared" si="2"/>
        <v>781.69999999999993</v>
      </c>
      <c r="E12" s="282">
        <f t="shared" si="2"/>
        <v>785.4</v>
      </c>
      <c r="F12" s="282">
        <f t="shared" si="2"/>
        <v>814.4</v>
      </c>
      <c r="G12" s="282">
        <f t="shared" si="2"/>
        <v>1313.7450000000001</v>
      </c>
      <c r="H12" s="282">
        <f t="shared" si="2"/>
        <v>1471.999</v>
      </c>
      <c r="I12" s="282">
        <f t="shared" si="2"/>
        <v>1501.453</v>
      </c>
      <c r="J12" s="282">
        <f t="shared" si="2"/>
        <v>1462.9169999999999</v>
      </c>
      <c r="K12" s="282">
        <f t="shared" si="2"/>
        <v>997.62299999999993</v>
      </c>
      <c r="L12" s="282">
        <f t="shared" si="2"/>
        <v>1414.2360000000001</v>
      </c>
      <c r="M12" s="282">
        <f t="shared" si="2"/>
        <v>1190.1010000000001</v>
      </c>
      <c r="N12" s="282">
        <f t="shared" si="2"/>
        <v>1112.8139999999999</v>
      </c>
      <c r="O12" s="282">
        <f t="shared" si="2"/>
        <v>1061.6030000000001</v>
      </c>
      <c r="P12" s="282">
        <f t="shared" si="2"/>
        <v>734.6</v>
      </c>
      <c r="Q12" s="282">
        <f t="shared" si="2"/>
        <v>706.7</v>
      </c>
      <c r="R12" s="282">
        <f t="shared" si="2"/>
        <v>721.6</v>
      </c>
      <c r="S12" s="282">
        <f t="shared" si="2"/>
        <v>743</v>
      </c>
      <c r="T12" s="282">
        <f t="shared" si="2"/>
        <v>684.5</v>
      </c>
      <c r="U12" s="282">
        <f t="shared" si="2"/>
        <v>697.7</v>
      </c>
      <c r="V12" s="282">
        <f t="shared" si="2"/>
        <v>570.29999999999995</v>
      </c>
      <c r="W12" s="282">
        <f t="shared" si="2"/>
        <v>769.5</v>
      </c>
      <c r="X12" s="282">
        <f t="shared" si="2"/>
        <v>733.11169285408255</v>
      </c>
      <c r="Y12" s="282">
        <f t="shared" si="2"/>
        <v>564.42102479877769</v>
      </c>
      <c r="DA12" s="94"/>
    </row>
    <row r="13" spans="1:105" ht="12" customHeight="1" x14ac:dyDescent="0.25">
      <c r="A13" s="99" t="s">
        <v>46</v>
      </c>
      <c r="B13" s="282">
        <v>189.3</v>
      </c>
      <c r="C13" s="282">
        <v>187.1</v>
      </c>
      <c r="D13" s="282">
        <v>190.4</v>
      </c>
      <c r="E13" s="282">
        <v>191.4</v>
      </c>
      <c r="F13" s="282">
        <v>195.4</v>
      </c>
      <c r="G13" s="282">
        <v>192.9</v>
      </c>
      <c r="H13" s="282">
        <v>194.2</v>
      </c>
      <c r="I13" s="282">
        <v>182.56899999999999</v>
      </c>
      <c r="J13" s="282">
        <v>180</v>
      </c>
      <c r="K13" s="282">
        <v>170.64599999999999</v>
      </c>
      <c r="L13" s="282">
        <v>168</v>
      </c>
      <c r="M13" s="282">
        <v>141</v>
      </c>
      <c r="N13" s="282">
        <v>110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657.5</v>
      </c>
      <c r="C14" s="282">
        <v>574.9</v>
      </c>
      <c r="D14" s="282">
        <v>591.29999999999995</v>
      </c>
      <c r="E14" s="282">
        <v>594</v>
      </c>
      <c r="F14" s="282">
        <v>619</v>
      </c>
      <c r="G14" s="282">
        <v>1120.845</v>
      </c>
      <c r="H14" s="282">
        <v>1277.799</v>
      </c>
      <c r="I14" s="282">
        <v>1318.884</v>
      </c>
      <c r="J14" s="282">
        <v>1282.9169999999999</v>
      </c>
      <c r="K14" s="282">
        <v>826.97699999999998</v>
      </c>
      <c r="L14" s="282">
        <v>1246.2360000000001</v>
      </c>
      <c r="M14" s="282">
        <v>1049.1010000000001</v>
      </c>
      <c r="N14" s="282">
        <v>1002.814</v>
      </c>
      <c r="O14" s="282">
        <v>1061.6030000000001</v>
      </c>
      <c r="P14" s="282">
        <v>734.6</v>
      </c>
      <c r="Q14" s="282">
        <v>706.7</v>
      </c>
      <c r="R14" s="282">
        <v>721.6</v>
      </c>
      <c r="S14" s="282">
        <v>743</v>
      </c>
      <c r="T14" s="282">
        <v>684.5</v>
      </c>
      <c r="U14" s="282">
        <v>697.7</v>
      </c>
      <c r="V14" s="282">
        <v>570.29999999999995</v>
      </c>
      <c r="W14" s="282">
        <v>769.5</v>
      </c>
      <c r="X14" s="282">
        <v>733.11169285408255</v>
      </c>
      <c r="Y14" s="282">
        <v>564.42102479877769</v>
      </c>
      <c r="DA14" s="94" t="s">
        <v>442</v>
      </c>
    </row>
    <row r="15" spans="1:105" ht="12" customHeight="1" x14ac:dyDescent="0.25">
      <c r="A15" s="49" t="s">
        <v>443</v>
      </c>
      <c r="B15" s="242">
        <v>774.1</v>
      </c>
      <c r="C15" s="242">
        <v>1151.55</v>
      </c>
      <c r="D15" s="242">
        <v>759.53333333333342</v>
      </c>
      <c r="E15" s="242">
        <v>654.76666666666677</v>
      </c>
      <c r="F15" s="242">
        <v>625.33333333333337</v>
      </c>
      <c r="G15" s="242">
        <v>628.93333333333339</v>
      </c>
      <c r="H15" s="242">
        <v>593.36666666666667</v>
      </c>
      <c r="I15" s="242">
        <v>589.73333333333335</v>
      </c>
      <c r="J15" s="242">
        <v>554.73333333333335</v>
      </c>
      <c r="K15" s="242">
        <v>856</v>
      </c>
      <c r="L15" s="242">
        <v>891.93333333333339</v>
      </c>
      <c r="M15" s="242">
        <v>1556.916666666667</v>
      </c>
      <c r="N15" s="242">
        <v>1268</v>
      </c>
      <c r="O15" s="242">
        <v>1497.1063333333329</v>
      </c>
      <c r="P15" s="242">
        <v>1575.811666666667</v>
      </c>
      <c r="Q15" s="242">
        <v>1585.748333333333</v>
      </c>
      <c r="R15" s="242">
        <v>1620</v>
      </c>
      <c r="S15" s="242">
        <v>1584.5</v>
      </c>
      <c r="T15" s="242">
        <v>1563.583333333333</v>
      </c>
      <c r="U15" s="242">
        <v>1567.916666666667</v>
      </c>
      <c r="V15" s="242">
        <v>1550.083333333333</v>
      </c>
      <c r="W15" s="242">
        <v>1856.7</v>
      </c>
      <c r="X15" s="242">
        <v>1387.5166666666671</v>
      </c>
      <c r="Y15" s="242">
        <v>1547.522807551459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1264.367816091954</v>
      </c>
      <c r="C18" s="241">
        <v>1264.367816091954</v>
      </c>
      <c r="D18" s="241">
        <v>1264.367816091954</v>
      </c>
      <c r="E18" s="241">
        <v>1139.159316004497</v>
      </c>
      <c r="F18" s="241">
        <v>1264.367816091954</v>
      </c>
      <c r="G18" s="241">
        <v>1264.367816091954</v>
      </c>
      <c r="H18" s="241">
        <v>1264.367816091954</v>
      </c>
      <c r="I18" s="241">
        <v>1264.367816091954</v>
      </c>
      <c r="J18" s="241">
        <v>1264.367816091954</v>
      </c>
      <c r="K18" s="241">
        <v>1139.159316004497</v>
      </c>
      <c r="L18" s="241">
        <v>1139.159316004497</v>
      </c>
      <c r="M18" s="241">
        <v>1139.159316004497</v>
      </c>
      <c r="N18" s="241">
        <v>1013.95081591704</v>
      </c>
      <c r="O18" s="241">
        <v>1013.95081591704</v>
      </c>
      <c r="P18" s="241">
        <v>1013.95081591704</v>
      </c>
      <c r="Q18" s="241">
        <v>888.74231582958305</v>
      </c>
      <c r="R18" s="241">
        <v>888.74231582958305</v>
      </c>
      <c r="S18" s="241">
        <v>888.74231582958305</v>
      </c>
      <c r="T18" s="241">
        <v>763.53381574212608</v>
      </c>
      <c r="U18" s="241">
        <v>763.53381574212608</v>
      </c>
      <c r="V18" s="241">
        <v>763.53381574212608</v>
      </c>
      <c r="W18" s="241">
        <v>638.32531565466911</v>
      </c>
      <c r="X18" s="241">
        <v>638.32531565466911</v>
      </c>
      <c r="Y18" s="241">
        <v>638.32531565466911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953.66379310344837</v>
      </c>
      <c r="C19" s="282">
        <f t="shared" si="3"/>
        <v>953.66379310344837</v>
      </c>
      <c r="D19" s="282">
        <f t="shared" si="3"/>
        <v>885.13832146736172</v>
      </c>
      <c r="E19" s="282">
        <f t="shared" si="3"/>
        <v>885.13832146736172</v>
      </c>
      <c r="F19" s="282">
        <f t="shared" si="3"/>
        <v>900.52526970725853</v>
      </c>
      <c r="G19" s="282">
        <f t="shared" si="3"/>
        <v>1433.3420945560547</v>
      </c>
      <c r="H19" s="282">
        <f t="shared" si="3"/>
        <v>1585.7799860681246</v>
      </c>
      <c r="I19" s="282">
        <f t="shared" si="3"/>
        <v>1638.9185094643146</v>
      </c>
      <c r="J19" s="282">
        <f t="shared" si="3"/>
        <v>1638.9185094643146</v>
      </c>
      <c r="K19" s="282">
        <f t="shared" si="3"/>
        <v>1555.0060895883307</v>
      </c>
      <c r="L19" s="282">
        <f t="shared" si="3"/>
        <v>1555.0060895883307</v>
      </c>
      <c r="M19" s="282">
        <f t="shared" si="3"/>
        <v>1471.0936697123479</v>
      </c>
      <c r="N19" s="282">
        <f t="shared" si="3"/>
        <v>1471.0936697123479</v>
      </c>
      <c r="O19" s="282">
        <f t="shared" si="3"/>
        <v>1387.1812498363638</v>
      </c>
      <c r="P19" s="282">
        <f t="shared" si="3"/>
        <v>1387.1812498363638</v>
      </c>
      <c r="Q19" s="282">
        <f t="shared" si="3"/>
        <v>1371.7943015964668</v>
      </c>
      <c r="R19" s="282">
        <f t="shared" si="3"/>
        <v>1303.2688299603808</v>
      </c>
      <c r="S19" s="282">
        <f t="shared" si="3"/>
        <v>1287.8818817204838</v>
      </c>
      <c r="T19" s="282">
        <f t="shared" si="3"/>
        <v>1219.3564100843969</v>
      </c>
      <c r="U19" s="282">
        <f t="shared" si="3"/>
        <v>1203.9694618445001</v>
      </c>
      <c r="V19" s="282">
        <f t="shared" si="3"/>
        <v>1135.443990208413</v>
      </c>
      <c r="W19" s="282">
        <f t="shared" si="3"/>
        <v>1120.0570419685159</v>
      </c>
      <c r="X19" s="282">
        <f t="shared" si="3"/>
        <v>1120.0570419685159</v>
      </c>
      <c r="Y19" s="282">
        <f t="shared" si="3"/>
        <v>1036.1446220925327</v>
      </c>
      <c r="DA19" s="94"/>
    </row>
    <row r="20" spans="1:105" ht="12" customHeight="1" x14ac:dyDescent="0.25">
      <c r="A20" s="99" t="s">
        <v>46</v>
      </c>
      <c r="B20" s="282">
        <v>197.91666666666671</v>
      </c>
      <c r="C20" s="282">
        <v>197.91666666666671</v>
      </c>
      <c r="D20" s="282">
        <v>197.91666666666671</v>
      </c>
      <c r="E20" s="282">
        <v>197.91666666666671</v>
      </c>
      <c r="F20" s="282">
        <v>213.30361490656361</v>
      </c>
      <c r="G20" s="282">
        <v>197.91666666666671</v>
      </c>
      <c r="H20" s="282">
        <v>213.30361490656361</v>
      </c>
      <c r="I20" s="282">
        <v>197.91666666666671</v>
      </c>
      <c r="J20" s="282">
        <v>197.91666666666671</v>
      </c>
      <c r="K20" s="282">
        <v>182.5297184267697</v>
      </c>
      <c r="L20" s="282">
        <v>182.5297184267697</v>
      </c>
      <c r="M20" s="282">
        <v>167.14277018687281</v>
      </c>
      <c r="N20" s="282">
        <v>167.14277018687281</v>
      </c>
      <c r="O20" s="282">
        <v>151.7558219469758</v>
      </c>
      <c r="P20" s="282">
        <v>151.7558219469758</v>
      </c>
      <c r="Q20" s="282">
        <v>136.3688737070789</v>
      </c>
      <c r="R20" s="282">
        <v>136.3688737070789</v>
      </c>
      <c r="S20" s="282">
        <v>120.9819254671819</v>
      </c>
      <c r="T20" s="282">
        <v>120.9819254671819</v>
      </c>
      <c r="U20" s="282">
        <v>105.5949772272849</v>
      </c>
      <c r="V20" s="282">
        <v>105.5949772272849</v>
      </c>
      <c r="W20" s="282">
        <v>90.208028987387976</v>
      </c>
      <c r="X20" s="282">
        <v>90.208028987387976</v>
      </c>
      <c r="Y20" s="282">
        <v>74.82108074749101</v>
      </c>
      <c r="DA20" s="94" t="s">
        <v>447</v>
      </c>
    </row>
    <row r="21" spans="1:105" ht="12" customHeight="1" x14ac:dyDescent="0.25">
      <c r="A21" s="99" t="s">
        <v>80</v>
      </c>
      <c r="B21" s="282">
        <v>755.74712643678163</v>
      </c>
      <c r="C21" s="282">
        <v>755.74712643678163</v>
      </c>
      <c r="D21" s="282">
        <v>687.22165480069498</v>
      </c>
      <c r="E21" s="282">
        <v>687.22165480069498</v>
      </c>
      <c r="F21" s="282">
        <v>687.22165480069498</v>
      </c>
      <c r="G21" s="282">
        <v>1235.4254278893879</v>
      </c>
      <c r="H21" s="282">
        <v>1372.476371161561</v>
      </c>
      <c r="I21" s="282">
        <v>1441.0018427976479</v>
      </c>
      <c r="J21" s="282">
        <v>1441.0018427976479</v>
      </c>
      <c r="K21" s="282">
        <v>1372.476371161561</v>
      </c>
      <c r="L21" s="282">
        <v>1372.476371161561</v>
      </c>
      <c r="M21" s="282">
        <v>1303.9508995254751</v>
      </c>
      <c r="N21" s="282">
        <v>1303.9508995254751</v>
      </c>
      <c r="O21" s="282">
        <v>1235.4254278893879</v>
      </c>
      <c r="P21" s="282">
        <v>1235.4254278893879</v>
      </c>
      <c r="Q21" s="282">
        <v>1235.4254278893879</v>
      </c>
      <c r="R21" s="282">
        <v>1166.899956253302</v>
      </c>
      <c r="S21" s="282">
        <v>1166.899956253302</v>
      </c>
      <c r="T21" s="282">
        <v>1098.3744846172151</v>
      </c>
      <c r="U21" s="282">
        <v>1098.3744846172151</v>
      </c>
      <c r="V21" s="282">
        <v>1029.849012981128</v>
      </c>
      <c r="W21" s="282">
        <v>1029.849012981128</v>
      </c>
      <c r="X21" s="282">
        <v>1029.849012981128</v>
      </c>
      <c r="Y21" s="282">
        <v>961.32354134504158</v>
      </c>
      <c r="DA21" s="94" t="s">
        <v>448</v>
      </c>
    </row>
    <row r="22" spans="1:105" ht="12" customHeight="1" x14ac:dyDescent="0.25">
      <c r="A22" s="49" t="s">
        <v>443</v>
      </c>
      <c r="B22" s="242">
        <v>889.77011494252872</v>
      </c>
      <c r="C22" s="242">
        <v>1229.0193943551981</v>
      </c>
      <c r="D22" s="242">
        <v>1229.0193943551981</v>
      </c>
      <c r="E22" s="242">
        <v>1161.169538472664</v>
      </c>
      <c r="F22" s="242">
        <v>1161.169538472664</v>
      </c>
      <c r="G22" s="242">
        <v>1093.31968259013</v>
      </c>
      <c r="H22" s="242">
        <v>1093.31968259013</v>
      </c>
      <c r="I22" s="242">
        <v>1025.469826707596</v>
      </c>
      <c r="J22" s="242">
        <v>1025.469826707596</v>
      </c>
      <c r="K22" s="242">
        <v>957.61997082506241</v>
      </c>
      <c r="L22" s="242">
        <v>957.61997082506241</v>
      </c>
      <c r="M22" s="242">
        <v>1703.968385532934</v>
      </c>
      <c r="N22" s="242">
        <v>1703.968385532934</v>
      </c>
      <c r="O22" s="242">
        <v>1636.1185296504</v>
      </c>
      <c r="P22" s="242">
        <v>1703.968385532934</v>
      </c>
      <c r="Q22" s="242">
        <v>1703.968385532934</v>
      </c>
      <c r="R22" s="242">
        <v>1771.818241415468</v>
      </c>
      <c r="S22" s="242">
        <v>1771.818241415468</v>
      </c>
      <c r="T22" s="242">
        <v>1703.968385532934</v>
      </c>
      <c r="U22" s="242">
        <v>1703.968385532934</v>
      </c>
      <c r="V22" s="242">
        <v>1636.1185296504</v>
      </c>
      <c r="W22" s="242">
        <v>1975.367809063069</v>
      </c>
      <c r="X22" s="242">
        <v>1907.517953180535</v>
      </c>
      <c r="Y22" s="242">
        <v>1907.517953180535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125.208500087457</v>
      </c>
      <c r="G24" s="241">
        <v>0</v>
      </c>
      <c r="H24" s="241">
        <v>125.208500087457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15.386948239896959</v>
      </c>
      <c r="E25" s="282">
        <f t="shared" si="4"/>
        <v>15.386948239896959</v>
      </c>
      <c r="F25" s="282">
        <f t="shared" si="4"/>
        <v>83.91241987598363</v>
      </c>
      <c r="G25" s="282">
        <f t="shared" si="4"/>
        <v>548.20377308869331</v>
      </c>
      <c r="H25" s="282">
        <f t="shared" si="4"/>
        <v>152.43789151207025</v>
      </c>
      <c r="I25" s="282">
        <f t="shared" si="4"/>
        <v>137.0509432721733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15.386948239896959</v>
      </c>
      <c r="E26" s="282">
        <v>15.386948239896959</v>
      </c>
      <c r="F26" s="282">
        <v>15.386948239896959</v>
      </c>
      <c r="G26" s="282">
        <v>0</v>
      </c>
      <c r="H26" s="282">
        <v>15.386948239896959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68.525471636086664</v>
      </c>
      <c r="G27" s="282">
        <v>548.20377308869331</v>
      </c>
      <c r="H27" s="282">
        <v>137.0509432721733</v>
      </c>
      <c r="I27" s="282">
        <v>137.0509432721733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407.09913529520281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0</v>
      </c>
      <c r="M28" s="242">
        <v>814.19827059040551</v>
      </c>
      <c r="N28" s="242">
        <v>0</v>
      </c>
      <c r="O28" s="242">
        <v>0</v>
      </c>
      <c r="P28" s="242">
        <v>135.6997117650676</v>
      </c>
      <c r="Q28" s="242">
        <v>0</v>
      </c>
      <c r="R28" s="242">
        <v>135.6997117650676</v>
      </c>
      <c r="S28" s="242">
        <v>0</v>
      </c>
      <c r="T28" s="242">
        <v>0</v>
      </c>
      <c r="U28" s="242">
        <v>0</v>
      </c>
      <c r="V28" s="242">
        <v>0</v>
      </c>
      <c r="W28" s="242">
        <v>339.24927941266901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125.20850008745697</v>
      </c>
      <c r="F30" s="241">
        <f t="shared" si="5"/>
        <v>0</v>
      </c>
      <c r="G30" s="241">
        <f t="shared" si="5"/>
        <v>0</v>
      </c>
      <c r="H30" s="241">
        <f t="shared" si="5"/>
        <v>125.20850008745697</v>
      </c>
      <c r="I30" s="241">
        <f t="shared" si="5"/>
        <v>0</v>
      </c>
      <c r="J30" s="241">
        <f t="shared" si="5"/>
        <v>0</v>
      </c>
      <c r="K30" s="241">
        <f t="shared" si="5"/>
        <v>125.20850008745697</v>
      </c>
      <c r="L30" s="241">
        <f t="shared" si="5"/>
        <v>0</v>
      </c>
      <c r="M30" s="241">
        <f t="shared" si="5"/>
        <v>0</v>
      </c>
      <c r="N30" s="241">
        <f t="shared" si="5"/>
        <v>125.20850008745697</v>
      </c>
      <c r="O30" s="241">
        <f t="shared" si="5"/>
        <v>0</v>
      </c>
      <c r="P30" s="241">
        <f t="shared" si="5"/>
        <v>0</v>
      </c>
      <c r="Q30" s="241">
        <f t="shared" si="5"/>
        <v>125.20850008745697</v>
      </c>
      <c r="R30" s="241">
        <f t="shared" si="5"/>
        <v>0</v>
      </c>
      <c r="S30" s="241">
        <f t="shared" si="5"/>
        <v>0</v>
      </c>
      <c r="T30" s="241">
        <f t="shared" si="5"/>
        <v>125.20850008745697</v>
      </c>
      <c r="U30" s="241">
        <f t="shared" si="5"/>
        <v>0</v>
      </c>
      <c r="V30" s="241">
        <f t="shared" si="5"/>
        <v>0</v>
      </c>
      <c r="W30" s="241">
        <f t="shared" si="5"/>
        <v>125.20850008745697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83.912419875983602</v>
      </c>
      <c r="E31" s="282">
        <f t="shared" si="6"/>
        <v>15.386948239896952</v>
      </c>
      <c r="F31" s="282">
        <f t="shared" si="6"/>
        <v>68.52547163608665</v>
      </c>
      <c r="G31" s="282">
        <f t="shared" si="6"/>
        <v>15.386948239896896</v>
      </c>
      <c r="H31" s="282">
        <f t="shared" si="6"/>
        <v>0</v>
      </c>
      <c r="I31" s="282">
        <f t="shared" si="6"/>
        <v>83.912419875983318</v>
      </c>
      <c r="J31" s="282">
        <f t="shared" si="6"/>
        <v>0</v>
      </c>
      <c r="K31" s="282">
        <f t="shared" si="6"/>
        <v>83.912419875983886</v>
      </c>
      <c r="L31" s="282">
        <f t="shared" si="6"/>
        <v>0</v>
      </c>
      <c r="M31" s="282">
        <f t="shared" si="6"/>
        <v>83.912419875982863</v>
      </c>
      <c r="N31" s="282">
        <f t="shared" si="6"/>
        <v>0</v>
      </c>
      <c r="O31" s="282">
        <f t="shared" si="6"/>
        <v>83.912419875984114</v>
      </c>
      <c r="P31" s="282">
        <f t="shared" si="6"/>
        <v>0</v>
      </c>
      <c r="Q31" s="282">
        <f t="shared" si="6"/>
        <v>15.386948239896896</v>
      </c>
      <c r="R31" s="282">
        <f t="shared" si="6"/>
        <v>68.525471636085967</v>
      </c>
      <c r="S31" s="282">
        <f t="shared" si="6"/>
        <v>15.386948239897009</v>
      </c>
      <c r="T31" s="282">
        <f t="shared" si="6"/>
        <v>68.525471636086877</v>
      </c>
      <c r="U31" s="282">
        <f t="shared" si="6"/>
        <v>15.386948239896995</v>
      </c>
      <c r="V31" s="282">
        <f t="shared" si="6"/>
        <v>68.525471636087104</v>
      </c>
      <c r="W31" s="282">
        <f t="shared" si="6"/>
        <v>15.386948239896924</v>
      </c>
      <c r="X31" s="282">
        <f t="shared" si="6"/>
        <v>0</v>
      </c>
      <c r="Y31" s="282">
        <f t="shared" si="6"/>
        <v>83.912419875983389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15.386948239896952</v>
      </c>
      <c r="E32" s="282">
        <f t="shared" si="7"/>
        <v>15.386948239896952</v>
      </c>
      <c r="F32" s="282">
        <f t="shared" si="7"/>
        <v>0</v>
      </c>
      <c r="G32" s="282">
        <f t="shared" si="7"/>
        <v>15.386948239896896</v>
      </c>
      <c r="H32" s="282">
        <f t="shared" si="7"/>
        <v>0</v>
      </c>
      <c r="I32" s="282">
        <f t="shared" si="7"/>
        <v>15.386948239896896</v>
      </c>
      <c r="J32" s="282">
        <f t="shared" si="7"/>
        <v>0</v>
      </c>
      <c r="K32" s="282">
        <f t="shared" si="7"/>
        <v>15.386948239897009</v>
      </c>
      <c r="L32" s="282">
        <f t="shared" si="7"/>
        <v>0</v>
      </c>
      <c r="M32" s="282">
        <f t="shared" si="7"/>
        <v>15.386948239896896</v>
      </c>
      <c r="N32" s="282">
        <f t="shared" si="7"/>
        <v>0</v>
      </c>
      <c r="O32" s="282">
        <f t="shared" si="7"/>
        <v>15.386948239897009</v>
      </c>
      <c r="P32" s="282">
        <f t="shared" si="7"/>
        <v>0</v>
      </c>
      <c r="Q32" s="282">
        <f t="shared" si="7"/>
        <v>15.386948239896896</v>
      </c>
      <c r="R32" s="282">
        <f t="shared" si="7"/>
        <v>0</v>
      </c>
      <c r="S32" s="282">
        <f t="shared" si="7"/>
        <v>15.386948239897009</v>
      </c>
      <c r="T32" s="282">
        <f t="shared" si="7"/>
        <v>0</v>
      </c>
      <c r="U32" s="282">
        <f t="shared" si="7"/>
        <v>15.386948239896995</v>
      </c>
      <c r="V32" s="282">
        <f t="shared" si="7"/>
        <v>0</v>
      </c>
      <c r="W32" s="282">
        <f t="shared" si="7"/>
        <v>15.386948239896924</v>
      </c>
      <c r="X32" s="282">
        <f t="shared" si="7"/>
        <v>0</v>
      </c>
      <c r="Y32" s="282">
        <f t="shared" si="7"/>
        <v>15.386948239896967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68.52547163608665</v>
      </c>
      <c r="E33" s="282">
        <f t="shared" si="8"/>
        <v>0</v>
      </c>
      <c r="F33" s="282">
        <f t="shared" si="8"/>
        <v>68.52547163608665</v>
      </c>
      <c r="G33" s="282">
        <f t="shared" si="8"/>
        <v>0</v>
      </c>
      <c r="H33" s="282">
        <f t="shared" si="8"/>
        <v>0</v>
      </c>
      <c r="I33" s="282">
        <f t="shared" si="8"/>
        <v>68.525471636086422</v>
      </c>
      <c r="J33" s="282">
        <f t="shared" si="8"/>
        <v>0</v>
      </c>
      <c r="K33" s="282">
        <f t="shared" si="8"/>
        <v>68.525471636086877</v>
      </c>
      <c r="L33" s="282">
        <f t="shared" si="8"/>
        <v>0</v>
      </c>
      <c r="M33" s="282">
        <f t="shared" si="8"/>
        <v>68.525471636085967</v>
      </c>
      <c r="N33" s="282">
        <f t="shared" si="8"/>
        <v>0</v>
      </c>
      <c r="O33" s="282">
        <f t="shared" si="8"/>
        <v>68.525471636087104</v>
      </c>
      <c r="P33" s="282">
        <f t="shared" si="8"/>
        <v>0</v>
      </c>
      <c r="Q33" s="282">
        <f t="shared" si="8"/>
        <v>0</v>
      </c>
      <c r="R33" s="282">
        <f t="shared" si="8"/>
        <v>68.525471636085967</v>
      </c>
      <c r="S33" s="282">
        <f t="shared" si="8"/>
        <v>0</v>
      </c>
      <c r="T33" s="282">
        <f t="shared" si="8"/>
        <v>68.525471636086877</v>
      </c>
      <c r="U33" s="282">
        <f t="shared" si="8"/>
        <v>0</v>
      </c>
      <c r="V33" s="282">
        <f t="shared" si="8"/>
        <v>68.525471636087104</v>
      </c>
      <c r="W33" s="282">
        <f t="shared" si="8"/>
        <v>0</v>
      </c>
      <c r="X33" s="282">
        <f t="shared" si="8"/>
        <v>0</v>
      </c>
      <c r="Y33" s="282">
        <f t="shared" si="8"/>
        <v>68.525471636086422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67.849855882533575</v>
      </c>
      <c r="D34" s="242">
        <f t="shared" si="9"/>
        <v>0</v>
      </c>
      <c r="E34" s="242">
        <f t="shared" si="9"/>
        <v>67.84985588253403</v>
      </c>
      <c r="F34" s="242">
        <f t="shared" si="9"/>
        <v>0</v>
      </c>
      <c r="G34" s="242">
        <f t="shared" si="9"/>
        <v>67.84985588253403</v>
      </c>
      <c r="H34" s="242">
        <f t="shared" si="9"/>
        <v>0</v>
      </c>
      <c r="I34" s="242">
        <f t="shared" si="9"/>
        <v>67.84985588253403</v>
      </c>
      <c r="J34" s="242">
        <f t="shared" si="9"/>
        <v>0</v>
      </c>
      <c r="K34" s="242">
        <f t="shared" si="9"/>
        <v>67.849855882533575</v>
      </c>
      <c r="L34" s="242">
        <f t="shared" si="9"/>
        <v>0</v>
      </c>
      <c r="M34" s="242">
        <f t="shared" si="9"/>
        <v>67.84985588253403</v>
      </c>
      <c r="N34" s="242">
        <f t="shared" si="9"/>
        <v>0</v>
      </c>
      <c r="O34" s="242">
        <f t="shared" si="9"/>
        <v>67.84985588253403</v>
      </c>
      <c r="P34" s="242">
        <f t="shared" si="9"/>
        <v>67.849855882533575</v>
      </c>
      <c r="Q34" s="242">
        <f t="shared" si="9"/>
        <v>0</v>
      </c>
      <c r="R34" s="242">
        <f t="shared" si="9"/>
        <v>67.849855882533575</v>
      </c>
      <c r="S34" s="242">
        <f t="shared" si="9"/>
        <v>0</v>
      </c>
      <c r="T34" s="242">
        <f t="shared" si="9"/>
        <v>67.84985588253403</v>
      </c>
      <c r="U34" s="242">
        <f t="shared" si="9"/>
        <v>0</v>
      </c>
      <c r="V34" s="242">
        <f t="shared" si="9"/>
        <v>67.84985588253403</v>
      </c>
      <c r="W34" s="242">
        <f t="shared" si="9"/>
        <v>0</v>
      </c>
      <c r="X34" s="242">
        <f t="shared" si="9"/>
        <v>67.84985588253403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314.36781609195396</v>
      </c>
      <c r="C36" s="241">
        <f t="shared" si="10"/>
        <v>764.36781609195396</v>
      </c>
      <c r="D36" s="241">
        <f t="shared" si="10"/>
        <v>254.36781609195396</v>
      </c>
      <c r="E36" s="241">
        <f t="shared" si="10"/>
        <v>75.159316004496986</v>
      </c>
      <c r="F36" s="241">
        <f t="shared" si="10"/>
        <v>150.36781609195396</v>
      </c>
      <c r="G36" s="241">
        <f t="shared" si="10"/>
        <v>171.36781609195396</v>
      </c>
      <c r="H36" s="241">
        <f t="shared" si="10"/>
        <v>161.36781609195396</v>
      </c>
      <c r="I36" s="241">
        <f t="shared" si="10"/>
        <v>195.36781609195396</v>
      </c>
      <c r="J36" s="241">
        <f t="shared" si="10"/>
        <v>219.36781609195396</v>
      </c>
      <c r="K36" s="241">
        <f t="shared" si="10"/>
        <v>1047.159316004497</v>
      </c>
      <c r="L36" s="241">
        <f t="shared" si="10"/>
        <v>1139.159316004497</v>
      </c>
      <c r="M36" s="241">
        <f t="shared" si="10"/>
        <v>1139.159316004497</v>
      </c>
      <c r="N36" s="241">
        <f t="shared" si="10"/>
        <v>1013.95081591704</v>
      </c>
      <c r="O36" s="241">
        <f t="shared" si="10"/>
        <v>1013.95081591704</v>
      </c>
      <c r="P36" s="241">
        <f t="shared" si="10"/>
        <v>1013.95081591704</v>
      </c>
      <c r="Q36" s="241">
        <f t="shared" si="10"/>
        <v>888.74231582958305</v>
      </c>
      <c r="R36" s="241">
        <f t="shared" si="10"/>
        <v>888.74231582958305</v>
      </c>
      <c r="S36" s="241">
        <f t="shared" si="10"/>
        <v>888.74231582958305</v>
      </c>
      <c r="T36" s="241">
        <f t="shared" si="10"/>
        <v>763.53381574212608</v>
      </c>
      <c r="U36" s="241">
        <f t="shared" si="10"/>
        <v>763.53381574212608</v>
      </c>
      <c r="V36" s="241">
        <f t="shared" si="10"/>
        <v>763.53381574212608</v>
      </c>
      <c r="W36" s="241">
        <f t="shared" si="10"/>
        <v>638.32531565466911</v>
      </c>
      <c r="X36" s="241">
        <f t="shared" si="10"/>
        <v>638.32531565466911</v>
      </c>
      <c r="Y36" s="241">
        <f t="shared" si="10"/>
        <v>638.32531565466911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106.86379310344833</v>
      </c>
      <c r="C37" s="282">
        <f t="shared" si="11"/>
        <v>191.66379310344837</v>
      </c>
      <c r="D37" s="282">
        <f t="shared" si="11"/>
        <v>103.43832146736173</v>
      </c>
      <c r="E37" s="282">
        <f t="shared" si="11"/>
        <v>99.738321467361686</v>
      </c>
      <c r="F37" s="282">
        <f t="shared" si="11"/>
        <v>86.125269707258582</v>
      </c>
      <c r="G37" s="282">
        <f t="shared" si="11"/>
        <v>119.59709455605463</v>
      </c>
      <c r="H37" s="282">
        <f t="shared" si="11"/>
        <v>113.78098606812466</v>
      </c>
      <c r="I37" s="282">
        <f t="shared" si="11"/>
        <v>137.46550946431461</v>
      </c>
      <c r="J37" s="282">
        <f t="shared" si="11"/>
        <v>176.00150946431469</v>
      </c>
      <c r="K37" s="282">
        <f t="shared" si="11"/>
        <v>557.38308958833079</v>
      </c>
      <c r="L37" s="282">
        <f t="shared" si="11"/>
        <v>140.77008958833062</v>
      </c>
      <c r="M37" s="282">
        <f t="shared" si="11"/>
        <v>280.99266971234772</v>
      </c>
      <c r="N37" s="282">
        <f t="shared" si="11"/>
        <v>358.27966971234787</v>
      </c>
      <c r="O37" s="282">
        <f t="shared" si="11"/>
        <v>325.57824983636368</v>
      </c>
      <c r="P37" s="282">
        <f t="shared" si="11"/>
        <v>652.58124983636367</v>
      </c>
      <c r="Q37" s="282">
        <f t="shared" si="11"/>
        <v>665.09430159646683</v>
      </c>
      <c r="R37" s="282">
        <f t="shared" si="11"/>
        <v>581.66882996038089</v>
      </c>
      <c r="S37" s="282">
        <f t="shared" si="11"/>
        <v>544.88188172048388</v>
      </c>
      <c r="T37" s="282">
        <f t="shared" si="11"/>
        <v>534.856410084397</v>
      </c>
      <c r="U37" s="282">
        <f t="shared" si="11"/>
        <v>506.26946184449997</v>
      </c>
      <c r="V37" s="282">
        <f t="shared" si="11"/>
        <v>565.1439902084129</v>
      </c>
      <c r="W37" s="282">
        <f t="shared" si="11"/>
        <v>350.55704196851599</v>
      </c>
      <c r="X37" s="282">
        <f t="shared" si="11"/>
        <v>386.94534911443344</v>
      </c>
      <c r="Y37" s="282">
        <f t="shared" si="11"/>
        <v>471.72359729375489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8.6166666666667027</v>
      </c>
      <c r="C38" s="282">
        <f t="shared" si="12"/>
        <v>10.81666666666672</v>
      </c>
      <c r="D38" s="282">
        <f t="shared" si="12"/>
        <v>7.5166666666667084</v>
      </c>
      <c r="E38" s="282">
        <f t="shared" si="12"/>
        <v>6.5166666666667084</v>
      </c>
      <c r="F38" s="282">
        <f t="shared" si="12"/>
        <v>17.903614906563604</v>
      </c>
      <c r="G38" s="282">
        <f t="shared" si="12"/>
        <v>5.0166666666667084</v>
      </c>
      <c r="H38" s="282">
        <f t="shared" si="12"/>
        <v>19.103614906563621</v>
      </c>
      <c r="I38" s="282">
        <f t="shared" si="12"/>
        <v>15.347666666666726</v>
      </c>
      <c r="J38" s="282">
        <f t="shared" si="12"/>
        <v>17.916666666666714</v>
      </c>
      <c r="K38" s="282">
        <f t="shared" si="12"/>
        <v>11.883718426769718</v>
      </c>
      <c r="L38" s="282">
        <f t="shared" si="12"/>
        <v>14.529718426769705</v>
      </c>
      <c r="M38" s="282">
        <f t="shared" si="12"/>
        <v>26.142770186872809</v>
      </c>
      <c r="N38" s="282">
        <f t="shared" si="12"/>
        <v>57.142770186872809</v>
      </c>
      <c r="O38" s="282">
        <f t="shared" si="12"/>
        <v>151.7558219469758</v>
      </c>
      <c r="P38" s="282">
        <f t="shared" si="12"/>
        <v>151.7558219469758</v>
      </c>
      <c r="Q38" s="282">
        <f t="shared" si="12"/>
        <v>136.3688737070789</v>
      </c>
      <c r="R38" s="282">
        <f t="shared" si="12"/>
        <v>136.3688737070789</v>
      </c>
      <c r="S38" s="282">
        <f t="shared" si="12"/>
        <v>120.9819254671819</v>
      </c>
      <c r="T38" s="282">
        <f t="shared" si="12"/>
        <v>120.9819254671819</v>
      </c>
      <c r="U38" s="282">
        <f t="shared" si="12"/>
        <v>105.5949772272849</v>
      </c>
      <c r="V38" s="282">
        <f t="shared" si="12"/>
        <v>105.5949772272849</v>
      </c>
      <c r="W38" s="282">
        <f t="shared" si="12"/>
        <v>90.208028987387976</v>
      </c>
      <c r="X38" s="282">
        <f t="shared" si="12"/>
        <v>90.208028987387976</v>
      </c>
      <c r="Y38" s="282">
        <f t="shared" si="12"/>
        <v>74.82108074749101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98.247126436781627</v>
      </c>
      <c r="C39" s="282">
        <f t="shared" si="13"/>
        <v>180.84712643678165</v>
      </c>
      <c r="D39" s="282">
        <f t="shared" si="13"/>
        <v>95.921654800695023</v>
      </c>
      <c r="E39" s="282">
        <f t="shared" si="13"/>
        <v>93.221654800694978</v>
      </c>
      <c r="F39" s="282">
        <f t="shared" si="13"/>
        <v>68.221654800694978</v>
      </c>
      <c r="G39" s="282">
        <f t="shared" si="13"/>
        <v>114.58042788938792</v>
      </c>
      <c r="H39" s="282">
        <f t="shared" si="13"/>
        <v>94.677371161561041</v>
      </c>
      <c r="I39" s="282">
        <f t="shared" si="13"/>
        <v>122.11784279764788</v>
      </c>
      <c r="J39" s="282">
        <f t="shared" si="13"/>
        <v>158.08484279764798</v>
      </c>
      <c r="K39" s="282">
        <f t="shared" si="13"/>
        <v>545.49937116156104</v>
      </c>
      <c r="L39" s="282">
        <f t="shared" si="13"/>
        <v>126.24037116156092</v>
      </c>
      <c r="M39" s="282">
        <f t="shared" si="13"/>
        <v>254.84989952547494</v>
      </c>
      <c r="N39" s="282">
        <f t="shared" si="13"/>
        <v>301.13689952547509</v>
      </c>
      <c r="O39" s="282">
        <f t="shared" si="13"/>
        <v>173.82242788938788</v>
      </c>
      <c r="P39" s="282">
        <f t="shared" si="13"/>
        <v>500.82542788938792</v>
      </c>
      <c r="Q39" s="282">
        <f t="shared" si="13"/>
        <v>528.7254278893879</v>
      </c>
      <c r="R39" s="282">
        <f t="shared" si="13"/>
        <v>445.29995625330196</v>
      </c>
      <c r="S39" s="282">
        <f t="shared" si="13"/>
        <v>423.89995625330198</v>
      </c>
      <c r="T39" s="282">
        <f t="shared" si="13"/>
        <v>413.8744846172151</v>
      </c>
      <c r="U39" s="282">
        <f t="shared" si="13"/>
        <v>400.67448461721506</v>
      </c>
      <c r="V39" s="282">
        <f t="shared" si="13"/>
        <v>459.54901298112804</v>
      </c>
      <c r="W39" s="282">
        <f t="shared" si="13"/>
        <v>260.349012981128</v>
      </c>
      <c r="X39" s="282">
        <f t="shared" si="13"/>
        <v>296.73732012704545</v>
      </c>
      <c r="Y39" s="282">
        <f t="shared" si="13"/>
        <v>396.90251654626388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115.6701149425287</v>
      </c>
      <c r="C40" s="242">
        <f t="shared" si="14"/>
        <v>77.469394355198119</v>
      </c>
      <c r="D40" s="242">
        <f t="shared" si="14"/>
        <v>469.48606102186466</v>
      </c>
      <c r="E40" s="242">
        <f t="shared" si="14"/>
        <v>506.40287180599728</v>
      </c>
      <c r="F40" s="242">
        <f t="shared" si="14"/>
        <v>535.83620513933067</v>
      </c>
      <c r="G40" s="242">
        <f t="shared" si="14"/>
        <v>464.38634925679662</v>
      </c>
      <c r="H40" s="242">
        <f t="shared" si="14"/>
        <v>499.95301592346334</v>
      </c>
      <c r="I40" s="242">
        <f t="shared" si="14"/>
        <v>435.73649337426264</v>
      </c>
      <c r="J40" s="242">
        <f t="shared" si="14"/>
        <v>470.73649337426264</v>
      </c>
      <c r="K40" s="242">
        <f t="shared" si="14"/>
        <v>101.61997082506241</v>
      </c>
      <c r="L40" s="242">
        <f t="shared" si="14"/>
        <v>65.686637491729016</v>
      </c>
      <c r="M40" s="242">
        <f t="shared" si="14"/>
        <v>147.05171886626704</v>
      </c>
      <c r="N40" s="242">
        <f t="shared" si="14"/>
        <v>435.96838553293401</v>
      </c>
      <c r="O40" s="242">
        <f t="shared" si="14"/>
        <v>139.01219631706704</v>
      </c>
      <c r="P40" s="242">
        <f t="shared" si="14"/>
        <v>128.15671886626706</v>
      </c>
      <c r="Q40" s="242">
        <f t="shared" si="14"/>
        <v>118.22005219960101</v>
      </c>
      <c r="R40" s="242">
        <f t="shared" si="14"/>
        <v>151.81824141546804</v>
      </c>
      <c r="S40" s="242">
        <f t="shared" si="14"/>
        <v>187.31824141546804</v>
      </c>
      <c r="T40" s="242">
        <f t="shared" si="14"/>
        <v>140.38505219960098</v>
      </c>
      <c r="U40" s="242">
        <f t="shared" si="14"/>
        <v>136.05171886626704</v>
      </c>
      <c r="V40" s="242">
        <f t="shared" si="14"/>
        <v>86.035196317066948</v>
      </c>
      <c r="W40" s="242">
        <f t="shared" si="14"/>
        <v>118.66780906306894</v>
      </c>
      <c r="X40" s="242">
        <f t="shared" si="14"/>
        <v>520.00128651386785</v>
      </c>
      <c r="Y40" s="242">
        <f t="shared" si="14"/>
        <v>359.99514562907598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965.08005159071365</v>
      </c>
      <c r="C43" s="210">
        <v>979.01203783318999</v>
      </c>
      <c r="D43" s="210">
        <v>954.95073086844354</v>
      </c>
      <c r="E43" s="210">
        <v>961.71977644024082</v>
      </c>
      <c r="F43" s="210">
        <v>967.76956147893384</v>
      </c>
      <c r="G43" s="210">
        <v>964.23215821152189</v>
      </c>
      <c r="H43" s="210">
        <v>981.98804815133258</v>
      </c>
      <c r="I43" s="210">
        <v>947.09174548581257</v>
      </c>
      <c r="J43" s="210">
        <v>931.12184006878761</v>
      </c>
      <c r="K43" s="210">
        <v>857.57944969905407</v>
      </c>
      <c r="L43" s="210">
        <v>843.36534823731722</v>
      </c>
      <c r="M43" s="210">
        <v>943.73989681857256</v>
      </c>
      <c r="N43" s="210">
        <v>763.70756663800512</v>
      </c>
      <c r="O43" s="210">
        <v>639.02502149613065</v>
      </c>
      <c r="P43" s="210">
        <v>643.52347377472051</v>
      </c>
      <c r="Q43" s="210">
        <v>624.54333619948409</v>
      </c>
      <c r="R43" s="210">
        <v>655.29518486672396</v>
      </c>
      <c r="S43" s="210">
        <v>694.44832330180566</v>
      </c>
      <c r="T43" s="210">
        <v>713.8707652622528</v>
      </c>
      <c r="U43" s="210">
        <v>663.458985382631</v>
      </c>
      <c r="V43" s="210">
        <v>662.6336199484092</v>
      </c>
      <c r="W43" s="210">
        <v>894.13837024043869</v>
      </c>
      <c r="X43" s="210">
        <v>724.08793995895303</v>
      </c>
      <c r="Y43" s="210">
        <v>672.99047564559669</v>
      </c>
      <c r="DA43" s="109" t="s">
        <v>457</v>
      </c>
    </row>
    <row r="44" spans="1:105" ht="12" customHeight="1" x14ac:dyDescent="0.25">
      <c r="A44" s="24" t="s">
        <v>28</v>
      </c>
      <c r="B44" s="213">
        <v>27.242046431642301</v>
      </c>
      <c r="C44" s="213">
        <v>23.42295786758384</v>
      </c>
      <c r="D44" s="213">
        <v>6.8112639724849524</v>
      </c>
      <c r="E44" s="213">
        <v>6.8688736027515036</v>
      </c>
      <c r="F44" s="213">
        <v>6.1186586414445392</v>
      </c>
      <c r="G44" s="213">
        <v>6.8112639724849524</v>
      </c>
      <c r="H44" s="213">
        <v>12.35253654342219</v>
      </c>
      <c r="I44" s="213">
        <v>11.53000859845228</v>
      </c>
      <c r="J44" s="213">
        <v>11.359673258813411</v>
      </c>
      <c r="K44" s="213">
        <v>10.59122957867584</v>
      </c>
      <c r="L44" s="213">
        <v>11.938005159071359</v>
      </c>
      <c r="M44" s="213">
        <v>9.9431642304385193</v>
      </c>
      <c r="N44" s="213">
        <v>6.5756663800515902</v>
      </c>
      <c r="O44" s="213">
        <v>1.385296646603611</v>
      </c>
      <c r="P44" s="213">
        <v>1.3552020636285469</v>
      </c>
      <c r="Q44" s="213">
        <v>2.7104041272570929</v>
      </c>
      <c r="R44" s="213">
        <v>0</v>
      </c>
      <c r="S44" s="213">
        <v>0</v>
      </c>
      <c r="T44" s="213">
        <v>31.434479793637141</v>
      </c>
      <c r="U44" s="213">
        <v>27.764316423043852</v>
      </c>
      <c r="V44" s="213">
        <v>13.973086844368011</v>
      </c>
      <c r="W44" s="213">
        <v>10.70799656061909</v>
      </c>
      <c r="X44" s="213">
        <v>10.73336199484093</v>
      </c>
      <c r="Y44" s="213">
        <v>10.25030094582975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87.537059329320712</v>
      </c>
      <c r="C45" s="204">
        <f t="shared" si="15"/>
        <v>88.349183147033528</v>
      </c>
      <c r="D45" s="204">
        <f t="shared" si="15"/>
        <v>83.285640584694747</v>
      </c>
      <c r="E45" s="204">
        <f t="shared" si="15"/>
        <v>89.438177128116934</v>
      </c>
      <c r="F45" s="204">
        <f t="shared" si="15"/>
        <v>79.73155631986242</v>
      </c>
      <c r="G45" s="204">
        <f t="shared" si="15"/>
        <v>73.11547721410146</v>
      </c>
      <c r="H45" s="204">
        <f t="shared" si="15"/>
        <v>76.793723129836621</v>
      </c>
      <c r="I45" s="204">
        <f t="shared" si="15"/>
        <v>64.096646603611347</v>
      </c>
      <c r="J45" s="204">
        <f t="shared" si="15"/>
        <v>66.532932072226984</v>
      </c>
      <c r="K45" s="204">
        <f t="shared" si="15"/>
        <v>52.808856405846946</v>
      </c>
      <c r="L45" s="204">
        <f t="shared" si="15"/>
        <v>29.096216680997422</v>
      </c>
      <c r="M45" s="204">
        <f t="shared" si="15"/>
        <v>41.487532244196039</v>
      </c>
      <c r="N45" s="204">
        <f t="shared" si="15"/>
        <v>27.825537403267411</v>
      </c>
      <c r="O45" s="204">
        <f t="shared" si="15"/>
        <v>25.566036113499564</v>
      </c>
      <c r="P45" s="204">
        <f t="shared" si="15"/>
        <v>27.39561478933792</v>
      </c>
      <c r="Q45" s="204">
        <f t="shared" si="15"/>
        <v>30.467239896818565</v>
      </c>
      <c r="R45" s="204">
        <f t="shared" si="15"/>
        <v>51.710146173688742</v>
      </c>
      <c r="S45" s="204">
        <f t="shared" si="15"/>
        <v>46.915133276010316</v>
      </c>
      <c r="T45" s="204">
        <f t="shared" si="15"/>
        <v>62.219346517626818</v>
      </c>
      <c r="U45" s="204">
        <f t="shared" si="15"/>
        <v>62.703611349957001</v>
      </c>
      <c r="V45" s="204">
        <f t="shared" si="15"/>
        <v>48.818830610490103</v>
      </c>
      <c r="W45" s="204">
        <f t="shared" si="15"/>
        <v>71.306362854686142</v>
      </c>
      <c r="X45" s="204">
        <f t="shared" si="15"/>
        <v>19.867239896818571</v>
      </c>
      <c r="Y45" s="204">
        <f t="shared" si="15"/>
        <v>19.303009458297506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23.072484952708511</v>
      </c>
      <c r="C47" s="204">
        <v>21.97386070507309</v>
      </c>
      <c r="D47" s="204">
        <v>19.77644024075666</v>
      </c>
      <c r="E47" s="204">
        <v>23.072484952708511</v>
      </c>
      <c r="F47" s="204">
        <v>21.97386070507309</v>
      </c>
      <c r="G47" s="204">
        <v>21.97386070507309</v>
      </c>
      <c r="H47" s="204">
        <v>20.875150472914871</v>
      </c>
      <c r="I47" s="204">
        <v>19.77644024075666</v>
      </c>
      <c r="J47" s="204">
        <v>16.480395528804809</v>
      </c>
      <c r="K47" s="204">
        <v>14.28297506448839</v>
      </c>
      <c r="L47" s="204">
        <v>21.97386070507309</v>
      </c>
      <c r="M47" s="204">
        <v>15.3816852966466</v>
      </c>
      <c r="N47" s="204">
        <v>13.184264832330181</v>
      </c>
      <c r="O47" s="204">
        <v>10.98693035253654</v>
      </c>
      <c r="P47" s="204">
        <v>9.8882201203783318</v>
      </c>
      <c r="Q47" s="204">
        <v>10.98693035253654</v>
      </c>
      <c r="R47" s="204">
        <v>13.184264832330181</v>
      </c>
      <c r="S47" s="204">
        <v>15.3816852966466</v>
      </c>
      <c r="T47" s="204">
        <v>13.184264832330181</v>
      </c>
      <c r="U47" s="204">
        <v>13.76001719690456</v>
      </c>
      <c r="V47" s="204">
        <v>15.503611349957</v>
      </c>
      <c r="W47" s="204">
        <v>17.58013757523646</v>
      </c>
      <c r="X47" s="204">
        <v>6.8393809114359412</v>
      </c>
      <c r="Y47" s="204">
        <v>7.9325881341358553</v>
      </c>
      <c r="DA47" s="71" t="s">
        <v>460</v>
      </c>
    </row>
    <row r="48" spans="1:105" ht="12" customHeight="1" x14ac:dyDescent="0.25">
      <c r="A48" s="18" t="s">
        <v>71</v>
      </c>
      <c r="B48" s="204">
        <v>5.0874462596732588</v>
      </c>
      <c r="C48" s="204">
        <v>5.0874462596732588</v>
      </c>
      <c r="D48" s="204">
        <v>5.0874462596732588</v>
      </c>
      <c r="E48" s="204">
        <v>6.1049011177987964</v>
      </c>
      <c r="F48" s="204">
        <v>7.1223559759243331</v>
      </c>
      <c r="G48" s="204">
        <v>7.1223559759243331</v>
      </c>
      <c r="H48" s="204">
        <v>7.1223559759243331</v>
      </c>
      <c r="I48" s="204">
        <v>6.1049011177987964</v>
      </c>
      <c r="J48" s="204">
        <v>6.1049011177987964</v>
      </c>
      <c r="K48" s="204">
        <v>5.0874462596732588</v>
      </c>
      <c r="L48" s="204">
        <v>7.1223559759243331</v>
      </c>
      <c r="M48" s="204">
        <v>5.0874462596732588</v>
      </c>
      <c r="N48" s="204">
        <v>5.0874462596732588</v>
      </c>
      <c r="O48" s="204">
        <v>4.0699054170249349</v>
      </c>
      <c r="P48" s="204">
        <v>5.0874462596732588</v>
      </c>
      <c r="Q48" s="204">
        <v>6.1049011177987964</v>
      </c>
      <c r="R48" s="204">
        <v>5.0874462596732588</v>
      </c>
      <c r="S48" s="204">
        <v>8.139896818572657</v>
      </c>
      <c r="T48" s="204">
        <v>5.0874462596732588</v>
      </c>
      <c r="U48" s="204">
        <v>4.8411865864144454</v>
      </c>
      <c r="V48" s="204">
        <v>8.0940670679277726</v>
      </c>
      <c r="W48" s="204">
        <v>20.337489251934649</v>
      </c>
      <c r="X48" s="204">
        <v>13.027858985382631</v>
      </c>
      <c r="Y48" s="204">
        <v>11.370421324161651</v>
      </c>
      <c r="DA48" s="71" t="s">
        <v>461</v>
      </c>
    </row>
    <row r="49" spans="1:105" ht="12" customHeight="1" x14ac:dyDescent="0.25">
      <c r="A49" s="18" t="s">
        <v>32</v>
      </c>
      <c r="B49" s="204">
        <v>57.323043852106622</v>
      </c>
      <c r="C49" s="204">
        <v>59.233791917454852</v>
      </c>
      <c r="D49" s="204">
        <v>56.3676698194325</v>
      </c>
      <c r="E49" s="204">
        <v>59.233791917454852</v>
      </c>
      <c r="F49" s="204">
        <v>50.635339638864998</v>
      </c>
      <c r="G49" s="204">
        <v>42.992261392949267</v>
      </c>
      <c r="H49" s="204">
        <v>47.769217540842646</v>
      </c>
      <c r="I49" s="204">
        <v>38.215305245055887</v>
      </c>
      <c r="J49" s="204">
        <v>43.947635425623382</v>
      </c>
      <c r="K49" s="204">
        <v>33.438435081685299</v>
      </c>
      <c r="L49" s="204">
        <v>0</v>
      </c>
      <c r="M49" s="204">
        <v>21.018400687876181</v>
      </c>
      <c r="N49" s="204">
        <v>9.5538263112639719</v>
      </c>
      <c r="O49" s="204">
        <v>10.50920034393809</v>
      </c>
      <c r="P49" s="204">
        <v>12.419948409286331</v>
      </c>
      <c r="Q49" s="204">
        <v>13.375408426483229</v>
      </c>
      <c r="R49" s="204">
        <v>33.438435081685299</v>
      </c>
      <c r="S49" s="204">
        <v>23.393551160791059</v>
      </c>
      <c r="T49" s="204">
        <v>43.947635425623382</v>
      </c>
      <c r="U49" s="204">
        <v>44.102407566638</v>
      </c>
      <c r="V49" s="204">
        <v>25.221152192605331</v>
      </c>
      <c r="W49" s="204">
        <v>33.388736027515037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2.0540842648323299</v>
      </c>
      <c r="C50" s="204">
        <v>2.0540842648323299</v>
      </c>
      <c r="D50" s="204">
        <v>2.0540842648323299</v>
      </c>
      <c r="E50" s="204">
        <v>1.026999140154772</v>
      </c>
      <c r="F50" s="204">
        <v>0</v>
      </c>
      <c r="G50" s="204">
        <v>1.026999140154772</v>
      </c>
      <c r="H50" s="204">
        <v>1.026999140154772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375.15047291487531</v>
      </c>
      <c r="C51" s="204">
        <f t="shared" si="16"/>
        <v>375.92433361994841</v>
      </c>
      <c r="D51" s="204">
        <f t="shared" si="16"/>
        <v>381.70679277730011</v>
      </c>
      <c r="E51" s="204">
        <f t="shared" si="16"/>
        <v>395.5932932072227</v>
      </c>
      <c r="F51" s="204">
        <f t="shared" si="16"/>
        <v>405.33104041272571</v>
      </c>
      <c r="G51" s="204">
        <f t="shared" si="16"/>
        <v>399.3766122098022</v>
      </c>
      <c r="H51" s="204">
        <f t="shared" si="16"/>
        <v>397.74290627687009</v>
      </c>
      <c r="I51" s="204">
        <f t="shared" si="16"/>
        <v>393.4436801375752</v>
      </c>
      <c r="J51" s="204">
        <f t="shared" si="16"/>
        <v>370.98022355975922</v>
      </c>
      <c r="K51" s="204">
        <f t="shared" si="16"/>
        <v>355.86844368013749</v>
      </c>
      <c r="L51" s="204">
        <f t="shared" si="16"/>
        <v>408.8134135855546</v>
      </c>
      <c r="M51" s="204">
        <f t="shared" si="16"/>
        <v>493.4651762682717</v>
      </c>
      <c r="N51" s="204">
        <f t="shared" si="16"/>
        <v>399.69905417024933</v>
      </c>
      <c r="O51" s="204">
        <f t="shared" si="16"/>
        <v>403.76182287188311</v>
      </c>
      <c r="P51" s="204">
        <f t="shared" si="16"/>
        <v>397.22699914015482</v>
      </c>
      <c r="Q51" s="204">
        <f t="shared" si="16"/>
        <v>377.79449699054169</v>
      </c>
      <c r="R51" s="204">
        <f t="shared" si="16"/>
        <v>390.43422184006869</v>
      </c>
      <c r="S51" s="204">
        <f t="shared" si="16"/>
        <v>427.44262507846548</v>
      </c>
      <c r="T51" s="204">
        <f t="shared" si="16"/>
        <v>402.42376119638891</v>
      </c>
      <c r="U51" s="204">
        <f t="shared" si="16"/>
        <v>396.37703440785799</v>
      </c>
      <c r="V51" s="204">
        <f t="shared" si="16"/>
        <v>387.34761962694108</v>
      </c>
      <c r="W51" s="204">
        <f t="shared" si="16"/>
        <v>508.93471280680188</v>
      </c>
      <c r="X51" s="204">
        <f t="shared" si="16"/>
        <v>431.11727390166283</v>
      </c>
      <c r="Y51" s="204">
        <f t="shared" si="16"/>
        <v>410.12152944340971</v>
      </c>
      <c r="DA51" s="71"/>
    </row>
    <row r="52" spans="1:105" ht="12" customHeight="1" x14ac:dyDescent="0.25">
      <c r="A52" s="18" t="s">
        <v>73</v>
      </c>
      <c r="B52" s="204">
        <v>375.15047291487531</v>
      </c>
      <c r="C52" s="204">
        <v>375.92433361994841</v>
      </c>
      <c r="D52" s="204">
        <v>381.70679277730011</v>
      </c>
      <c r="E52" s="204">
        <v>395.5932932072227</v>
      </c>
      <c r="F52" s="204">
        <v>405.33104041272571</v>
      </c>
      <c r="G52" s="204">
        <v>399.3766122098022</v>
      </c>
      <c r="H52" s="204">
        <v>397.74290627687009</v>
      </c>
      <c r="I52" s="204">
        <v>393.4436801375752</v>
      </c>
      <c r="J52" s="204">
        <v>370.98022355975922</v>
      </c>
      <c r="K52" s="204">
        <v>355.86844368013749</v>
      </c>
      <c r="L52" s="204">
        <v>408.8134135855546</v>
      </c>
      <c r="M52" s="204">
        <v>493.4651762682717</v>
      </c>
      <c r="N52" s="204">
        <v>399.69905417024933</v>
      </c>
      <c r="O52" s="204">
        <v>403.76182287188311</v>
      </c>
      <c r="P52" s="204">
        <v>397.22699914015482</v>
      </c>
      <c r="Q52" s="204">
        <v>377.79449699054169</v>
      </c>
      <c r="R52" s="204">
        <v>390.43422184006869</v>
      </c>
      <c r="S52" s="204">
        <v>427.44262507846548</v>
      </c>
      <c r="T52" s="204">
        <v>402.42376119638891</v>
      </c>
      <c r="U52" s="204">
        <v>396.37703440785799</v>
      </c>
      <c r="V52" s="204">
        <v>387.34761962694108</v>
      </c>
      <c r="W52" s="204">
        <v>508.93471280680188</v>
      </c>
      <c r="X52" s="204">
        <v>431.11727390166283</v>
      </c>
      <c r="Y52" s="204">
        <v>410.12152944340971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5.0926082325549953E-2</v>
      </c>
      <c r="T54" s="204">
        <f t="shared" si="17"/>
        <v>0.15929985262227711</v>
      </c>
      <c r="U54" s="204">
        <f t="shared" si="17"/>
        <v>0.27077298681092887</v>
      </c>
      <c r="V54" s="204">
        <f t="shared" si="17"/>
        <v>0.55504589326522946</v>
      </c>
      <c r="W54" s="204">
        <f t="shared" si="17"/>
        <v>1.272445051865432</v>
      </c>
      <c r="X54" s="204">
        <f t="shared" si="17"/>
        <v>1.6225147245301288</v>
      </c>
      <c r="Y54" s="204">
        <f t="shared" si="17"/>
        <v>2.1003305530038658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5.0926082325549953E-2</v>
      </c>
      <c r="T56" s="204">
        <v>0.15929985262227711</v>
      </c>
      <c r="U56" s="204">
        <v>0.27077298681092887</v>
      </c>
      <c r="V56" s="204">
        <v>0.55504589326522946</v>
      </c>
      <c r="W56" s="204">
        <v>1.1302914924242029</v>
      </c>
      <c r="X56" s="204">
        <v>1.445494799970924</v>
      </c>
      <c r="Y56" s="204">
        <v>1.8655728781723619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0.14215355944122909</v>
      </c>
      <c r="X60" s="204">
        <v>0.17701992455920471</v>
      </c>
      <c r="Y60" s="204">
        <v>0.23475767483150409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0.40601891659501288</v>
      </c>
      <c r="G61" s="204">
        <v>0.40601891659501288</v>
      </c>
      <c r="H61" s="204">
        <v>0.42992261392949271</v>
      </c>
      <c r="I61" s="204">
        <v>0.5493551160791057</v>
      </c>
      <c r="J61" s="204">
        <v>0.90765262252794487</v>
      </c>
      <c r="K61" s="204">
        <v>0.47773000859845233</v>
      </c>
      <c r="L61" s="204">
        <v>0.31049011177987962</v>
      </c>
      <c r="M61" s="204">
        <v>0.90765262252794487</v>
      </c>
      <c r="N61" s="204">
        <v>0.7165090283748925</v>
      </c>
      <c r="O61" s="204">
        <v>0.57325881341358553</v>
      </c>
      <c r="P61" s="204">
        <v>0.69269131556319852</v>
      </c>
      <c r="Q61" s="204">
        <v>7.1625107480653469E-2</v>
      </c>
      <c r="R61" s="204">
        <v>0.16715391229578669</v>
      </c>
      <c r="S61" s="204">
        <v>0.2438521066208082</v>
      </c>
      <c r="T61" s="204">
        <v>0.24909716251074801</v>
      </c>
      <c r="U61" s="204">
        <v>1.288736027515047</v>
      </c>
      <c r="V61" s="204">
        <v>0.99475494411006016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475.15047291487531</v>
      </c>
      <c r="C62" s="207">
        <v>491.3155631986242</v>
      </c>
      <c r="D62" s="207">
        <v>483.14703353396379</v>
      </c>
      <c r="E62" s="207">
        <v>469.8194325021496</v>
      </c>
      <c r="F62" s="207">
        <v>476.18228718830608</v>
      </c>
      <c r="G62" s="207">
        <v>484.52278589853819</v>
      </c>
      <c r="H62" s="207">
        <v>494.66895958727417</v>
      </c>
      <c r="I62" s="207">
        <v>477.47205503009462</v>
      </c>
      <c r="J62" s="207">
        <v>481.34135855545998</v>
      </c>
      <c r="K62" s="207">
        <v>437.83319002579532</v>
      </c>
      <c r="L62" s="207">
        <v>393.20722269991398</v>
      </c>
      <c r="M62" s="207">
        <v>397.93637145313841</v>
      </c>
      <c r="N62" s="207">
        <v>328.89079965606192</v>
      </c>
      <c r="O62" s="207">
        <v>207.73860705073079</v>
      </c>
      <c r="P62" s="207">
        <v>216.85296646603609</v>
      </c>
      <c r="Q62" s="207">
        <v>213.4995700773861</v>
      </c>
      <c r="R62" s="207">
        <v>212.98366294067071</v>
      </c>
      <c r="S62" s="207">
        <v>219.79578675838351</v>
      </c>
      <c r="T62" s="207">
        <v>217.38478073946689</v>
      </c>
      <c r="U62" s="207">
        <v>175.05451418744619</v>
      </c>
      <c r="V62" s="207">
        <v>210.9442820292347</v>
      </c>
      <c r="W62" s="207">
        <v>301.91685296646602</v>
      </c>
      <c r="X62" s="207">
        <v>260.7475494411006</v>
      </c>
      <c r="Y62" s="207">
        <v>231.2153052450559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965.08005159071354</v>
      </c>
      <c r="C63" s="284">
        <f t="shared" si="18"/>
        <v>979.01203783319011</v>
      </c>
      <c r="D63" s="284">
        <f t="shared" si="18"/>
        <v>954.95073086844366</v>
      </c>
      <c r="E63" s="284">
        <f t="shared" si="18"/>
        <v>961.71977644024093</v>
      </c>
      <c r="F63" s="284">
        <f t="shared" si="18"/>
        <v>967.76956147893395</v>
      </c>
      <c r="G63" s="284">
        <f t="shared" si="18"/>
        <v>964.23215821152178</v>
      </c>
      <c r="H63" s="284">
        <f t="shared" si="18"/>
        <v>981.98804815133246</v>
      </c>
      <c r="I63" s="284">
        <f t="shared" si="18"/>
        <v>947.09174548581268</v>
      </c>
      <c r="J63" s="284">
        <f t="shared" si="18"/>
        <v>931.12184006878761</v>
      </c>
      <c r="K63" s="284">
        <f t="shared" si="18"/>
        <v>857.57944969905407</v>
      </c>
      <c r="L63" s="284">
        <f t="shared" si="18"/>
        <v>843.36534823731733</v>
      </c>
      <c r="M63" s="284">
        <f t="shared" si="18"/>
        <v>943.73989681857233</v>
      </c>
      <c r="N63" s="284">
        <f t="shared" si="18"/>
        <v>763.70756663800501</v>
      </c>
      <c r="O63" s="284">
        <f t="shared" si="18"/>
        <v>639.02502149613065</v>
      </c>
      <c r="P63" s="284">
        <f t="shared" si="18"/>
        <v>643.5234737747204</v>
      </c>
      <c r="Q63" s="284">
        <f t="shared" si="18"/>
        <v>624.54333619948397</v>
      </c>
      <c r="R63" s="284">
        <f t="shared" si="18"/>
        <v>655.29518486672407</v>
      </c>
      <c r="S63" s="284">
        <f t="shared" si="18"/>
        <v>694.44832330180543</v>
      </c>
      <c r="T63" s="284">
        <f t="shared" si="18"/>
        <v>713.87076526225292</v>
      </c>
      <c r="U63" s="284">
        <f t="shared" si="18"/>
        <v>663.45898538263089</v>
      </c>
      <c r="V63" s="284">
        <f t="shared" si="18"/>
        <v>662.63361994840932</v>
      </c>
      <c r="W63" s="284">
        <f t="shared" si="18"/>
        <v>894.13837024043869</v>
      </c>
      <c r="X63" s="284">
        <f t="shared" si="18"/>
        <v>724.08793995895303</v>
      </c>
      <c r="Y63" s="284">
        <f t="shared" si="18"/>
        <v>672.99047564559669</v>
      </c>
      <c r="DA63" s="118"/>
    </row>
    <row r="64" spans="1:105" ht="12" customHeight="1" x14ac:dyDescent="0.25">
      <c r="A64" s="51" t="s">
        <v>45</v>
      </c>
      <c r="B64" s="241">
        <f>NFM_fec!B5</f>
        <v>331.96284437071199</v>
      </c>
      <c r="C64" s="241">
        <f>NFM_fec!C5</f>
        <v>191.08610261733921</v>
      </c>
      <c r="D64" s="241">
        <f>NFM_fec!D5</f>
        <v>355.85443261049198</v>
      </c>
      <c r="E64" s="241">
        <f>NFM_fec!E5</f>
        <v>384.91705801005588</v>
      </c>
      <c r="F64" s="241">
        <f>NFM_fec!F5</f>
        <v>394.32679756233779</v>
      </c>
      <c r="G64" s="241">
        <f>NFM_fec!G5</f>
        <v>368.84624209691327</v>
      </c>
      <c r="H64" s="241">
        <f>NFM_fec!H5</f>
        <v>370.03001012806419</v>
      </c>
      <c r="I64" s="241">
        <f>NFM_fec!I5</f>
        <v>355.14377538946877</v>
      </c>
      <c r="J64" s="241">
        <f>NFM_fec!J5</f>
        <v>351.39817274880329</v>
      </c>
      <c r="K64" s="241">
        <f>NFM_fec!K5</f>
        <v>41.347530371308743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362.61990424382464</v>
      </c>
      <c r="C65" s="282">
        <f t="shared" si="19"/>
        <v>379.76095340111783</v>
      </c>
      <c r="D65" s="282">
        <f t="shared" si="19"/>
        <v>350.90206390395133</v>
      </c>
      <c r="E65" s="282">
        <f t="shared" si="19"/>
        <v>357.11492045991019</v>
      </c>
      <c r="F65" s="282">
        <f t="shared" si="19"/>
        <v>361.65266219633077</v>
      </c>
      <c r="G65" s="282">
        <f t="shared" si="19"/>
        <v>392.31263181103878</v>
      </c>
      <c r="H65" s="282">
        <f t="shared" si="19"/>
        <v>415.86751822068919</v>
      </c>
      <c r="I65" s="282">
        <f t="shared" si="19"/>
        <v>398.94935390961621</v>
      </c>
      <c r="J65" s="282">
        <f t="shared" si="19"/>
        <v>395.9685304972158</v>
      </c>
      <c r="K65" s="282">
        <f t="shared" si="19"/>
        <v>437.25956535468731</v>
      </c>
      <c r="L65" s="282">
        <f t="shared" si="19"/>
        <v>472.05918744511331</v>
      </c>
      <c r="M65" s="282">
        <f t="shared" si="19"/>
        <v>417.83819641940198</v>
      </c>
      <c r="N65" s="282">
        <f t="shared" si="19"/>
        <v>346.76100490268402</v>
      </c>
      <c r="O65" s="282">
        <f t="shared" si="19"/>
        <v>163.670374063156</v>
      </c>
      <c r="P65" s="282">
        <f t="shared" si="19"/>
        <v>121.5057906173251</v>
      </c>
      <c r="Q65" s="282">
        <f t="shared" si="19"/>
        <v>113.6771408395269</v>
      </c>
      <c r="R65" s="282">
        <f t="shared" si="19"/>
        <v>122.1836385591221</v>
      </c>
      <c r="S65" s="282">
        <f t="shared" si="19"/>
        <v>134.98403232629261</v>
      </c>
      <c r="T65" s="282">
        <f t="shared" si="19"/>
        <v>131.23829007361979</v>
      </c>
      <c r="U65" s="282">
        <f t="shared" si="19"/>
        <v>123.6048783177902</v>
      </c>
      <c r="V65" s="282">
        <f t="shared" si="19"/>
        <v>105.4731825974411</v>
      </c>
      <c r="W65" s="282">
        <f t="shared" si="19"/>
        <v>169.03633884161701</v>
      </c>
      <c r="X65" s="282">
        <f t="shared" si="19"/>
        <v>165.8941311661149</v>
      </c>
      <c r="Y65" s="282">
        <f t="shared" si="19"/>
        <v>114.5635678305578</v>
      </c>
      <c r="DA65" s="94"/>
    </row>
    <row r="66" spans="1:105" ht="12" customHeight="1" x14ac:dyDescent="0.25">
      <c r="A66" s="44" t="s">
        <v>46</v>
      </c>
      <c r="B66" s="282">
        <f>NFM_fec!B34</f>
        <v>264.59185869210842</v>
      </c>
      <c r="C66" s="282">
        <f>NFM_fec!C34</f>
        <v>286.0176783976334</v>
      </c>
      <c r="D66" s="282">
        <f>NFM_fec!D34</f>
        <v>262.01314994906443</v>
      </c>
      <c r="E66" s="282">
        <f>NFM_fec!E34</f>
        <v>265.42941370984579</v>
      </c>
      <c r="F66" s="282">
        <f>NFM_fec!F34</f>
        <v>268.12129599187352</v>
      </c>
      <c r="G66" s="282">
        <f>NFM_fec!G34</f>
        <v>252.34405548771039</v>
      </c>
      <c r="H66" s="282">
        <f>NFM_fec!H34</f>
        <v>255.1112007140124</v>
      </c>
      <c r="I66" s="282">
        <f>NFM_fec!I34</f>
        <v>237.50480746859881</v>
      </c>
      <c r="J66" s="282">
        <f>NFM_fec!J34</f>
        <v>237.01431644217081</v>
      </c>
      <c r="K66" s="282">
        <f>NFM_fec!K34</f>
        <v>300.31479370246888</v>
      </c>
      <c r="L66" s="282">
        <f>NFM_fec!L34</f>
        <v>278.00710238630762</v>
      </c>
      <c r="M66" s="282">
        <f>NFM_fec!M34</f>
        <v>245.7704980681111</v>
      </c>
      <c r="N66" s="282">
        <f>NFM_fec!N34</f>
        <v>186.64882408857969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98.028045551716204</v>
      </c>
      <c r="C67" s="282">
        <f>NFM_fec!C72</f>
        <v>93.743275003484428</v>
      </c>
      <c r="D67" s="282">
        <f>NFM_fec!D72</f>
        <v>88.888913954886931</v>
      </c>
      <c r="E67" s="282">
        <f>NFM_fec!E72</f>
        <v>91.685506750064405</v>
      </c>
      <c r="F67" s="282">
        <f>NFM_fec!F72</f>
        <v>93.531366204457228</v>
      </c>
      <c r="G67" s="282">
        <f>NFM_fec!G72</f>
        <v>139.96857632332839</v>
      </c>
      <c r="H67" s="282">
        <f>NFM_fec!H72</f>
        <v>160.75631750667679</v>
      </c>
      <c r="I67" s="282">
        <f>NFM_fec!I72</f>
        <v>161.44454644101739</v>
      </c>
      <c r="J67" s="282">
        <f>NFM_fec!J72</f>
        <v>158.95421405504499</v>
      </c>
      <c r="K67" s="282">
        <f>NFM_fec!K72</f>
        <v>136.94477165221841</v>
      </c>
      <c r="L67" s="282">
        <f>NFM_fec!L72</f>
        <v>194.05208505880569</v>
      </c>
      <c r="M67" s="282">
        <f>NFM_fec!M72</f>
        <v>172.06769835129089</v>
      </c>
      <c r="N67" s="282">
        <f>NFM_fec!N72</f>
        <v>160.11218081410431</v>
      </c>
      <c r="O67" s="282">
        <f>NFM_fec!O72</f>
        <v>163.670374063156</v>
      </c>
      <c r="P67" s="282">
        <f>NFM_fec!P72</f>
        <v>121.5057906173251</v>
      </c>
      <c r="Q67" s="282">
        <f>NFM_fec!Q72</f>
        <v>113.6771408395269</v>
      </c>
      <c r="R67" s="282">
        <f>NFM_fec!R72</f>
        <v>122.1836385591221</v>
      </c>
      <c r="S67" s="282">
        <f>NFM_fec!S72</f>
        <v>134.98403232629261</v>
      </c>
      <c r="T67" s="282">
        <f>NFM_fec!T72</f>
        <v>131.23829007361979</v>
      </c>
      <c r="U67" s="282">
        <f>NFM_fec!U72</f>
        <v>123.6048783177902</v>
      </c>
      <c r="V67" s="282">
        <f>NFM_fec!V72</f>
        <v>105.4731825974411</v>
      </c>
      <c r="W67" s="282">
        <f>NFM_fec!W72</f>
        <v>169.03633884161701</v>
      </c>
      <c r="X67" s="282">
        <f>NFM_fec!X72</f>
        <v>165.8941311661149</v>
      </c>
      <c r="Y67" s="282">
        <f>NFM_fec!Y72</f>
        <v>114.5635678305578</v>
      </c>
      <c r="DA67" s="94"/>
    </row>
    <row r="68" spans="1:105" ht="12" customHeight="1" x14ac:dyDescent="0.25">
      <c r="A68" s="52" t="s">
        <v>47</v>
      </c>
      <c r="B68" s="242">
        <f>NFM_fec!B115</f>
        <v>270.49730297617691</v>
      </c>
      <c r="C68" s="242">
        <f>NFM_fec!C115</f>
        <v>408.1649818147331</v>
      </c>
      <c r="D68" s="242">
        <f>NFM_fec!D115</f>
        <v>248.19423435400029</v>
      </c>
      <c r="E68" s="242">
        <f>NFM_fec!E115</f>
        <v>219.6877979702748</v>
      </c>
      <c r="F68" s="242">
        <f>NFM_fec!F115</f>
        <v>211.7901017202654</v>
      </c>
      <c r="G68" s="242">
        <f>NFM_fec!G115</f>
        <v>203.07328430356969</v>
      </c>
      <c r="H68" s="242">
        <f>NFM_fec!H115</f>
        <v>196.090519802579</v>
      </c>
      <c r="I68" s="242">
        <f>NFM_fec!I115</f>
        <v>192.99861618672779</v>
      </c>
      <c r="J68" s="242">
        <f>NFM_fec!J115</f>
        <v>183.75513682276841</v>
      </c>
      <c r="K68" s="242">
        <f>NFM_fec!K115</f>
        <v>378.97235397305809</v>
      </c>
      <c r="L68" s="242">
        <f>NFM_fec!L115</f>
        <v>371.30616079220403</v>
      </c>
      <c r="M68" s="242">
        <f>NFM_fec!M115</f>
        <v>525.90170039917041</v>
      </c>
      <c r="N68" s="242">
        <f>NFM_fec!N115</f>
        <v>416.94656173532098</v>
      </c>
      <c r="O68" s="242">
        <f>NFM_fec!O115</f>
        <v>475.35464743297462</v>
      </c>
      <c r="P68" s="242">
        <f>NFM_fec!P115</f>
        <v>522.01768315739525</v>
      </c>
      <c r="Q68" s="242">
        <f>NFM_fec!Q115</f>
        <v>510.86619535995709</v>
      </c>
      <c r="R68" s="242">
        <f>NFM_fec!R115</f>
        <v>533.111546307602</v>
      </c>
      <c r="S68" s="242">
        <f>NFM_fec!S115</f>
        <v>559.46429097551288</v>
      </c>
      <c r="T68" s="242">
        <f>NFM_fec!T115</f>
        <v>582.63247518863307</v>
      </c>
      <c r="U68" s="242">
        <f>NFM_fec!U115</f>
        <v>539.85410706484072</v>
      </c>
      <c r="V68" s="242">
        <f>NFM_fec!V115</f>
        <v>557.16043735096821</v>
      </c>
      <c r="W68" s="242">
        <f>NFM_fec!W115</f>
        <v>725.10203139882174</v>
      </c>
      <c r="X68" s="242">
        <f>NFM_fec!X115</f>
        <v>558.19380879283813</v>
      </c>
      <c r="Y68" s="242">
        <f>NFM_fec!Y115</f>
        <v>558.42690781503893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2054.3558844797158</v>
      </c>
      <c r="C70" s="203">
        <f t="shared" si="20"/>
        <v>2045.1921987580861</v>
      </c>
      <c r="D70" s="203">
        <f t="shared" si="20"/>
        <v>1985.3021590646899</v>
      </c>
      <c r="E70" s="203">
        <f t="shared" si="20"/>
        <v>1968.5179108514351</v>
      </c>
      <c r="F70" s="203">
        <f t="shared" si="20"/>
        <v>1879.4597324986655</v>
      </c>
      <c r="G70" s="203">
        <f t="shared" si="20"/>
        <v>1865.6829495508673</v>
      </c>
      <c r="H70" s="203">
        <f t="shared" si="20"/>
        <v>1807.8532742280383</v>
      </c>
      <c r="I70" s="203">
        <f t="shared" si="20"/>
        <v>1823.1132630436798</v>
      </c>
      <c r="J70" s="203">
        <f t="shared" si="20"/>
        <v>1774.3693753572677</v>
      </c>
      <c r="K70" s="203">
        <f t="shared" si="20"/>
        <v>1586.9825930728102</v>
      </c>
      <c r="L70" s="203">
        <f t="shared" si="20"/>
        <v>1506.5952840384434</v>
      </c>
      <c r="M70" s="203">
        <f t="shared" si="20"/>
        <v>1717.6361185489652</v>
      </c>
      <c r="N70" s="203">
        <f t="shared" si="20"/>
        <v>1371.2248494085161</v>
      </c>
      <c r="O70" s="203">
        <f t="shared" si="20"/>
        <v>1233.1212435597772</v>
      </c>
      <c r="P70" s="203">
        <f t="shared" si="20"/>
        <v>1243.0582393068628</v>
      </c>
      <c r="Q70" s="203">
        <f t="shared" si="20"/>
        <v>1227.4227350220735</v>
      </c>
      <c r="R70" s="203">
        <f t="shared" si="20"/>
        <v>1313.1077441597124</v>
      </c>
      <c r="S70" s="203">
        <f t="shared" si="20"/>
        <v>1412.8706181223138</v>
      </c>
      <c r="T70" s="203">
        <f t="shared" si="20"/>
        <v>1509.4811351358358</v>
      </c>
      <c r="U70" s="203">
        <f t="shared" si="20"/>
        <v>1482.4959198867664</v>
      </c>
      <c r="V70" s="203">
        <f t="shared" si="20"/>
        <v>1326.5519434458784</v>
      </c>
      <c r="W70" s="203">
        <f t="shared" si="20"/>
        <v>1687.3709269404792</v>
      </c>
      <c r="X70" s="203">
        <f t="shared" si="20"/>
        <v>1310.1232117328102</v>
      </c>
      <c r="Y70" s="203">
        <f t="shared" si="20"/>
        <v>1220.915332923322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1258.3572944797156</v>
      </c>
      <c r="C71" s="213">
        <f>NFM_emi!C5+(NFM_emi!C34-NFM_emi!C70)+NFM_emi!C72+(NFM_emi!C115-NFM_emi!C158)</f>
        <v>1250.3279887580861</v>
      </c>
      <c r="D71" s="213">
        <f>NFM_emi!D5+(NFM_emi!D34-NFM_emi!D70)+NFM_emi!D72+(NFM_emi!D115-NFM_emi!D158)</f>
        <v>1183.0283790646899</v>
      </c>
      <c r="E71" s="213">
        <f>NFM_emi!E5+(NFM_emi!E34-NFM_emi!E70)+NFM_emi!E72+(NFM_emi!E115-NFM_emi!E158)</f>
        <v>1234.2988608514352</v>
      </c>
      <c r="F71" s="213">
        <f>NFM_emi!F5+(NFM_emi!F34-NFM_emi!F70)+NFM_emi!F72+(NFM_emi!F115-NFM_emi!F158)</f>
        <v>1222.8591024986656</v>
      </c>
      <c r="G71" s="213">
        <f>NFM_emi!G5+(NFM_emi!G34-NFM_emi!G70)+NFM_emi!G72+(NFM_emi!G115-NFM_emi!G158)</f>
        <v>1191.3816695508672</v>
      </c>
      <c r="H71" s="213">
        <f>NFM_emi!H5+(NFM_emi!H34-NFM_emi!H70)+NFM_emi!H72+(NFM_emi!H115-NFM_emi!H158)</f>
        <v>1225.9038242280383</v>
      </c>
      <c r="I71" s="213">
        <f>NFM_emi!I5+(NFM_emi!I34-NFM_emi!I70)+NFM_emi!I72+(NFM_emi!I115-NFM_emi!I158)</f>
        <v>1171.7967030436798</v>
      </c>
      <c r="J71" s="213">
        <f>NFM_emi!J5+(NFM_emi!J34-NFM_emi!J70)+NFM_emi!J72+(NFM_emi!J115-NFM_emi!J158)</f>
        <v>1127.0648153572677</v>
      </c>
      <c r="K71" s="213">
        <f>NFM_emi!K5+(NFM_emi!K34-NFM_emi!K70)+NFM_emi!K72+(NFM_emi!K115-NFM_emi!K158)</f>
        <v>1044.4478630728104</v>
      </c>
      <c r="L71" s="213">
        <f>NFM_emi!L5+(NFM_emi!L34-NFM_emi!L70)+NFM_emi!L72+(NFM_emi!L115-NFM_emi!L158)</f>
        <v>1092.5876240384434</v>
      </c>
      <c r="M71" s="213">
        <f>NFM_emi!M5+(NFM_emi!M34-NFM_emi!M70)+NFM_emi!M72+(NFM_emi!M115-NFM_emi!M158)</f>
        <v>1327.4115285489652</v>
      </c>
      <c r="N71" s="213">
        <f>NFM_emi!N5+(NFM_emi!N34-NFM_emi!N70)+NFM_emi!N72+(NFM_emi!N115-NFM_emi!N158)</f>
        <v>1049.5512994085161</v>
      </c>
      <c r="O71" s="213">
        <f>NFM_emi!O5+(NFM_emi!O34-NFM_emi!O70)+NFM_emi!O72+(NFM_emi!O115-NFM_emi!O158)</f>
        <v>1030.5110535597773</v>
      </c>
      <c r="P71" s="213">
        <f>NFM_emi!P5+(NFM_emi!P34-NFM_emi!P70)+NFM_emi!P72+(NFM_emi!P115-NFM_emi!P158)</f>
        <v>1021.3592493068628</v>
      </c>
      <c r="Q71" s="213">
        <f>NFM_emi!Q5+(NFM_emi!Q34-NFM_emi!Q70)+NFM_emi!Q72+(NFM_emi!Q115-NFM_emi!Q158)</f>
        <v>991.13212502207352</v>
      </c>
      <c r="R71" s="213">
        <f>NFM_emi!R5+(NFM_emi!R34-NFM_emi!R70)+NFM_emi!R72+(NFM_emi!R115-NFM_emi!R158)</f>
        <v>1076.0244141597125</v>
      </c>
      <c r="S71" s="213">
        <f>NFM_emi!S5+(NFM_emi!S34-NFM_emi!S70)+NFM_emi!S72+(NFM_emi!S115-NFM_emi!S158)</f>
        <v>1145.6735581223138</v>
      </c>
      <c r="T71" s="213">
        <f>NFM_emi!T5+(NFM_emi!T34-NFM_emi!T70)+NFM_emi!T72+(NFM_emi!T115-NFM_emi!T158)</f>
        <v>1264.1366351358358</v>
      </c>
      <c r="U71" s="213">
        <f>NFM_emi!U5+(NFM_emi!U34-NFM_emi!U70)+NFM_emi!U72+(NFM_emi!U115-NFM_emi!U158)</f>
        <v>1237.2617398867665</v>
      </c>
      <c r="V71" s="213">
        <f>NFM_emi!V5+(NFM_emi!V34-NFM_emi!V70)+NFM_emi!V72+(NFM_emi!V115-NFM_emi!V158)</f>
        <v>1113.0206134458783</v>
      </c>
      <c r="W71" s="213">
        <f>NFM_emi!W5+(NFM_emi!W34-NFM_emi!W70)+NFM_emi!W72+(NFM_emi!W115-NFM_emi!W158)</f>
        <v>1454.8790669404791</v>
      </c>
      <c r="X71" s="213">
        <f>NFM_emi!X5+(NFM_emi!X34-NFM_emi!X70)+NFM_emi!X72+(NFM_emi!X115-NFM_emi!X158)</f>
        <v>1113.0184217328101</v>
      </c>
      <c r="Y71" s="213">
        <f>NFM_emi!Y5+(NFM_emi!Y34-NFM_emi!Y70)+NFM_emi!Y72+(NFM_emi!Y115-NFM_emi!Y158)</f>
        <v>1059.6325329233221</v>
      </c>
      <c r="DA71" s="85"/>
    </row>
    <row r="72" spans="1:105" ht="12" customHeight="1" x14ac:dyDescent="0.25">
      <c r="A72" s="14" t="s">
        <v>146</v>
      </c>
      <c r="B72" s="204">
        <f>NFM_emi!B70+NFM_emi!B158</f>
        <v>795.99859000000004</v>
      </c>
      <c r="C72" s="204">
        <f>NFM_emi!C70+NFM_emi!C158</f>
        <v>794.86420999999996</v>
      </c>
      <c r="D72" s="204">
        <f>NFM_emi!D70+NFM_emi!D158</f>
        <v>802.27377999999999</v>
      </c>
      <c r="E72" s="204">
        <f>NFM_emi!E70+NFM_emi!E158</f>
        <v>734.21904999999992</v>
      </c>
      <c r="F72" s="204">
        <f>NFM_emi!F70+NFM_emi!F158</f>
        <v>656.60062999999991</v>
      </c>
      <c r="G72" s="204">
        <f>NFM_emi!G70+NFM_emi!G158</f>
        <v>674.30128000000002</v>
      </c>
      <c r="H72" s="204">
        <f>NFM_emi!H70+NFM_emi!H158</f>
        <v>581.94945000000007</v>
      </c>
      <c r="I72" s="204">
        <f>NFM_emi!I70+NFM_emi!I158</f>
        <v>651.31655999999998</v>
      </c>
      <c r="J72" s="204">
        <f>NFM_emi!J70+NFM_emi!J158</f>
        <v>647.30456000000004</v>
      </c>
      <c r="K72" s="204">
        <f>NFM_emi!K70+NFM_emi!K158</f>
        <v>542.53472999999997</v>
      </c>
      <c r="L72" s="204">
        <f>NFM_emi!L70+NFM_emi!L158</f>
        <v>414.00765999999999</v>
      </c>
      <c r="M72" s="204">
        <f>NFM_emi!M70+NFM_emi!M158</f>
        <v>390.22459000000003</v>
      </c>
      <c r="N72" s="204">
        <f>NFM_emi!N70+NFM_emi!N158</f>
        <v>321.67354999999998</v>
      </c>
      <c r="O72" s="204">
        <f>NFM_emi!O70+NFM_emi!O158</f>
        <v>202.61018999999999</v>
      </c>
      <c r="P72" s="204">
        <f>NFM_emi!P70+NFM_emi!P158</f>
        <v>221.69899000000001</v>
      </c>
      <c r="Q72" s="204">
        <f>NFM_emi!Q70+NFM_emi!Q158</f>
        <v>236.29060999999999</v>
      </c>
      <c r="R72" s="204">
        <f>NFM_emi!R70+NFM_emi!R158</f>
        <v>237.08332999999999</v>
      </c>
      <c r="S72" s="204">
        <f>NFM_emi!S70+NFM_emi!S158</f>
        <v>267.19706000000002</v>
      </c>
      <c r="T72" s="204">
        <f>NFM_emi!T70+NFM_emi!T158</f>
        <v>245.34450000000001</v>
      </c>
      <c r="U72" s="204">
        <f>NFM_emi!U70+NFM_emi!U158</f>
        <v>245.23418000000001</v>
      </c>
      <c r="V72" s="204">
        <f>NFM_emi!V70+NFM_emi!V158</f>
        <v>213.53133</v>
      </c>
      <c r="W72" s="204">
        <f>NFM_emi!W70+NFM_emi!W158</f>
        <v>232.49186</v>
      </c>
      <c r="X72" s="204">
        <f>NFM_emi!X70+NFM_emi!X158</f>
        <v>197.10479000000001</v>
      </c>
      <c r="Y72" s="204">
        <f>NFM_emi!Y70+NFM_emi!Y158</f>
        <v>161.28280000000001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2054.3558844797158</v>
      </c>
      <c r="C73" s="210">
        <f t="shared" si="21"/>
        <v>2045.1921987580863</v>
      </c>
      <c r="D73" s="210">
        <f t="shared" si="21"/>
        <v>1985.3021590646902</v>
      </c>
      <c r="E73" s="210">
        <f t="shared" si="21"/>
        <v>1968.5179108514351</v>
      </c>
      <c r="F73" s="210">
        <f t="shared" si="21"/>
        <v>1879.4597324986653</v>
      </c>
      <c r="G73" s="210">
        <f t="shared" si="21"/>
        <v>1865.6829495508673</v>
      </c>
      <c r="H73" s="210">
        <f t="shared" si="21"/>
        <v>1807.8532742280381</v>
      </c>
      <c r="I73" s="210">
        <f t="shared" si="21"/>
        <v>1823.11326304368</v>
      </c>
      <c r="J73" s="210">
        <f t="shared" si="21"/>
        <v>1774.3693753572675</v>
      </c>
      <c r="K73" s="210">
        <f t="shared" si="21"/>
        <v>1586.9825930728102</v>
      </c>
      <c r="L73" s="210">
        <f t="shared" si="21"/>
        <v>1506.5952840384434</v>
      </c>
      <c r="M73" s="210">
        <f t="shared" si="21"/>
        <v>1717.6361185489652</v>
      </c>
      <c r="N73" s="210">
        <f t="shared" si="21"/>
        <v>1371.2248494085161</v>
      </c>
      <c r="O73" s="210">
        <f t="shared" si="21"/>
        <v>1233.1212435597774</v>
      </c>
      <c r="P73" s="210">
        <f t="shared" si="21"/>
        <v>1243.0582393068628</v>
      </c>
      <c r="Q73" s="210">
        <f t="shared" si="21"/>
        <v>1227.4227350220735</v>
      </c>
      <c r="R73" s="210">
        <f t="shared" si="21"/>
        <v>1313.1077441597124</v>
      </c>
      <c r="S73" s="210">
        <f t="shared" si="21"/>
        <v>1412.8706181223138</v>
      </c>
      <c r="T73" s="210">
        <f t="shared" si="21"/>
        <v>1509.4811351358358</v>
      </c>
      <c r="U73" s="210">
        <f t="shared" si="21"/>
        <v>1482.4959198867664</v>
      </c>
      <c r="V73" s="210">
        <f t="shared" si="21"/>
        <v>1326.5519434458784</v>
      </c>
      <c r="W73" s="210">
        <f t="shared" si="21"/>
        <v>1687.3709269404792</v>
      </c>
      <c r="X73" s="210">
        <f t="shared" si="21"/>
        <v>1310.12321173281</v>
      </c>
      <c r="Y73" s="210">
        <f t="shared" si="21"/>
        <v>1220.915332923322</v>
      </c>
      <c r="DA73" s="109"/>
    </row>
    <row r="74" spans="1:105" ht="12" customHeight="1" x14ac:dyDescent="0.25">
      <c r="A74" s="51" t="s">
        <v>45</v>
      </c>
      <c r="B74" s="241">
        <f>NFM_emi!B$5</f>
        <v>668.36982034029984</v>
      </c>
      <c r="C74" s="241">
        <f>NFM_emi!C$5</f>
        <v>397.39396851664708</v>
      </c>
      <c r="D74" s="241">
        <f>NFM_emi!D$5</f>
        <v>682.71536804807647</v>
      </c>
      <c r="E74" s="241">
        <f>NFM_emi!E$5</f>
        <v>748.77418639843199</v>
      </c>
      <c r="F74" s="241">
        <f>NFM_emi!F$5</f>
        <v>755.47135721054781</v>
      </c>
      <c r="G74" s="241">
        <f>NFM_emi!G$5</f>
        <v>695.08336755971334</v>
      </c>
      <c r="H74" s="241">
        <f>NFM_emi!H$5</f>
        <v>706.46810422969997</v>
      </c>
      <c r="I74" s="241">
        <f>NFM_emi!I$5</f>
        <v>668.63200443944311</v>
      </c>
      <c r="J74" s="241">
        <f>NFM_emi!J$5</f>
        <v>655.00257683309724</v>
      </c>
      <c r="K74" s="241">
        <f>NFM_emi!K$5</f>
        <v>87.049107817670475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492.04277068255487</v>
      </c>
      <c r="C75" s="282">
        <f t="shared" si="22"/>
        <v>505.2619886589423</v>
      </c>
      <c r="D75" s="282">
        <f t="shared" si="22"/>
        <v>468.23071475801396</v>
      </c>
      <c r="E75" s="282">
        <f t="shared" si="22"/>
        <v>520.17059112677271</v>
      </c>
      <c r="F75" s="282">
        <f t="shared" si="22"/>
        <v>483.67475578678835</v>
      </c>
      <c r="G75" s="282">
        <f t="shared" si="22"/>
        <v>534.04804488579123</v>
      </c>
      <c r="H75" s="282">
        <f t="shared" si="22"/>
        <v>561.05834118151483</v>
      </c>
      <c r="I75" s="282">
        <f t="shared" si="22"/>
        <v>610.8696935077711</v>
      </c>
      <c r="J75" s="282">
        <f t="shared" si="22"/>
        <v>615.12584942875878</v>
      </c>
      <c r="K75" s="282">
        <f t="shared" si="22"/>
        <v>661.71686231669048</v>
      </c>
      <c r="L75" s="282">
        <f t="shared" si="22"/>
        <v>680.62090623798599</v>
      </c>
      <c r="M75" s="282">
        <f t="shared" si="22"/>
        <v>623.68444668759003</v>
      </c>
      <c r="N75" s="282">
        <f t="shared" si="22"/>
        <v>490.68487959374124</v>
      </c>
      <c r="O75" s="282">
        <f t="shared" si="22"/>
        <v>269.66089561039701</v>
      </c>
      <c r="P75" s="282">
        <f t="shared" si="22"/>
        <v>197.67030040297729</v>
      </c>
      <c r="Q75" s="282">
        <f t="shared" si="22"/>
        <v>184.67081411257169</v>
      </c>
      <c r="R75" s="282">
        <f t="shared" si="22"/>
        <v>205.61467762015181</v>
      </c>
      <c r="S75" s="282">
        <f t="shared" si="22"/>
        <v>228.14406048266551</v>
      </c>
      <c r="T75" s="282">
        <f t="shared" si="22"/>
        <v>228.3492433354393</v>
      </c>
      <c r="U75" s="282">
        <f t="shared" si="22"/>
        <v>226.16648011031029</v>
      </c>
      <c r="V75" s="282">
        <f t="shared" si="22"/>
        <v>177.9889035072265</v>
      </c>
      <c r="W75" s="282">
        <f t="shared" si="22"/>
        <v>279.49239182258202</v>
      </c>
      <c r="X75" s="282">
        <f t="shared" si="22"/>
        <v>259.19103874236708</v>
      </c>
      <c r="Y75" s="282">
        <f t="shared" si="22"/>
        <v>183.2415853426001</v>
      </c>
      <c r="DA75" s="94"/>
    </row>
    <row r="76" spans="1:105" ht="12" customHeight="1" x14ac:dyDescent="0.25">
      <c r="A76" s="44" t="s">
        <v>46</v>
      </c>
      <c r="B76" s="282">
        <f>NFM_emi!B$34</f>
        <v>348.40396384872935</v>
      </c>
      <c r="C76" s="282">
        <f>NFM_emi!C$34</f>
        <v>357.53154702023869</v>
      </c>
      <c r="D76" s="282">
        <f>NFM_emi!D$34</f>
        <v>345.13338987137843</v>
      </c>
      <c r="E76" s="282">
        <f>NFM_emi!E$34</f>
        <v>388.70346936823228</v>
      </c>
      <c r="F76" s="282">
        <f>NFM_emi!F$34</f>
        <v>352.10709635362826</v>
      </c>
      <c r="G76" s="282">
        <f>NFM_emi!G$34</f>
        <v>344.8320516097329</v>
      </c>
      <c r="H76" s="282">
        <f>NFM_emi!H$34</f>
        <v>343.42135790776615</v>
      </c>
      <c r="I76" s="282">
        <f>NFM_emi!I$34</f>
        <v>396.15422838958148</v>
      </c>
      <c r="J76" s="282">
        <f>NFM_emi!J$34</f>
        <v>410.04962170932691</v>
      </c>
      <c r="K76" s="282">
        <f>NFM_emi!K$34</f>
        <v>427.86743880524307</v>
      </c>
      <c r="L76" s="282">
        <f>NFM_emi!L$34</f>
        <v>333.97532560855939</v>
      </c>
      <c r="M76" s="282">
        <f>NFM_emi!M$34</f>
        <v>312.67511158165951</v>
      </c>
      <c r="N76" s="282">
        <f>NFM_emi!N$34</f>
        <v>211.09558987338892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143.6388068338255</v>
      </c>
      <c r="C77" s="282">
        <f>NFM_emi!C$72</f>
        <v>147.73044163870361</v>
      </c>
      <c r="D77" s="282">
        <f>NFM_emi!D$72</f>
        <v>123.0973248866355</v>
      </c>
      <c r="E77" s="282">
        <f>NFM_emi!E$72</f>
        <v>131.4671217585404</v>
      </c>
      <c r="F77" s="282">
        <f>NFM_emi!F$72</f>
        <v>131.56765943316009</v>
      </c>
      <c r="G77" s="282">
        <f>NFM_emi!G$72</f>
        <v>189.2159932760583</v>
      </c>
      <c r="H77" s="282">
        <f>NFM_emi!H$72</f>
        <v>217.63698327374871</v>
      </c>
      <c r="I77" s="282">
        <f>NFM_emi!I$72</f>
        <v>214.7154651181896</v>
      </c>
      <c r="J77" s="282">
        <f>NFM_emi!J$72</f>
        <v>205.0762277194319</v>
      </c>
      <c r="K77" s="282">
        <f>NFM_emi!K$72</f>
        <v>233.84942351144741</v>
      </c>
      <c r="L77" s="282">
        <f>NFM_emi!L$72</f>
        <v>346.6455806294266</v>
      </c>
      <c r="M77" s="282">
        <f>NFM_emi!M$72</f>
        <v>311.00933510593052</v>
      </c>
      <c r="N77" s="282">
        <f>NFM_emi!N$72</f>
        <v>279.58928972035233</v>
      </c>
      <c r="O77" s="282">
        <f>NFM_emi!O$72</f>
        <v>269.66089561039701</v>
      </c>
      <c r="P77" s="282">
        <f>NFM_emi!P$72</f>
        <v>197.67030040297729</v>
      </c>
      <c r="Q77" s="282">
        <f>NFM_emi!Q$72</f>
        <v>184.67081411257169</v>
      </c>
      <c r="R77" s="282">
        <f>NFM_emi!R$72</f>
        <v>205.61467762015181</v>
      </c>
      <c r="S77" s="282">
        <f>NFM_emi!S$72</f>
        <v>228.14406048266551</v>
      </c>
      <c r="T77" s="282">
        <f>NFM_emi!T$72</f>
        <v>228.3492433354393</v>
      </c>
      <c r="U77" s="282">
        <f>NFM_emi!U$72</f>
        <v>226.16648011031029</v>
      </c>
      <c r="V77" s="282">
        <f>NFM_emi!V$72</f>
        <v>177.9889035072265</v>
      </c>
      <c r="W77" s="282">
        <f>NFM_emi!W$72</f>
        <v>279.49239182258202</v>
      </c>
      <c r="X77" s="282">
        <f>NFM_emi!X$72</f>
        <v>259.19103874236708</v>
      </c>
      <c r="Y77" s="282">
        <f>NFM_emi!Y$72</f>
        <v>183.2415853426001</v>
      </c>
      <c r="DA77" s="94"/>
    </row>
    <row r="78" spans="1:105" ht="12" customHeight="1" x14ac:dyDescent="0.25">
      <c r="A78" s="52" t="s">
        <v>47</v>
      </c>
      <c r="B78" s="242">
        <f>NFM_emi!B$115</f>
        <v>893.94329345686094</v>
      </c>
      <c r="C78" s="242">
        <f>NFM_emi!C$115</f>
        <v>1142.5362415824968</v>
      </c>
      <c r="D78" s="242">
        <f>NFM_emi!D$115</f>
        <v>834.35607625859961</v>
      </c>
      <c r="E78" s="242">
        <f>NFM_emi!E$115</f>
        <v>699.57313332623039</v>
      </c>
      <c r="F78" s="242">
        <f>NFM_emi!F$115</f>
        <v>640.3136195013293</v>
      </c>
      <c r="G78" s="242">
        <f>NFM_emi!G$115</f>
        <v>636.55153710536263</v>
      </c>
      <c r="H78" s="242">
        <f>NFM_emi!H$115</f>
        <v>540.32682881682342</v>
      </c>
      <c r="I78" s="242">
        <f>NFM_emi!I$115</f>
        <v>543.6115650964656</v>
      </c>
      <c r="J78" s="242">
        <f>NFM_emi!J$115</f>
        <v>504.24094909541157</v>
      </c>
      <c r="K78" s="242">
        <f>NFM_emi!K$115</f>
        <v>838.21662293844929</v>
      </c>
      <c r="L78" s="242">
        <f>NFM_emi!L$115</f>
        <v>825.97437780045743</v>
      </c>
      <c r="M78" s="242">
        <f>NFM_emi!M$115</f>
        <v>1093.9516718613752</v>
      </c>
      <c r="N78" s="242">
        <f>NFM_emi!N$115</f>
        <v>880.53996981477474</v>
      </c>
      <c r="O78" s="242">
        <f>NFM_emi!O$115</f>
        <v>963.46034794938043</v>
      </c>
      <c r="P78" s="242">
        <f>NFM_emi!P$115</f>
        <v>1045.3879389038855</v>
      </c>
      <c r="Q78" s="242">
        <f>NFM_emi!Q$115</f>
        <v>1042.7519209095019</v>
      </c>
      <c r="R78" s="242">
        <f>NFM_emi!R$115</f>
        <v>1107.4930665395607</v>
      </c>
      <c r="S78" s="242">
        <f>NFM_emi!S$115</f>
        <v>1184.7265576396483</v>
      </c>
      <c r="T78" s="242">
        <f>NFM_emi!T$115</f>
        <v>1281.1318918003965</v>
      </c>
      <c r="U78" s="242">
        <f>NFM_emi!U$115</f>
        <v>1256.3294397764562</v>
      </c>
      <c r="V78" s="242">
        <f>NFM_emi!V$115</f>
        <v>1148.5630399386519</v>
      </c>
      <c r="W78" s="242">
        <f>NFM_emi!W$115</f>
        <v>1407.8785351178972</v>
      </c>
      <c r="X78" s="242">
        <f>NFM_emi!X$115</f>
        <v>1050.932172990443</v>
      </c>
      <c r="Y78" s="242">
        <f>NFM_emi!Y$115</f>
        <v>1037.673747580722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>
        <f t="shared" ref="B81:Y81" si="23">IF(B$4=0,"",B$4/B$11*1000)</f>
        <v>407.27428655499045</v>
      </c>
      <c r="C81" s="287">
        <f t="shared" si="23"/>
        <v>696.43417167620544</v>
      </c>
      <c r="D81" s="287">
        <f t="shared" si="23"/>
        <v>317.03115719254691</v>
      </c>
      <c r="E81" s="287">
        <f t="shared" si="23"/>
        <v>326.3981715545118</v>
      </c>
      <c r="F81" s="287">
        <f t="shared" si="23"/>
        <v>323.64384991777752</v>
      </c>
      <c r="G81" s="287">
        <f t="shared" si="23"/>
        <v>346.19834579769923</v>
      </c>
      <c r="H81" s="287">
        <f t="shared" si="23"/>
        <v>366.26978849957493</v>
      </c>
      <c r="I81" s="287">
        <f t="shared" si="23"/>
        <v>426.88723019432791</v>
      </c>
      <c r="J81" s="287">
        <f t="shared" si="23"/>
        <v>393.07792593336166</v>
      </c>
      <c r="K81" s="287">
        <f t="shared" si="23"/>
        <v>326.08695652173913</v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1370.7271099217328</v>
      </c>
      <c r="C82" s="288">
        <f t="shared" si="24"/>
        <v>1370.9334088114285</v>
      </c>
      <c r="D82" s="288">
        <f t="shared" si="24"/>
        <v>1228.8658133470863</v>
      </c>
      <c r="E82" s="288">
        <f t="shared" si="24"/>
        <v>1326.5380234301015</v>
      </c>
      <c r="F82" s="288">
        <f t="shared" si="24"/>
        <v>1328.116093351194</v>
      </c>
      <c r="G82" s="288">
        <f t="shared" si="24"/>
        <v>864.08273741909989</v>
      </c>
      <c r="H82" s="288">
        <f t="shared" si="24"/>
        <v>823.36110971888797</v>
      </c>
      <c r="I82" s="288">
        <f t="shared" si="24"/>
        <v>911.80166627474171</v>
      </c>
      <c r="J82" s="288">
        <f t="shared" si="24"/>
        <v>842.35763054301037</v>
      </c>
      <c r="K82" s="288">
        <f t="shared" si="24"/>
        <v>904.82233996898765</v>
      </c>
      <c r="L82" s="288">
        <f t="shared" si="24"/>
        <v>1082.2755985124068</v>
      </c>
      <c r="M82" s="288">
        <f t="shared" si="24"/>
        <v>1395.4258320454851</v>
      </c>
      <c r="N82" s="288">
        <f t="shared" si="24"/>
        <v>1170.4467405190076</v>
      </c>
      <c r="O82" s="288">
        <f t="shared" si="24"/>
        <v>1215.1060862447666</v>
      </c>
      <c r="P82" s="288">
        <f t="shared" si="24"/>
        <v>988.45528065051644</v>
      </c>
      <c r="Q82" s="288">
        <f t="shared" si="24"/>
        <v>1139.24930181943</v>
      </c>
      <c r="R82" s="288">
        <f t="shared" si="24"/>
        <v>1170.1091848913934</v>
      </c>
      <c r="S82" s="288">
        <f t="shared" si="24"/>
        <v>1471.4520873954671</v>
      </c>
      <c r="T82" s="288">
        <f t="shared" si="24"/>
        <v>1738.5244069200251</v>
      </c>
      <c r="U82" s="288">
        <f t="shared" si="24"/>
        <v>1662.1446512260441</v>
      </c>
      <c r="V82" s="288">
        <f t="shared" si="24"/>
        <v>1721.8573936734028</v>
      </c>
      <c r="W82" s="288">
        <f t="shared" si="24"/>
        <v>1784.7116375270264</v>
      </c>
      <c r="X82" s="288">
        <f t="shared" si="24"/>
        <v>1942.6038082541643</v>
      </c>
      <c r="Y82" s="288">
        <f t="shared" si="24"/>
        <v>2024.9836787459983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1311.1143212333729</v>
      </c>
      <c r="C83" s="289">
        <f t="shared" si="25"/>
        <v>793.22119259683666</v>
      </c>
      <c r="D83" s="289">
        <f t="shared" si="25"/>
        <v>1105.868565029022</v>
      </c>
      <c r="E83" s="289">
        <f t="shared" si="25"/>
        <v>1391.3289283934794</v>
      </c>
      <c r="F83" s="289">
        <f t="shared" si="25"/>
        <v>1512.404643153405</v>
      </c>
      <c r="G83" s="289">
        <f t="shared" si="25"/>
        <v>1578.2200966734913</v>
      </c>
      <c r="H83" s="289">
        <f t="shared" si="25"/>
        <v>1785.9960597976562</v>
      </c>
      <c r="I83" s="289">
        <f t="shared" si="25"/>
        <v>2029.8419544877584</v>
      </c>
      <c r="J83" s="289">
        <f t="shared" si="25"/>
        <v>1942.3957319641845</v>
      </c>
      <c r="K83" s="289">
        <f t="shared" si="25"/>
        <v>1569.0095079706168</v>
      </c>
      <c r="L83" s="289">
        <f t="shared" si="25"/>
        <v>1517.5527200534177</v>
      </c>
      <c r="M83" s="289">
        <f t="shared" si="25"/>
        <v>865.02490724578479</v>
      </c>
      <c r="N83" s="289">
        <f t="shared" si="25"/>
        <v>968.54783580577919</v>
      </c>
      <c r="O83" s="289">
        <f t="shared" si="25"/>
        <v>778.30364658370513</v>
      </c>
      <c r="P83" s="289">
        <f t="shared" si="25"/>
        <v>1237.0843692497558</v>
      </c>
      <c r="Q83" s="289">
        <f t="shared" si="25"/>
        <v>1390.8912203273053</v>
      </c>
      <c r="R83" s="289">
        <f t="shared" si="25"/>
        <v>1337.9552104839715</v>
      </c>
      <c r="S83" s="289">
        <f t="shared" si="25"/>
        <v>1415.6671864470793</v>
      </c>
      <c r="T83" s="289">
        <f t="shared" si="25"/>
        <v>1370.2744185401784</v>
      </c>
      <c r="U83" s="289">
        <f t="shared" si="25"/>
        <v>1295.3818113818561</v>
      </c>
      <c r="V83" s="289">
        <f t="shared" si="25"/>
        <v>1259.7871880668879</v>
      </c>
      <c r="W83" s="289">
        <f t="shared" si="25"/>
        <v>1377.1102270624274</v>
      </c>
      <c r="X83" s="289">
        <f t="shared" si="25"/>
        <v>1553.1950910660289</v>
      </c>
      <c r="Y83" s="289">
        <f t="shared" si="25"/>
        <v>1679.4491105272994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>
        <f t="shared" ref="B85:Y85" si="26">IF(B$64=0,"",B$64/B$11)</f>
        <v>0.34943457302180209</v>
      </c>
      <c r="C85" s="252">
        <f t="shared" si="26"/>
        <v>0.38217220523467843</v>
      </c>
      <c r="D85" s="252">
        <f t="shared" si="26"/>
        <v>0.35233112139652673</v>
      </c>
      <c r="E85" s="252">
        <f t="shared" si="26"/>
        <v>0.36176415226509012</v>
      </c>
      <c r="F85" s="252">
        <f t="shared" si="26"/>
        <v>0.35397378596260126</v>
      </c>
      <c r="G85" s="252">
        <f t="shared" si="26"/>
        <v>0.33746225260467821</v>
      </c>
      <c r="H85" s="252">
        <f t="shared" si="26"/>
        <v>0.33547598379697569</v>
      </c>
      <c r="I85" s="252">
        <f t="shared" si="26"/>
        <v>0.33222055695927855</v>
      </c>
      <c r="J85" s="252">
        <f t="shared" si="26"/>
        <v>0.33626619401799357</v>
      </c>
      <c r="K85" s="252">
        <f t="shared" si="26"/>
        <v>0.44942967794900807</v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0.42822378866771926</v>
      </c>
      <c r="C86" s="291">
        <f t="shared" si="27"/>
        <v>0.49837395459464284</v>
      </c>
      <c r="D86" s="291">
        <f t="shared" si="27"/>
        <v>0.44889607765632772</v>
      </c>
      <c r="E86" s="291">
        <f t="shared" si="27"/>
        <v>0.4546917754773494</v>
      </c>
      <c r="F86" s="291">
        <f t="shared" si="27"/>
        <v>0.44407252234323524</v>
      </c>
      <c r="G86" s="291">
        <f t="shared" si="27"/>
        <v>0.29862159841600822</v>
      </c>
      <c r="H86" s="291">
        <f t="shared" si="27"/>
        <v>0.28251888637199424</v>
      </c>
      <c r="I86" s="291">
        <f t="shared" si="27"/>
        <v>0.26570885263116206</v>
      </c>
      <c r="J86" s="291">
        <f t="shared" si="27"/>
        <v>0.27067053735599206</v>
      </c>
      <c r="K86" s="291">
        <f t="shared" si="27"/>
        <v>0.43830140780103038</v>
      </c>
      <c r="L86" s="291">
        <f t="shared" si="27"/>
        <v>0.33379095670391168</v>
      </c>
      <c r="M86" s="291">
        <f t="shared" si="27"/>
        <v>0.3510947360092983</v>
      </c>
      <c r="N86" s="291">
        <f t="shared" si="27"/>
        <v>0.31160733501077814</v>
      </c>
      <c r="O86" s="291">
        <f t="shared" si="27"/>
        <v>0.1541728631731033</v>
      </c>
      <c r="P86" s="291">
        <f t="shared" si="27"/>
        <v>0.16540401663126206</v>
      </c>
      <c r="Q86" s="291">
        <f t="shared" si="27"/>
        <v>0.16085629098560478</v>
      </c>
      <c r="R86" s="291">
        <f t="shared" si="27"/>
        <v>0.16932322416729781</v>
      </c>
      <c r="S86" s="291">
        <f t="shared" si="27"/>
        <v>0.18167433691291063</v>
      </c>
      <c r="T86" s="291">
        <f t="shared" si="27"/>
        <v>0.1917286925838127</v>
      </c>
      <c r="U86" s="291">
        <f t="shared" si="27"/>
        <v>0.17716049637063236</v>
      </c>
      <c r="V86" s="291">
        <f t="shared" si="27"/>
        <v>0.18494333262746115</v>
      </c>
      <c r="W86" s="291">
        <f t="shared" si="27"/>
        <v>0.21967035586954778</v>
      </c>
      <c r="X86" s="291">
        <f t="shared" si="27"/>
        <v>0.22628766228004255</v>
      </c>
      <c r="Y86" s="291">
        <f t="shared" si="27"/>
        <v>0.20297537263322352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1.3977382920872077</v>
      </c>
      <c r="C87" s="291">
        <f t="shared" si="28"/>
        <v>1.5286888209387142</v>
      </c>
      <c r="D87" s="291">
        <f t="shared" si="28"/>
        <v>1.3761194850265988</v>
      </c>
      <c r="E87" s="291">
        <f t="shared" si="28"/>
        <v>1.3867785460284523</v>
      </c>
      <c r="F87" s="291">
        <f t="shared" si="28"/>
        <v>1.3721663049737642</v>
      </c>
      <c r="G87" s="291">
        <f t="shared" si="28"/>
        <v>1.3081599558720083</v>
      </c>
      <c r="H87" s="291">
        <f t="shared" si="28"/>
        <v>1.3136519089290031</v>
      </c>
      <c r="I87" s="291">
        <f t="shared" si="28"/>
        <v>1.3009043565369742</v>
      </c>
      <c r="J87" s="291">
        <f t="shared" si="28"/>
        <v>1.3167462024565044</v>
      </c>
      <c r="K87" s="291">
        <f t="shared" si="28"/>
        <v>1.759870103620764</v>
      </c>
      <c r="L87" s="291">
        <f t="shared" si="28"/>
        <v>1.6548041808708787</v>
      </c>
      <c r="M87" s="291">
        <f t="shared" si="28"/>
        <v>1.743053177788022</v>
      </c>
      <c r="N87" s="291">
        <f t="shared" si="28"/>
        <v>1.6968074917143607</v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0.14909208448930222</v>
      </c>
      <c r="C88" s="291">
        <f t="shared" si="29"/>
        <v>0.16306014090012946</v>
      </c>
      <c r="D88" s="291">
        <f t="shared" si="29"/>
        <v>0.15032794512918474</v>
      </c>
      <c r="E88" s="291">
        <f t="shared" si="29"/>
        <v>0.15435270496643838</v>
      </c>
      <c r="F88" s="291">
        <f t="shared" si="29"/>
        <v>0.15110075315744301</v>
      </c>
      <c r="G88" s="291">
        <f t="shared" si="29"/>
        <v>0.12487772736045429</v>
      </c>
      <c r="H88" s="291">
        <f t="shared" si="29"/>
        <v>0.12580720246821042</v>
      </c>
      <c r="I88" s="291">
        <f t="shared" si="29"/>
        <v>0.12240996663923241</v>
      </c>
      <c r="J88" s="291">
        <f t="shared" si="29"/>
        <v>0.12390062182903883</v>
      </c>
      <c r="K88" s="291">
        <f t="shared" si="29"/>
        <v>0.16559683238133396</v>
      </c>
      <c r="L88" s="291">
        <f t="shared" si="29"/>
        <v>0.15571054363604139</v>
      </c>
      <c r="M88" s="291">
        <f t="shared" si="29"/>
        <v>0.1640144260193164</v>
      </c>
      <c r="N88" s="291">
        <f t="shared" si="29"/>
        <v>0.15966288944321111</v>
      </c>
      <c r="O88" s="291">
        <f t="shared" si="29"/>
        <v>0.1541728631731033</v>
      </c>
      <c r="P88" s="291">
        <f t="shared" si="29"/>
        <v>0.16540401663126206</v>
      </c>
      <c r="Q88" s="291">
        <f t="shared" si="29"/>
        <v>0.16085629098560478</v>
      </c>
      <c r="R88" s="291">
        <f t="shared" si="29"/>
        <v>0.16932322416729781</v>
      </c>
      <c r="S88" s="291">
        <f t="shared" si="29"/>
        <v>0.18167433691291063</v>
      </c>
      <c r="T88" s="291">
        <f t="shared" si="29"/>
        <v>0.1917286925838127</v>
      </c>
      <c r="U88" s="291">
        <f t="shared" si="29"/>
        <v>0.17716049637063236</v>
      </c>
      <c r="V88" s="291">
        <f t="shared" si="29"/>
        <v>0.18494333262746115</v>
      </c>
      <c r="W88" s="291">
        <f t="shared" si="29"/>
        <v>0.21967035586954778</v>
      </c>
      <c r="X88" s="291">
        <f t="shared" si="29"/>
        <v>0.22628766228004255</v>
      </c>
      <c r="Y88" s="291">
        <f t="shared" si="29"/>
        <v>0.20297537263322352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0.34943457302180198</v>
      </c>
      <c r="C89" s="253">
        <f t="shared" si="30"/>
        <v>0.35444833642892892</v>
      </c>
      <c r="D89" s="253">
        <f t="shared" si="30"/>
        <v>0.3267720104722201</v>
      </c>
      <c r="E89" s="253">
        <f t="shared" si="30"/>
        <v>0.33552074220374906</v>
      </c>
      <c r="F89" s="253">
        <f t="shared" si="30"/>
        <v>0.33868353153560565</v>
      </c>
      <c r="G89" s="253">
        <f t="shared" si="30"/>
        <v>0.32288523050175377</v>
      </c>
      <c r="H89" s="253">
        <f t="shared" si="30"/>
        <v>0.33047107432601369</v>
      </c>
      <c r="I89" s="253">
        <f t="shared" si="30"/>
        <v>0.32726421465079319</v>
      </c>
      <c r="J89" s="253">
        <f t="shared" si="30"/>
        <v>0.33124949553437399</v>
      </c>
      <c r="K89" s="253">
        <f t="shared" si="30"/>
        <v>0.44272471258534823</v>
      </c>
      <c r="L89" s="253">
        <f t="shared" si="30"/>
        <v>0.41629362522483443</v>
      </c>
      <c r="M89" s="253">
        <f t="shared" si="30"/>
        <v>0.33778410345180343</v>
      </c>
      <c r="N89" s="253">
        <f t="shared" si="30"/>
        <v>0.32882220957044239</v>
      </c>
      <c r="O89" s="253">
        <f t="shared" si="30"/>
        <v>0.31751562120146093</v>
      </c>
      <c r="P89" s="253">
        <f t="shared" si="30"/>
        <v>0.33126908132468991</v>
      </c>
      <c r="Q89" s="253">
        <f t="shared" si="30"/>
        <v>0.32216095367799463</v>
      </c>
      <c r="R89" s="253">
        <f t="shared" si="30"/>
        <v>0.32908120142444569</v>
      </c>
      <c r="S89" s="253">
        <f t="shared" si="30"/>
        <v>0.35308569957432179</v>
      </c>
      <c r="T89" s="253">
        <f t="shared" si="30"/>
        <v>0.37262642979606664</v>
      </c>
      <c r="U89" s="253">
        <f t="shared" si="30"/>
        <v>0.34431301008653137</v>
      </c>
      <c r="V89" s="253">
        <f t="shared" si="30"/>
        <v>0.35943902199944194</v>
      </c>
      <c r="W89" s="253">
        <f t="shared" si="30"/>
        <v>0.39053268239285921</v>
      </c>
      <c r="X89" s="253">
        <f t="shared" si="30"/>
        <v>0.40229701177848048</v>
      </c>
      <c r="Y89" s="253">
        <f t="shared" si="30"/>
        <v>0.36085213419154721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>
        <f>IF(NFM_ued!B$5=0,"",NFM_ued!B$5/B$11)</f>
        <v>0.11672721418499905</v>
      </c>
      <c r="C91" s="252">
        <f>IF(NFM_ued!C$5=0,"",NFM_ued!C$5/C$11)</f>
        <v>0.12737881502354226</v>
      </c>
      <c r="D91" s="252">
        <f>IF(NFM_ued!D$5=0,"",NFM_ued!D$5/D$11)</f>
        <v>0.11860723120223049</v>
      </c>
      <c r="E91" s="252">
        <f>IF(NFM_ued!E$5=0,"",NFM_ued!E$5/E$11)</f>
        <v>0.12155468458748563</v>
      </c>
      <c r="F91" s="252">
        <f>IF(NFM_ued!F$5=0,"",NFM_ued!F$5/F$11)</f>
        <v>0.12004077307673805</v>
      </c>
      <c r="G91" s="252">
        <f>IF(NFM_ued!G$5=0,"",NFM_ued!G$5/G$11)</f>
        <v>0.11473841367560814</v>
      </c>
      <c r="H91" s="252">
        <f>IF(NFM_ued!H$5=0,"",NFM_ued!H$5/H$11)</f>
        <v>0.11480490115791532</v>
      </c>
      <c r="I91" s="252">
        <f>IF(NFM_ued!I$5=0,"",NFM_ued!I$5/I$11)</f>
        <v>0.11400076272335108</v>
      </c>
      <c r="J91" s="252">
        <f>IF(NFM_ued!J$5=0,"",NFM_ued!J$5/J$11)</f>
        <v>0.11537303908547532</v>
      </c>
      <c r="K91" s="252">
        <f>IF(NFM_ued!K$5=0,"",NFM_ued!K$5/K$11)</f>
        <v>0.15287541271132424</v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0.19043404055802904</v>
      </c>
      <c r="C92" s="291">
        <f>IF(SUM(NFM_ued!C$34,NFM_ued!C$72)=0,"",SUM(NFM_ued!C$34,NFM_ued!C$72)/C$12)</f>
        <v>0.22019166312589838</v>
      </c>
      <c r="D92" s="291">
        <f>IF(SUM(NFM_ued!D$34,NFM_ued!D$72)=0,"",SUM(NFM_ued!D$34,NFM_ued!D$72)/D$12)</f>
        <v>0.20024215713024973</v>
      </c>
      <c r="E92" s="291">
        <f>IF(SUM(NFM_ued!E$34,NFM_ued!E$72)=0,"",SUM(NFM_ued!E$34,NFM_ued!E$72)/E$12)</f>
        <v>0.20305198605206498</v>
      </c>
      <c r="F92" s="291">
        <f>IF(SUM(NFM_ued!F$34,NFM_ued!F$72)=0,"",SUM(NFM_ued!F$34,NFM_ued!F$72)/F$12)</f>
        <v>0.1994894599096721</v>
      </c>
      <c r="G92" s="291">
        <f>IF(SUM(NFM_ued!G$34,NFM_ued!G$72)=0,"",SUM(NFM_ued!G$34,NFM_ued!G$72)/G$12)</f>
        <v>0.13736767572606995</v>
      </c>
      <c r="H92" s="291">
        <f>IF(SUM(NFM_ued!H$34,NFM_ued!H$72)=0,"",SUM(NFM_ued!H$34,NFM_ued!H$72)/H$12)</f>
        <v>0.13121965876627051</v>
      </c>
      <c r="I92" s="291">
        <f>IF(SUM(NFM_ued!I$34,NFM_ued!I$72)=0,"",SUM(NFM_ued!I$34,NFM_ued!I$72)/I$12)</f>
        <v>0.12419557663244425</v>
      </c>
      <c r="J92" s="291">
        <f>IF(SUM(NFM_ued!J$34,NFM_ued!J$72)=0,"",SUM(NFM_ued!J$34,NFM_ued!J$72)/J$12)</f>
        <v>0.12665868871936112</v>
      </c>
      <c r="K92" s="291">
        <f>IF(SUM(NFM_ued!K$34,NFM_ued!K$72)=0,"",SUM(NFM_ued!K$34,NFM_ued!K$72)/K$12)</f>
        <v>0.1989920885634946</v>
      </c>
      <c r="L92" s="291">
        <f>IF(SUM(NFM_ued!L$34,NFM_ued!L$72)=0,"",SUM(NFM_ued!L$34,NFM_ued!L$72)/L$12)</f>
        <v>0.15278839511653225</v>
      </c>
      <c r="M92" s="291">
        <f>IF(SUM(NFM_ued!M$34,NFM_ued!M$72)=0,"",SUM(NFM_ued!M$34,NFM_ued!M$72)/M$12)</f>
        <v>0.16043135023395105</v>
      </c>
      <c r="N92" s="291">
        <f>IF(SUM(NFM_ued!N$34,NFM_ued!N$72)=0,"",SUM(NFM_ued!N$34,NFM_ued!N$72)/N$12)</f>
        <v>0.14370079500115523</v>
      </c>
      <c r="O92" s="291">
        <f>IF(SUM(NFM_ued!O$34,NFM_ued!O$72)=0,"",SUM(NFM_ued!O$34,NFM_ued!O$72)/O$12)</f>
        <v>7.5799123299763141E-2</v>
      </c>
      <c r="P92" s="291">
        <f>IF(SUM(NFM_ued!P$34,NFM_ued!P$72)=0,"",SUM(NFM_ued!P$34,NFM_ued!P$72)/P$12)</f>
        <v>8.1464439990349011E-2</v>
      </c>
      <c r="Q92" s="291">
        <f>IF(SUM(NFM_ued!Q$34,NFM_ued!Q$72)=0,"",SUM(NFM_ued!Q$34,NFM_ued!Q$72)/Q$12)</f>
        <v>7.9244631447919961E-2</v>
      </c>
      <c r="R92" s="291">
        <f>IF(SUM(NFM_ued!R$34,NFM_ued!R$72)=0,"",SUM(NFM_ued!R$34,NFM_ued!R$72)/R$12)</f>
        <v>8.2839786544947558E-2</v>
      </c>
      <c r="S92" s="291">
        <f>IF(SUM(NFM_ued!S$34,NFM_ued!S$72)=0,"",SUM(NFM_ued!S$34,NFM_ued!S$72)/S$12)</f>
        <v>8.8895729327496842E-2</v>
      </c>
      <c r="T92" s="291">
        <f>IF(SUM(NFM_ued!T$34,NFM_ued!T$72)=0,"",SUM(NFM_ued!T$34,NFM_ued!T$72)/T$12)</f>
        <v>9.3248047374881446E-2</v>
      </c>
      <c r="U92" s="291">
        <f>IF(SUM(NFM_ued!U$34,NFM_ued!U$72)=0,"",SUM(NFM_ued!U$34,NFM_ued!U$72)/U$12)</f>
        <v>8.5409582366937992E-2</v>
      </c>
      <c r="V92" s="291">
        <f>IF(SUM(NFM_ued!V$34,NFM_ued!V$72)=0,"",SUM(NFM_ued!V$34,NFM_ued!V$72)/V$12)</f>
        <v>9.0465570440624907E-2</v>
      </c>
      <c r="W92" s="291">
        <f>IF(SUM(NFM_ued!W$34,NFM_ued!W$72)=0,"",SUM(NFM_ued!W$34,NFM_ued!W$72)/W$12)</f>
        <v>0.10781203721940806</v>
      </c>
      <c r="X92" s="291">
        <f>IF(SUM(NFM_ued!X$34,NFM_ued!X$72)=0,"",SUM(NFM_ued!X$34,NFM_ued!X$72)/X$12)</f>
        <v>0.11218402137727425</v>
      </c>
      <c r="Y92" s="291">
        <f>IF(SUM(NFM_ued!Y$34,NFM_ued!Y$72)=0,"",SUM(NFM_ued!Y$34,NFM_ued!Y$72)/Y$12)</f>
        <v>0.10027626751480682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0.60577211615626625</v>
      </c>
      <c r="C93" s="291">
        <f>IF(NFM_ued!C$34=0,"",NFM_ued!C$34/C$13)</f>
        <v>0.660832363138806</v>
      </c>
      <c r="D93" s="291">
        <f>IF(NFM_ued!D$34=0,"",NFM_ued!D$34/D$13)</f>
        <v>0.59866372033286497</v>
      </c>
      <c r="E93" s="291">
        <f>IF(NFM_ued!E$34=0,"",NFM_ued!E$34/E$13)</f>
        <v>0.60495958830656993</v>
      </c>
      <c r="F93" s="291">
        <f>IF(NFM_ued!F$34=0,"",NFM_ued!F$34/F$13)</f>
        <v>0.60128952545788994</v>
      </c>
      <c r="G93" s="291">
        <f>IF(NFM_ued!G$34=0,"",NFM_ued!G$34/G$13)</f>
        <v>0.57375020352189421</v>
      </c>
      <c r="H93" s="291">
        <f>IF(NFM_ued!H$34=0,"",NFM_ued!H$34/H$13)</f>
        <v>0.57964542345596037</v>
      </c>
      <c r="I93" s="291">
        <f>IF(NFM_ued!I$34=0,"",NFM_ued!I$34/I$13)</f>
        <v>0.57426147150831419</v>
      </c>
      <c r="J93" s="291">
        <f>IF(NFM_ued!J$34=0,"",NFM_ued!J$34/J$13)</f>
        <v>0.58155069435712714</v>
      </c>
      <c r="K93" s="291">
        <f>IF(NFM_ued!K$34=0,"",NFM_ued!K$34/K$13)</f>
        <v>0.77004745174966727</v>
      </c>
      <c r="L93" s="291">
        <f>IF(NFM_ued!L$34=0,"",NFM_ued!L$34/L$13)</f>
        <v>0.72271719714098637</v>
      </c>
      <c r="M93" s="291">
        <f>IF(NFM_ued!M$34=0,"",NFM_ued!M$34/M$13)</f>
        <v>0.7614628907382639</v>
      </c>
      <c r="N93" s="291">
        <f>IF(NFM_ued!N$34=0,"",NFM_ued!N$34/N$13)</f>
        <v>0.74255353426392423</v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7.0854576359175317E-2</v>
      </c>
      <c r="C94" s="291">
        <f>IF(NFM_ued!C$72=0,"",NFM_ued!C$72/C$14)</f>
        <v>7.6786070896962863E-2</v>
      </c>
      <c r="D94" s="291">
        <f>IF(NFM_ued!D$72=0,"",NFM_ued!D$72/D$14)</f>
        <v>7.1949470450429029E-2</v>
      </c>
      <c r="E94" s="291">
        <f>IF(NFM_ued!E$72=0,"",NFM_ued!E$72/E$14)</f>
        <v>7.354842532561337E-2</v>
      </c>
      <c r="F94" s="291">
        <f>IF(NFM_ued!F$72=0,"",NFM_ued!F$72/F$14)</f>
        <v>7.2653057957940623E-2</v>
      </c>
      <c r="G94" s="291">
        <f>IF(NFM_ued!G$72=0,"",NFM_ued!G$72/G$14)</f>
        <v>6.2265239963931136E-2</v>
      </c>
      <c r="H94" s="291">
        <f>IF(NFM_ued!H$72=0,"",NFM_ued!H$72/H$14)</f>
        <v>6.3067873154654161E-2</v>
      </c>
      <c r="I94" s="291">
        <f>IF(NFM_ued!I$72=0,"",NFM_ued!I$72/I$14)</f>
        <v>6.1894358055531722E-2</v>
      </c>
      <c r="J94" s="291">
        <f>IF(NFM_ued!J$72=0,"",NFM_ued!J$72/J$14)</f>
        <v>6.2834948746472843E-2</v>
      </c>
      <c r="K94" s="291">
        <f>IF(NFM_ued!K$72=0,"",NFM_ued!K$72/K$14)</f>
        <v>8.1155300471120045E-2</v>
      </c>
      <c r="L94" s="291">
        <f>IF(NFM_ued!L$72=0,"",NFM_ued!L$72/L$14)</f>
        <v>7.5958614288415993E-2</v>
      </c>
      <c r="M94" s="291">
        <f>IF(NFM_ued!M$72=0,"",NFM_ued!M$72/M$14)</f>
        <v>7.9652238202689907E-2</v>
      </c>
      <c r="N94" s="291">
        <f>IF(NFM_ued!N$72=0,"",NFM_ued!N$72/N$14)</f>
        <v>7.8011842394884678E-2</v>
      </c>
      <c r="O94" s="291">
        <f>IF(NFM_ued!O$72=0,"",NFM_ued!O$72/O$14)</f>
        <v>7.5799123299763141E-2</v>
      </c>
      <c r="P94" s="291">
        <f>IF(NFM_ued!P$72=0,"",NFM_ued!P$72/P$14)</f>
        <v>8.1464439990349011E-2</v>
      </c>
      <c r="Q94" s="291">
        <f>IF(NFM_ued!Q$72=0,"",NFM_ued!Q$72/Q$14)</f>
        <v>7.9244631447919961E-2</v>
      </c>
      <c r="R94" s="291">
        <f>IF(NFM_ued!R$72=0,"",NFM_ued!R$72/R$14)</f>
        <v>8.2839786544947558E-2</v>
      </c>
      <c r="S94" s="291">
        <f>IF(NFM_ued!S$72=0,"",NFM_ued!S$72/S$14)</f>
        <v>8.8895729327496842E-2</v>
      </c>
      <c r="T94" s="291">
        <f>IF(NFM_ued!T$72=0,"",NFM_ued!T$72/T$14)</f>
        <v>9.3248047374881446E-2</v>
      </c>
      <c r="U94" s="291">
        <f>IF(NFM_ued!U$72=0,"",NFM_ued!U$72/U$14)</f>
        <v>8.5409582366937992E-2</v>
      </c>
      <c r="V94" s="291">
        <f>IF(NFM_ued!V$72=0,"",NFM_ued!V$72/V$14)</f>
        <v>9.0465570440624907E-2</v>
      </c>
      <c r="W94" s="291">
        <f>IF(NFM_ued!W$72=0,"",NFM_ued!W$72/W$14)</f>
        <v>0.10781203721940806</v>
      </c>
      <c r="X94" s="291">
        <f>IF(NFM_ued!X$72=0,"",NFM_ued!X$72/X$14)</f>
        <v>0.11218402137727425</v>
      </c>
      <c r="Y94" s="291">
        <f>IF(NFM_ued!Y$72=0,"",NFM_ued!Y$72/Y$14)</f>
        <v>0.10027626751480682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0.12885407625286374</v>
      </c>
      <c r="C95" s="253">
        <f>IF(NFM_ued!C$115=0,"",NFM_ued!C$115/C$15)</f>
        <v>0.13019480086901708</v>
      </c>
      <c r="D95" s="253">
        <f>IF(NFM_ued!D$115=0,"",NFM_ued!D$115/D$15)</f>
        <v>0.12248385318246376</v>
      </c>
      <c r="E95" s="253">
        <f>IF(NFM_ued!E$115=0,"",NFM_ued!E$115/E$15)</f>
        <v>0.12516754531997815</v>
      </c>
      <c r="F95" s="253">
        <f>IF(NFM_ued!F$115=0,"",NFM_ued!F$115/F$15)</f>
        <v>0.12673474302688503</v>
      </c>
      <c r="G95" s="253">
        <f>IF(NFM_ued!G$115=0,"",NFM_ued!G$115/G$15)</f>
        <v>0.12145528376189539</v>
      </c>
      <c r="H95" s="253">
        <f>IF(NFM_ued!H$115=0,"",NFM_ued!H$115/H$15)</f>
        <v>0.12415455714238595</v>
      </c>
      <c r="I95" s="253">
        <f>IF(NFM_ued!I$115=0,"",NFM_ued!I$115/I$15)</f>
        <v>0.1232617853441452</v>
      </c>
      <c r="J95" s="253">
        <f>IF(NFM_ued!J$115=0,"",NFM_ued!J$115/J$15)</f>
        <v>0.12515661632291764</v>
      </c>
      <c r="K95" s="253">
        <f>IF(NFM_ued!K$115=0,"",NFM_ued!K$115/K$15)</f>
        <v>0.16137359912675722</v>
      </c>
      <c r="L95" s="253">
        <f>IF(NFM_ued!L$115=0,"",NFM_ued!L$115/L$15)</f>
        <v>0.15085586268672585</v>
      </c>
      <c r="M95" s="253">
        <f>IF(NFM_ued!M$115=0,"",NFM_ued!M$115/M$15)</f>
        <v>0.1295604028049831</v>
      </c>
      <c r="N95" s="253">
        <f>IF(NFM_ued!N$115=0,"",NFM_ued!N$115/N$15)</f>
        <v>0.12938991758165899</v>
      </c>
      <c r="O95" s="253">
        <f>IF(NFM_ued!O$115=0,"",NFM_ued!O$115/O$15)</f>
        <v>0.12593210688860734</v>
      </c>
      <c r="P95" s="253">
        <f>IF(NFM_ued!P$115=0,"",NFM_ued!P$115/P$15)</f>
        <v>0.13308561754628501</v>
      </c>
      <c r="Q95" s="253">
        <f>IF(NFM_ued!Q$115=0,"",NFM_ued!Q$115/Q$15)</f>
        <v>0.12942232235260792</v>
      </c>
      <c r="R95" s="253">
        <f>IF(NFM_ued!R$115=0,"",NFM_ued!R$115/R$15)</f>
        <v>0.1329149075792144</v>
      </c>
      <c r="S95" s="253">
        <f>IF(NFM_ued!S$115=0,"",NFM_ued!S$115/S$15)</f>
        <v>0.14263397840201547</v>
      </c>
      <c r="T95" s="253">
        <f>IF(NFM_ued!T$115=0,"",NFM_ued!T$115/T$15)</f>
        <v>0.1484239956670734</v>
      </c>
      <c r="U95" s="253">
        <f>IF(NFM_ued!U$115=0,"",NFM_ued!U$115/U$15)</f>
        <v>0.13593001997947399</v>
      </c>
      <c r="V95" s="253">
        <f>IF(NFM_ued!V$115=0,"",NFM_ued!V$115/V$15)</f>
        <v>0.14463465184031882</v>
      </c>
      <c r="W95" s="253">
        <f>IF(NFM_ued!W$115=0,"",NFM_ued!W$115/W$15)</f>
        <v>0.16407604551039925</v>
      </c>
      <c r="X95" s="253">
        <f>IF(NFM_ued!X$115=0,"",NFM_ued!X$115/X$15)</f>
        <v>0.17084919089830541</v>
      </c>
      <c r="Y95" s="253">
        <f>IF(NFM_ued!Y$115=0,"",NFM_ued!Y$115/Y$15)</f>
        <v>0.15275871664294188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2.1286896160516222</v>
      </c>
      <c r="C96" s="292">
        <f t="shared" si="31"/>
        <v>2.0890368245978181</v>
      </c>
      <c r="D96" s="292">
        <f t="shared" si="31"/>
        <v>2.0789576832505614</v>
      </c>
      <c r="E96" s="292">
        <f t="shared" si="31"/>
        <v>2.0468726536307784</v>
      </c>
      <c r="F96" s="292">
        <f t="shared" si="31"/>
        <v>1.9420529507318842</v>
      </c>
      <c r="G96" s="292">
        <f t="shared" si="31"/>
        <v>1.9348897811201149</v>
      </c>
      <c r="H96" s="292">
        <f t="shared" si="31"/>
        <v>1.8410135211232561</v>
      </c>
      <c r="I96" s="292">
        <f t="shared" si="31"/>
        <v>1.924959510768949</v>
      </c>
      <c r="J96" s="292">
        <f t="shared" si="31"/>
        <v>1.9056253424645093</v>
      </c>
      <c r="K96" s="292">
        <f t="shared" si="31"/>
        <v>1.8505371060718885</v>
      </c>
      <c r="L96" s="292">
        <f t="shared" si="31"/>
        <v>1.7864088051368427</v>
      </c>
      <c r="M96" s="292">
        <f t="shared" si="31"/>
        <v>1.8200312653298467</v>
      </c>
      <c r="N96" s="292">
        <f t="shared" si="31"/>
        <v>1.7954841739291976</v>
      </c>
      <c r="O96" s="292">
        <f t="shared" si="31"/>
        <v>1.9296916428604105</v>
      </c>
      <c r="P96" s="292">
        <f t="shared" si="31"/>
        <v>1.9316439725429857</v>
      </c>
      <c r="Q96" s="292">
        <f t="shared" si="31"/>
        <v>1.9653123552502771</v>
      </c>
      <c r="R96" s="292">
        <f t="shared" si="31"/>
        <v>2.0038415884694412</v>
      </c>
      <c r="S96" s="292">
        <f t="shared" si="31"/>
        <v>2.0345223261605945</v>
      </c>
      <c r="T96" s="292">
        <f t="shared" si="31"/>
        <v>2.1145019639252229</v>
      </c>
      <c r="U96" s="292">
        <f t="shared" si="31"/>
        <v>2.2344952024905949</v>
      </c>
      <c r="V96" s="292">
        <f t="shared" si="31"/>
        <v>2.0019387841340737</v>
      </c>
      <c r="W96" s="292">
        <f t="shared" si="31"/>
        <v>1.887147429414908</v>
      </c>
      <c r="X96" s="292">
        <f t="shared" si="31"/>
        <v>1.8093426770884735</v>
      </c>
      <c r="Y96" s="292">
        <f t="shared" si="31"/>
        <v>1.8141643561182696</v>
      </c>
      <c r="DA96" s="119"/>
    </row>
    <row r="97" spans="1:105" ht="12" customHeight="1" x14ac:dyDescent="0.25">
      <c r="A97" s="50" t="s">
        <v>45</v>
      </c>
      <c r="B97" s="255">
        <f t="shared" ref="B97:Y97" si="32">IF(B$64=0,"",B$74/B$64)</f>
        <v>2.0133874367997433</v>
      </c>
      <c r="C97" s="255">
        <f t="shared" si="32"/>
        <v>2.0796591854325017</v>
      </c>
      <c r="D97" s="255">
        <f t="shared" si="32"/>
        <v>1.9185242770190727</v>
      </c>
      <c r="E97" s="255">
        <f t="shared" si="32"/>
        <v>1.9452870970942275</v>
      </c>
      <c r="F97" s="255">
        <f t="shared" si="32"/>
        <v>1.9158509182757681</v>
      </c>
      <c r="G97" s="255">
        <f t="shared" si="32"/>
        <v>1.8844800033968685</v>
      </c>
      <c r="H97" s="255">
        <f t="shared" si="32"/>
        <v>1.9092184009215833</v>
      </c>
      <c r="I97" s="255">
        <f t="shared" si="32"/>
        <v>1.8827079362609893</v>
      </c>
      <c r="J97" s="255">
        <f t="shared" si="32"/>
        <v>1.8639897063475208</v>
      </c>
      <c r="K97" s="255">
        <f t="shared" si="32"/>
        <v>2.1053036792270978</v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1.3569105416555034</v>
      </c>
      <c r="C98" s="293">
        <f t="shared" si="33"/>
        <v>1.3304737733930891</v>
      </c>
      <c r="D98" s="293">
        <f t="shared" si="33"/>
        <v>1.3343629545769151</v>
      </c>
      <c r="E98" s="293">
        <f t="shared" si="33"/>
        <v>1.4565915937000655</v>
      </c>
      <c r="F98" s="293">
        <f t="shared" si="33"/>
        <v>1.3374013420761586</v>
      </c>
      <c r="G98" s="293">
        <f t="shared" si="33"/>
        <v>1.3612817981935914</v>
      </c>
      <c r="H98" s="293">
        <f t="shared" si="33"/>
        <v>1.3491275865497554</v>
      </c>
      <c r="I98" s="293">
        <f t="shared" si="33"/>
        <v>1.5311960967510838</v>
      </c>
      <c r="J98" s="293">
        <f t="shared" si="33"/>
        <v>1.5534715565813986</v>
      </c>
      <c r="K98" s="293">
        <f t="shared" si="33"/>
        <v>1.513327356898259</v>
      </c>
      <c r="L98" s="293">
        <f t="shared" si="33"/>
        <v>1.4418126462523777</v>
      </c>
      <c r="M98" s="293">
        <f t="shared" si="33"/>
        <v>1.4926458424149702</v>
      </c>
      <c r="N98" s="293">
        <f t="shared" si="33"/>
        <v>1.415052075222381</v>
      </c>
      <c r="O98" s="293">
        <f t="shared" si="33"/>
        <v>1.6475852588101381</v>
      </c>
      <c r="P98" s="293">
        <f t="shared" si="33"/>
        <v>1.6268385185486967</v>
      </c>
      <c r="Q98" s="293">
        <f t="shared" si="33"/>
        <v>1.6245202223485149</v>
      </c>
      <c r="R98" s="293">
        <f t="shared" si="33"/>
        <v>1.6828331521708546</v>
      </c>
      <c r="S98" s="293">
        <f t="shared" si="33"/>
        <v>1.6901559136356228</v>
      </c>
      <c r="T98" s="293">
        <f t="shared" si="33"/>
        <v>1.7399589952546919</v>
      </c>
      <c r="U98" s="293">
        <f t="shared" si="33"/>
        <v>1.8297536730616126</v>
      </c>
      <c r="V98" s="293">
        <f t="shared" si="33"/>
        <v>1.6875275697952128</v>
      </c>
      <c r="W98" s="293">
        <f t="shared" si="33"/>
        <v>1.653445606654198</v>
      </c>
      <c r="X98" s="293">
        <f t="shared" si="33"/>
        <v>1.5623882347159774</v>
      </c>
      <c r="Y98" s="293">
        <f t="shared" si="33"/>
        <v>1.5994751980282134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1.3167599546369591</v>
      </c>
      <c r="C99" s="293">
        <f t="shared" si="34"/>
        <v>1.2500330365005754</v>
      </c>
      <c r="D99" s="293">
        <f t="shared" si="34"/>
        <v>1.3172369018061598</v>
      </c>
      <c r="E99" s="293">
        <f t="shared" si="34"/>
        <v>1.4644325356990899</v>
      </c>
      <c r="F99" s="293">
        <f t="shared" si="34"/>
        <v>1.3132380814849569</v>
      </c>
      <c r="G99" s="293">
        <f t="shared" si="34"/>
        <v>1.3665154542407156</v>
      </c>
      <c r="H99" s="293">
        <f t="shared" si="34"/>
        <v>1.3461633865803964</v>
      </c>
      <c r="I99" s="293">
        <f t="shared" si="34"/>
        <v>1.6679840404576154</v>
      </c>
      <c r="J99" s="293">
        <f t="shared" si="34"/>
        <v>1.7300626724351271</v>
      </c>
      <c r="K99" s="293">
        <f t="shared" si="34"/>
        <v>1.4247298094450336</v>
      </c>
      <c r="L99" s="293">
        <f t="shared" si="34"/>
        <v>1.2013194006262493</v>
      </c>
      <c r="M99" s="293">
        <f t="shared" si="34"/>
        <v>1.272223940788072</v>
      </c>
      <c r="N99" s="293">
        <f t="shared" si="34"/>
        <v>1.1309773362044182</v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1.4652827772440555</v>
      </c>
      <c r="C100" s="293">
        <f t="shared" si="35"/>
        <v>1.5759044222981593</v>
      </c>
      <c r="D100" s="293">
        <f t="shared" si="35"/>
        <v>1.3848445144589132</v>
      </c>
      <c r="E100" s="293">
        <f t="shared" si="35"/>
        <v>1.4338920775878032</v>
      </c>
      <c r="F100" s="293">
        <f t="shared" si="35"/>
        <v>1.4066688510200576</v>
      </c>
      <c r="G100" s="293">
        <f t="shared" si="35"/>
        <v>1.3518462375366884</v>
      </c>
      <c r="H100" s="293">
        <f t="shared" si="35"/>
        <v>1.3538316045632823</v>
      </c>
      <c r="I100" s="293">
        <f t="shared" si="35"/>
        <v>1.3299641880231263</v>
      </c>
      <c r="J100" s="293">
        <f t="shared" si="35"/>
        <v>1.2901591124121761</v>
      </c>
      <c r="K100" s="293">
        <f t="shared" si="35"/>
        <v>1.7076184851023426</v>
      </c>
      <c r="L100" s="293">
        <f t="shared" si="35"/>
        <v>1.7863532902745098</v>
      </c>
      <c r="M100" s="293">
        <f t="shared" si="35"/>
        <v>1.8074823926044412</v>
      </c>
      <c r="N100" s="293">
        <f t="shared" si="35"/>
        <v>1.7462087412635083</v>
      </c>
      <c r="O100" s="293">
        <f t="shared" si="35"/>
        <v>1.6475852588101381</v>
      </c>
      <c r="P100" s="293">
        <f t="shared" si="35"/>
        <v>1.6268385185486967</v>
      </c>
      <c r="Q100" s="293">
        <f t="shared" si="35"/>
        <v>1.6245202223485149</v>
      </c>
      <c r="R100" s="293">
        <f t="shared" si="35"/>
        <v>1.6828331521708546</v>
      </c>
      <c r="S100" s="293">
        <f t="shared" si="35"/>
        <v>1.6901559136356228</v>
      </c>
      <c r="T100" s="293">
        <f t="shared" si="35"/>
        <v>1.7399589952546919</v>
      </c>
      <c r="U100" s="293">
        <f t="shared" si="35"/>
        <v>1.8297536730616126</v>
      </c>
      <c r="V100" s="293">
        <f t="shared" si="35"/>
        <v>1.6875275697952128</v>
      </c>
      <c r="W100" s="293">
        <f t="shared" si="35"/>
        <v>1.653445606654198</v>
      </c>
      <c r="X100" s="293">
        <f t="shared" si="35"/>
        <v>1.5623882347159774</v>
      </c>
      <c r="Y100" s="293">
        <f t="shared" si="35"/>
        <v>1.5994751980282134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3.3048140725291884</v>
      </c>
      <c r="C101" s="256">
        <f t="shared" si="36"/>
        <v>2.7992020199839103</v>
      </c>
      <c r="D101" s="256">
        <f t="shared" si="36"/>
        <v>3.3617061187189172</v>
      </c>
      <c r="E101" s="256">
        <f t="shared" si="36"/>
        <v>3.1843968567652867</v>
      </c>
      <c r="F101" s="256">
        <f t="shared" si="36"/>
        <v>3.0233406297101753</v>
      </c>
      <c r="G101" s="256">
        <f t="shared" si="36"/>
        <v>3.1345902504526202</v>
      </c>
      <c r="H101" s="256">
        <f t="shared" si="36"/>
        <v>2.7554969478423352</v>
      </c>
      <c r="I101" s="256">
        <f t="shared" si="36"/>
        <v>2.8166604291634756</v>
      </c>
      <c r="J101" s="256">
        <f t="shared" si="36"/>
        <v>2.7440917180005222</v>
      </c>
      <c r="K101" s="256">
        <f t="shared" si="36"/>
        <v>2.2118146987525105</v>
      </c>
      <c r="L101" s="256">
        <f t="shared" si="36"/>
        <v>2.2245102964038934</v>
      </c>
      <c r="M101" s="256">
        <f t="shared" si="36"/>
        <v>2.0801447704600364</v>
      </c>
      <c r="N101" s="256">
        <f t="shared" si="36"/>
        <v>2.11187727786983</v>
      </c>
      <c r="O101" s="256">
        <f t="shared" si="36"/>
        <v>2.0268242945604715</v>
      </c>
      <c r="P101" s="256">
        <f t="shared" si="36"/>
        <v>2.0025910474543966</v>
      </c>
      <c r="Q101" s="256">
        <f t="shared" si="36"/>
        <v>2.0411448836906843</v>
      </c>
      <c r="R101" s="256">
        <f t="shared" si="36"/>
        <v>2.0774133935199823</v>
      </c>
      <c r="S101" s="256">
        <f t="shared" si="36"/>
        <v>2.1176088925602268</v>
      </c>
      <c r="T101" s="256">
        <f t="shared" si="36"/>
        <v>2.1988679765672474</v>
      </c>
      <c r="U101" s="256">
        <f t="shared" si="36"/>
        <v>2.3271647345744118</v>
      </c>
      <c r="V101" s="256">
        <f t="shared" si="36"/>
        <v>2.0614583573082119</v>
      </c>
      <c r="W101" s="256">
        <f t="shared" si="36"/>
        <v>1.9416281766607459</v>
      </c>
      <c r="X101" s="256">
        <f t="shared" si="36"/>
        <v>1.8827370645031183</v>
      </c>
      <c r="Y101" s="256">
        <f t="shared" si="36"/>
        <v>1.858208716411671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IT: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331.96284437071199</v>
      </c>
      <c r="C5" s="223">
        <v>191.08610261733921</v>
      </c>
      <c r="D5" s="223">
        <v>355.85443261049198</v>
      </c>
      <c r="E5" s="223">
        <v>384.91705801005588</v>
      </c>
      <c r="F5" s="223">
        <v>394.32679756233779</v>
      </c>
      <c r="G5" s="223">
        <v>368.84624209691327</v>
      </c>
      <c r="H5" s="223">
        <v>370.03001012806419</v>
      </c>
      <c r="I5" s="223">
        <v>355.14377538946877</v>
      </c>
      <c r="J5" s="223">
        <v>351.39817274880329</v>
      </c>
      <c r="K5" s="223">
        <v>41.347530371308743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0.4979442665554612</v>
      </c>
      <c r="C6" s="259">
        <v>0.2866291539256644</v>
      </c>
      <c r="D6" s="259">
        <v>0.53378164891519086</v>
      </c>
      <c r="E6" s="259">
        <v>0.57737558701471625</v>
      </c>
      <c r="F6" s="259">
        <v>0.59149019634286137</v>
      </c>
      <c r="G6" s="259">
        <v>0.55326936314472974</v>
      </c>
      <c r="H6" s="259">
        <v>0.55504501519176674</v>
      </c>
      <c r="I6" s="259">
        <v>0.53271566308380947</v>
      </c>
      <c r="J6" s="259">
        <v>0.52709725912366456</v>
      </c>
      <c r="K6" s="259">
        <v>6.2021295556884147E-2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0.24897213327773071</v>
      </c>
      <c r="C7" s="224">
        <v>0.1433145769628322</v>
      </c>
      <c r="D7" s="224">
        <v>0.26689082445759538</v>
      </c>
      <c r="E7" s="224">
        <v>0.28868779350735818</v>
      </c>
      <c r="F7" s="224">
        <v>0.29574509817143069</v>
      </c>
      <c r="G7" s="224">
        <v>0.27663468157236493</v>
      </c>
      <c r="H7" s="224">
        <v>0.27752250759588343</v>
      </c>
      <c r="I7" s="224">
        <v>0.26635783154190468</v>
      </c>
      <c r="J7" s="224">
        <v>0.26354862956183228</v>
      </c>
      <c r="K7" s="224">
        <v>3.101064777844208E-2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6.3072940430358369</v>
      </c>
      <c r="C8" s="224">
        <v>3.6306359497250802</v>
      </c>
      <c r="D8" s="224">
        <v>6.7612342195924144</v>
      </c>
      <c r="E8" s="224">
        <v>7.3134241021864002</v>
      </c>
      <c r="F8" s="224">
        <v>7.492209153676237</v>
      </c>
      <c r="G8" s="224">
        <v>7.0080785998332384</v>
      </c>
      <c r="H8" s="224">
        <v>7.0305701924290389</v>
      </c>
      <c r="I8" s="224">
        <v>6.7477317323949126</v>
      </c>
      <c r="J8" s="224">
        <v>6.6765652822330788</v>
      </c>
      <c r="K8" s="224">
        <v>0.78560307705386523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0.1659814221851543</v>
      </c>
      <c r="C9" s="224">
        <v>9.5543051308555116E-2</v>
      </c>
      <c r="D9" s="224">
        <v>0.1779272163050642</v>
      </c>
      <c r="E9" s="224">
        <v>0.19245852900490609</v>
      </c>
      <c r="F9" s="224">
        <v>0.1971633987809544</v>
      </c>
      <c r="G9" s="224">
        <v>0.1844231210482439</v>
      </c>
      <c r="H9" s="224">
        <v>0.1850150050639229</v>
      </c>
      <c r="I9" s="224">
        <v>0.17757188769460369</v>
      </c>
      <c r="J9" s="224">
        <v>0.1756990863745555</v>
      </c>
      <c r="K9" s="224">
        <v>2.0673765185628121E-2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0.80357041284374364</v>
      </c>
      <c r="C10" s="260">
        <v>0.44558844870658448</v>
      </c>
      <c r="D10" s="260">
        <v>0.88269066315272848</v>
      </c>
      <c r="E10" s="260">
        <v>0.95235980230451411</v>
      </c>
      <c r="F10" s="260">
        <v>0.98011989835081303</v>
      </c>
      <c r="G10" s="260">
        <v>0.92382631588853747</v>
      </c>
      <c r="H10" s="260">
        <v>0.9247753202574982</v>
      </c>
      <c r="I10" s="260">
        <v>0.89238403317309278</v>
      </c>
      <c r="J10" s="260">
        <v>0.88799113923306239</v>
      </c>
      <c r="K10" s="260">
        <v>9.2894556402072087E-2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5.0986294605738008E-3</v>
      </c>
      <c r="C11" s="226">
        <v>3.1193898847924791E-3</v>
      </c>
      <c r="D11" s="226">
        <v>5.2133808043170879E-3</v>
      </c>
      <c r="E11" s="226">
        <v>6.8097846117749616E-3</v>
      </c>
      <c r="F11" s="226">
        <v>7.9209581832701027E-3</v>
      </c>
      <c r="G11" s="226">
        <v>7.231243144320415E-3</v>
      </c>
      <c r="H11" s="226">
        <v>7.1683225333740528E-3</v>
      </c>
      <c r="I11" s="226">
        <v>5.9872010696286173E-3</v>
      </c>
      <c r="J11" s="226">
        <v>5.9634281505019007E-3</v>
      </c>
      <c r="K11" s="226">
        <v>8.1429419046206411E-4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0.37597512695393531</v>
      </c>
      <c r="C12" s="226">
        <v>0.23049964636220721</v>
      </c>
      <c r="D12" s="226">
        <v>0.39115555521768258</v>
      </c>
      <c r="E12" s="226">
        <v>0.44126924722005167</v>
      </c>
      <c r="F12" s="226">
        <v>0.45077924107463518</v>
      </c>
      <c r="G12" s="226">
        <v>0.40548231495397041</v>
      </c>
      <c r="H12" s="226">
        <v>0.40030987600056772</v>
      </c>
      <c r="I12" s="226">
        <v>0.38585824358243881</v>
      </c>
      <c r="J12" s="226">
        <v>0.3623832500752176</v>
      </c>
      <c r="K12" s="226">
        <v>5.696013116728698E-2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0.42249665642923462</v>
      </c>
      <c r="C15" s="226">
        <v>0.21196941245958481</v>
      </c>
      <c r="D15" s="226">
        <v>0.4863217271307288</v>
      </c>
      <c r="E15" s="226">
        <v>0.50428077047268749</v>
      </c>
      <c r="F15" s="226">
        <v>0.52141969909290775</v>
      </c>
      <c r="G15" s="226">
        <v>0.51111275779024667</v>
      </c>
      <c r="H15" s="226">
        <v>0.51729712172355635</v>
      </c>
      <c r="I15" s="226">
        <v>0.5005385885210254</v>
      </c>
      <c r="J15" s="226">
        <v>0.51964446100734285</v>
      </c>
      <c r="K15" s="226">
        <v>3.5120131044323051E-2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186.55054685632271</v>
      </c>
      <c r="C16" s="294">
        <v>109.83411170116</v>
      </c>
      <c r="D16" s="294">
        <v>196.71905190148291</v>
      </c>
      <c r="E16" s="294">
        <v>213.11533615242851</v>
      </c>
      <c r="F16" s="294">
        <v>217.68130978592251</v>
      </c>
      <c r="G16" s="294">
        <v>202.5734718193186</v>
      </c>
      <c r="H16" s="294">
        <v>203.55774899087689</v>
      </c>
      <c r="I16" s="294">
        <v>194.62371322099</v>
      </c>
      <c r="J16" s="294">
        <v>191.8077658549679</v>
      </c>
      <c r="K16" s="294">
        <v>24.342302348343949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16.15232683069976</v>
      </c>
      <c r="C17" s="229">
        <v>8.400819901401622</v>
      </c>
      <c r="D17" s="229">
        <v>4.37034657713148</v>
      </c>
      <c r="E17" s="229">
        <v>4.6372770561572274</v>
      </c>
      <c r="F17" s="229">
        <v>4.2139794994111268</v>
      </c>
      <c r="G17" s="229">
        <v>4.5742119954923108</v>
      </c>
      <c r="H17" s="229">
        <v>8.2830957419833364</v>
      </c>
      <c r="I17" s="229">
        <v>7.6850429806792642</v>
      </c>
      <c r="J17" s="229">
        <v>7.6982882130147194</v>
      </c>
      <c r="K17" s="229">
        <v>1.1075142931111019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8.4411460645698035</v>
      </c>
      <c r="C19" s="229">
        <v>4.747378406395856</v>
      </c>
      <c r="D19" s="229">
        <v>8.1369724549423417</v>
      </c>
      <c r="E19" s="229">
        <v>9.8890494401313216</v>
      </c>
      <c r="F19" s="229">
        <v>9.6523492074437076</v>
      </c>
      <c r="G19" s="229">
        <v>9.1701856046257237</v>
      </c>
      <c r="H19" s="229">
        <v>8.549718892832777</v>
      </c>
      <c r="I19" s="229">
        <v>8.0586913112386576</v>
      </c>
      <c r="J19" s="229">
        <v>6.9018361819261607</v>
      </c>
      <c r="K19" s="229">
        <v>0.8064986034798447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1.855905746260138</v>
      </c>
      <c r="C20" s="229">
        <v>1.0955736349920171</v>
      </c>
      <c r="D20" s="229">
        <v>2.0876395500284861</v>
      </c>
      <c r="E20" s="229">
        <v>2.6095410874642631</v>
      </c>
      <c r="F20" s="229">
        <v>3.120356848071749</v>
      </c>
      <c r="G20" s="229">
        <v>2.9646688343777292</v>
      </c>
      <c r="H20" s="229">
        <v>2.9094825575972698</v>
      </c>
      <c r="I20" s="229">
        <v>2.4813541690524592</v>
      </c>
      <c r="J20" s="229">
        <v>2.5502708135979759</v>
      </c>
      <c r="K20" s="229">
        <v>0.28622040708955909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21.582797497040801</v>
      </c>
      <c r="C21" s="229">
        <v>13.29502771543606</v>
      </c>
      <c r="D21" s="229">
        <v>23.77653967373821</v>
      </c>
      <c r="E21" s="229">
        <v>26.009074232949349</v>
      </c>
      <c r="F21" s="229">
        <v>22.768712960065471</v>
      </c>
      <c r="G21" s="229">
        <v>18.43967184206879</v>
      </c>
      <c r="H21" s="229">
        <v>20.145288589297209</v>
      </c>
      <c r="I21" s="229">
        <v>16.03502014370239</v>
      </c>
      <c r="J21" s="229">
        <v>18.941731727444932</v>
      </c>
      <c r="K21" s="229">
        <v>1.9940051729010151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1.6630836331782819</v>
      </c>
      <c r="C22" s="229">
        <v>1.3405918072440091</v>
      </c>
      <c r="D22" s="229">
        <v>1.7137227523412111</v>
      </c>
      <c r="E22" s="229">
        <v>0.87396957303321021</v>
      </c>
      <c r="F22" s="229">
        <v>0</v>
      </c>
      <c r="G22" s="229">
        <v>0.84916827355643798</v>
      </c>
      <c r="H22" s="229">
        <v>0.84037861126047808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136.85528708457389</v>
      </c>
      <c r="C23" s="229">
        <v>80.954720235690417</v>
      </c>
      <c r="D23" s="229">
        <v>156.63383089330119</v>
      </c>
      <c r="E23" s="229">
        <v>169.09642476269309</v>
      </c>
      <c r="F23" s="229">
        <v>177.5785276618042</v>
      </c>
      <c r="G23" s="229">
        <v>166.2398508864336</v>
      </c>
      <c r="H23" s="229">
        <v>162.477985112281</v>
      </c>
      <c r="I23" s="229">
        <v>159.91628646537731</v>
      </c>
      <c r="J23" s="229">
        <v>154.9738510601193</v>
      </c>
      <c r="K23" s="229">
        <v>20.021206244053481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0.34738360912621352</v>
      </c>
      <c r="G26" s="229">
        <v>0.33571438276402382</v>
      </c>
      <c r="H26" s="229">
        <v>0.35179948562478153</v>
      </c>
      <c r="I26" s="229">
        <v>0.44731815093997251</v>
      </c>
      <c r="J26" s="229">
        <v>0.74178785886481846</v>
      </c>
      <c r="K26" s="229">
        <v>0.1268576277089398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137.38853523649141</v>
      </c>
      <c r="C27" s="261">
        <v>76.650279735550484</v>
      </c>
      <c r="D27" s="261">
        <v>150.51285613658609</v>
      </c>
      <c r="E27" s="261">
        <v>162.47741604360951</v>
      </c>
      <c r="F27" s="261">
        <v>167.0887600310931</v>
      </c>
      <c r="G27" s="261">
        <v>157.32653819610749</v>
      </c>
      <c r="H27" s="261">
        <v>157.4993330966492</v>
      </c>
      <c r="I27" s="261">
        <v>151.90330102059039</v>
      </c>
      <c r="J27" s="261">
        <v>151.05950549730929</v>
      </c>
      <c r="K27" s="261">
        <v>16.0130246809879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3.5957497929783311</v>
      </c>
      <c r="C28" s="295">
        <v>2.084847348690932</v>
      </c>
      <c r="D28" s="295">
        <v>3.1779760004479058</v>
      </c>
      <c r="E28" s="295">
        <v>4.0083820289899323</v>
      </c>
      <c r="F28" s="295">
        <v>3.8535185698107561</v>
      </c>
      <c r="G28" s="295">
        <v>3.550327888316557</v>
      </c>
      <c r="H28" s="295">
        <v>3.332749249362938</v>
      </c>
      <c r="I28" s="295">
        <v>3.1074627632054481</v>
      </c>
      <c r="J28" s="295">
        <v>2.5705174773229902</v>
      </c>
      <c r="K28" s="295">
        <v>0.36427580269355092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0.79057661742313301</v>
      </c>
      <c r="C29" s="295">
        <v>0.48112949773111757</v>
      </c>
      <c r="D29" s="295">
        <v>0.8153485125228197</v>
      </c>
      <c r="E29" s="295">
        <v>1.0577394381763441</v>
      </c>
      <c r="F29" s="295">
        <v>1.245743683745683</v>
      </c>
      <c r="G29" s="295">
        <v>1.1478008075436099</v>
      </c>
      <c r="H29" s="295">
        <v>1.1341397221837899</v>
      </c>
      <c r="I29" s="295">
        <v>0.95681983399733184</v>
      </c>
      <c r="J29" s="295">
        <v>0.94982197859567374</v>
      </c>
      <c r="K29" s="295">
        <v>0.12927879613176499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9.1938155125186594</v>
      </c>
      <c r="C30" s="295">
        <v>5.8386125795147086</v>
      </c>
      <c r="D30" s="295">
        <v>9.2861654473147599</v>
      </c>
      <c r="E30" s="295">
        <v>10.542399082659941</v>
      </c>
      <c r="F30" s="295">
        <v>9.0899796843902028</v>
      </c>
      <c r="G30" s="295">
        <v>7.1391009969611563</v>
      </c>
      <c r="H30" s="295">
        <v>7.8527956609734604</v>
      </c>
      <c r="I30" s="295">
        <v>6.1831662337424387</v>
      </c>
      <c r="J30" s="295">
        <v>7.0546520045875916</v>
      </c>
      <c r="K30" s="295">
        <v>0.90064363633056521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58.297459425306833</v>
      </c>
      <c r="C31" s="295">
        <v>35.551881354140747</v>
      </c>
      <c r="D31" s="295">
        <v>61.174909733752372</v>
      </c>
      <c r="E31" s="295">
        <v>68.540770706898854</v>
      </c>
      <c r="F31" s="295">
        <v>70.894881571078542</v>
      </c>
      <c r="G31" s="295">
        <v>64.361399452370193</v>
      </c>
      <c r="H31" s="295">
        <v>63.335226538839187</v>
      </c>
      <c r="I31" s="295">
        <v>61.664343033990008</v>
      </c>
      <c r="J31" s="295">
        <v>57.718407417620192</v>
      </c>
      <c r="K31" s="295">
        <v>9.0430918838261611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65.510933888264461</v>
      </c>
      <c r="C32" s="296">
        <v>32.693808955472967</v>
      </c>
      <c r="D32" s="296">
        <v>76.058456442548248</v>
      </c>
      <c r="E32" s="296">
        <v>78.32812478688443</v>
      </c>
      <c r="F32" s="296">
        <v>82.004636522067941</v>
      </c>
      <c r="G32" s="296">
        <v>81.127909050916017</v>
      </c>
      <c r="H32" s="296">
        <v>81.844421925289822</v>
      </c>
      <c r="I32" s="296">
        <v>79.991509155655237</v>
      </c>
      <c r="J32" s="296">
        <v>82.766106619182864</v>
      </c>
      <c r="K32" s="296">
        <v>5.5757345620058567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264.59185869210842</v>
      </c>
      <c r="C34" s="223">
        <v>286.0176783976334</v>
      </c>
      <c r="D34" s="223">
        <v>262.01314994906443</v>
      </c>
      <c r="E34" s="223">
        <v>265.42941370984579</v>
      </c>
      <c r="F34" s="223">
        <v>268.12129599187352</v>
      </c>
      <c r="G34" s="223">
        <v>252.34405548771039</v>
      </c>
      <c r="H34" s="223">
        <v>255.1112007140124</v>
      </c>
      <c r="I34" s="223">
        <v>237.50480746859881</v>
      </c>
      <c r="J34" s="223">
        <v>237.01431644217081</v>
      </c>
      <c r="K34" s="223">
        <v>300.31479370246888</v>
      </c>
      <c r="L34" s="223">
        <v>278.00710238630762</v>
      </c>
      <c r="M34" s="223">
        <v>245.7704980681111</v>
      </c>
      <c r="N34" s="223">
        <v>186.64882408857969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0.305942478095586</v>
      </c>
      <c r="C35" s="259">
        <v>0.33071674140177049</v>
      </c>
      <c r="D35" s="259">
        <v>0.30296076676456801</v>
      </c>
      <c r="E35" s="259">
        <v>0.30691092685613602</v>
      </c>
      <c r="F35" s="259">
        <v>0.3100234985740784</v>
      </c>
      <c r="G35" s="259">
        <v>0.29178057877599223</v>
      </c>
      <c r="H35" s="259">
        <v>0.29498017558861372</v>
      </c>
      <c r="I35" s="259">
        <v>0.27462224165054527</v>
      </c>
      <c r="J35" s="259">
        <v>0.27405509630816421</v>
      </c>
      <c r="K35" s="259">
        <v>0.34724822089468199</v>
      </c>
      <c r="L35" s="259">
        <v>0.32145426640343872</v>
      </c>
      <c r="M35" s="259">
        <v>0.28417970074135229</v>
      </c>
      <c r="N35" s="259">
        <v>0.2158184460308514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0.14217948970923991</v>
      </c>
      <c r="C36" s="224">
        <v>0.1536927393132885</v>
      </c>
      <c r="D36" s="224">
        <v>0.1407938102895552</v>
      </c>
      <c r="E36" s="224">
        <v>0.14262955323569651</v>
      </c>
      <c r="F36" s="224">
        <v>0.14407604690762851</v>
      </c>
      <c r="G36" s="224">
        <v>0.13559808384789249</v>
      </c>
      <c r="H36" s="224">
        <v>0.13708502036264369</v>
      </c>
      <c r="I36" s="224">
        <v>0.12762415478795669</v>
      </c>
      <c r="J36" s="224">
        <v>0.1273605874799037</v>
      </c>
      <c r="K36" s="224">
        <v>0.16137535119860699</v>
      </c>
      <c r="L36" s="224">
        <v>0.1493882243701366</v>
      </c>
      <c r="M36" s="224">
        <v>0.13206575657175129</v>
      </c>
      <c r="N36" s="224">
        <v>0.10029648944963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4.1694133750678901</v>
      </c>
      <c r="C37" s="224">
        <v>4.5070394066972312</v>
      </c>
      <c r="D37" s="224">
        <v>4.128778327651383</v>
      </c>
      <c r="E37" s="224">
        <v>4.1826114874726796</v>
      </c>
      <c r="F37" s="224">
        <v>4.2250299127676207</v>
      </c>
      <c r="G37" s="224">
        <v>3.9764136556205272</v>
      </c>
      <c r="H37" s="224">
        <v>4.0200180672354469</v>
      </c>
      <c r="I37" s="224">
        <v>3.7425781949480448</v>
      </c>
      <c r="J37" s="224">
        <v>3.7348490839372079</v>
      </c>
      <c r="K37" s="224">
        <v>4.7323319915532336</v>
      </c>
      <c r="L37" s="224">
        <v>4.3808095108531813</v>
      </c>
      <c r="M37" s="224">
        <v>3.8728281622390361</v>
      </c>
      <c r="N37" s="224">
        <v>2.9411944397804821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0.1019808260318619</v>
      </c>
      <c r="C38" s="224">
        <v>0.1102389138005901</v>
      </c>
      <c r="D38" s="224">
        <v>0.100986922254856</v>
      </c>
      <c r="E38" s="224">
        <v>0.10230364228537869</v>
      </c>
      <c r="F38" s="224">
        <v>0.1033411661913595</v>
      </c>
      <c r="G38" s="224">
        <v>9.7260192925330724E-2</v>
      </c>
      <c r="H38" s="224">
        <v>9.8326725196204501E-2</v>
      </c>
      <c r="I38" s="224">
        <v>9.154074721684842E-2</v>
      </c>
      <c r="J38" s="224">
        <v>9.1351698769388034E-2</v>
      </c>
      <c r="K38" s="224">
        <v>0.115749406964894</v>
      </c>
      <c r="L38" s="224">
        <v>0.10715142213447949</v>
      </c>
      <c r="M38" s="224">
        <v>9.4726566913784074E-2</v>
      </c>
      <c r="N38" s="224">
        <v>7.1939482010283773E-2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0.52153125495134645</v>
      </c>
      <c r="C39" s="260">
        <v>0.59113363182502854</v>
      </c>
      <c r="D39" s="260">
        <v>0.50651715807560216</v>
      </c>
      <c r="E39" s="260">
        <v>0.51528130351541224</v>
      </c>
      <c r="F39" s="260">
        <v>0.51819602245396434</v>
      </c>
      <c r="G39" s="260">
        <v>0.48267121501202109</v>
      </c>
      <c r="H39" s="260">
        <v>0.48797393572760339</v>
      </c>
      <c r="I39" s="260">
        <v>0.4518644891855837</v>
      </c>
      <c r="J39" s="260">
        <v>0.44849510393850212</v>
      </c>
      <c r="K39" s="260">
        <v>0.67567213515364632</v>
      </c>
      <c r="L39" s="260">
        <v>0.65668857181135265</v>
      </c>
      <c r="M39" s="260">
        <v>0.56429785799637944</v>
      </c>
      <c r="N39" s="260">
        <v>0.41678971534567172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3.309099711243386E-3</v>
      </c>
      <c r="C40" s="226">
        <v>4.1382946012810014E-3</v>
      </c>
      <c r="D40" s="226">
        <v>2.991610695797836E-3</v>
      </c>
      <c r="E40" s="226">
        <v>3.6844842494650151E-3</v>
      </c>
      <c r="F40" s="226">
        <v>4.1878641903927427E-3</v>
      </c>
      <c r="G40" s="226">
        <v>3.7781050988566988E-3</v>
      </c>
      <c r="H40" s="226">
        <v>3.7824912522551068E-3</v>
      </c>
      <c r="I40" s="226">
        <v>3.0316584031197672E-3</v>
      </c>
      <c r="J40" s="226">
        <v>3.0119313245615298E-3</v>
      </c>
      <c r="K40" s="226">
        <v>5.9228001685192443E-3</v>
      </c>
      <c r="L40" s="226">
        <v>7.8780810310683895E-3</v>
      </c>
      <c r="M40" s="226">
        <v>4.0709385730955576E-3</v>
      </c>
      <c r="N40" s="226">
        <v>3.5806055793273718E-3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0.24401443440017059</v>
      </c>
      <c r="C41" s="226">
        <v>0.3057891053594155</v>
      </c>
      <c r="D41" s="226">
        <v>0.22445802189261829</v>
      </c>
      <c r="E41" s="226">
        <v>0.23875198465811509</v>
      </c>
      <c r="F41" s="226">
        <v>0.23833003505259251</v>
      </c>
      <c r="G41" s="226">
        <v>0.21185220453097969</v>
      </c>
      <c r="H41" s="226">
        <v>0.2112305350538923</v>
      </c>
      <c r="I41" s="226">
        <v>0.19538184419824331</v>
      </c>
      <c r="J41" s="226">
        <v>0.1830278549270524</v>
      </c>
      <c r="K41" s="226">
        <v>0.41430170867982191</v>
      </c>
      <c r="L41" s="226">
        <v>0.45219098984963307</v>
      </c>
      <c r="M41" s="226">
        <v>0.39486734955288277</v>
      </c>
      <c r="N41" s="226">
        <v>0.28131297911848302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0.27420772083993239</v>
      </c>
      <c r="C44" s="226">
        <v>0.28120623186433202</v>
      </c>
      <c r="D44" s="226">
        <v>0.27906752548718611</v>
      </c>
      <c r="E44" s="226">
        <v>0.2728448346078321</v>
      </c>
      <c r="F44" s="226">
        <v>0.27567812321097912</v>
      </c>
      <c r="G44" s="226">
        <v>0.26704090538218472</v>
      </c>
      <c r="H44" s="226">
        <v>0.27296090942145601</v>
      </c>
      <c r="I44" s="226">
        <v>0.25345098658422061</v>
      </c>
      <c r="J44" s="226">
        <v>0.26245531768688812</v>
      </c>
      <c r="K44" s="226">
        <v>0.25544762630530521</v>
      </c>
      <c r="L44" s="226">
        <v>0.1966195009306512</v>
      </c>
      <c r="M44" s="226">
        <v>0.1653595698704011</v>
      </c>
      <c r="N44" s="226">
        <v>0.1318961306478614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223.00329483801841</v>
      </c>
      <c r="C45" s="261">
        <v>238.77011229725699</v>
      </c>
      <c r="D45" s="261">
        <v>221.7288565061821</v>
      </c>
      <c r="E45" s="261">
        <v>224.44908379120571</v>
      </c>
      <c r="F45" s="261">
        <v>226.92828027126001</v>
      </c>
      <c r="G45" s="261">
        <v>213.97686644347829</v>
      </c>
      <c r="H45" s="261">
        <v>216.30433990980711</v>
      </c>
      <c r="I45" s="261">
        <v>201.57988955028881</v>
      </c>
      <c r="J45" s="261">
        <v>201.37088661934959</v>
      </c>
      <c r="K45" s="261">
        <v>246.62996216630691</v>
      </c>
      <c r="L45" s="261">
        <v>226.54792873125029</v>
      </c>
      <c r="M45" s="261">
        <v>201.51144063134589</v>
      </c>
      <c r="N45" s="261">
        <v>153.90983759318459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28.06361232648074</v>
      </c>
      <c r="C46" s="294">
        <v>32.003845517846031</v>
      </c>
      <c r="D46" s="294">
        <v>27.182907175698091</v>
      </c>
      <c r="E46" s="294">
        <v>27.667696853789341</v>
      </c>
      <c r="F46" s="294">
        <v>27.803455918995748</v>
      </c>
      <c r="G46" s="294">
        <v>25.870196846210149</v>
      </c>
      <c r="H46" s="294">
        <v>26.15626868936118</v>
      </c>
      <c r="I46" s="294">
        <v>24.208077971324869</v>
      </c>
      <c r="J46" s="294">
        <v>24.01230268459344</v>
      </c>
      <c r="K46" s="294">
        <v>36.656904923038361</v>
      </c>
      <c r="L46" s="294">
        <v>35.368154481683582</v>
      </c>
      <c r="M46" s="294">
        <v>30.43294893946614</v>
      </c>
      <c r="N46" s="294">
        <v>22.431087377716349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14.68204851097504</v>
      </c>
      <c r="C47" s="262">
        <v>18.353176338152998</v>
      </c>
      <c r="D47" s="262">
        <v>13.446605742892389</v>
      </c>
      <c r="E47" s="262">
        <v>14.329481214345471</v>
      </c>
      <c r="F47" s="262">
        <v>14.157940228590819</v>
      </c>
      <c r="G47" s="262">
        <v>12.529822101216499</v>
      </c>
      <c r="H47" s="262">
        <v>12.564181354682381</v>
      </c>
      <c r="I47" s="262">
        <v>11.46022668913605</v>
      </c>
      <c r="J47" s="262">
        <v>10.855866102715771</v>
      </c>
      <c r="K47" s="262">
        <v>23.89297207540984</v>
      </c>
      <c r="L47" s="262">
        <v>25.157831364469629</v>
      </c>
      <c r="M47" s="262">
        <v>21.968254221928429</v>
      </c>
      <c r="N47" s="262">
        <v>15.602260612759011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0.73448434426837705</v>
      </c>
      <c r="C48" s="297">
        <v>0.8704877882506824</v>
      </c>
      <c r="D48" s="297">
        <v>0.57394849080784383</v>
      </c>
      <c r="E48" s="297">
        <v>0.68257300954677802</v>
      </c>
      <c r="F48" s="297">
        <v>0.64122286662985151</v>
      </c>
      <c r="G48" s="297">
        <v>0.58380284974459173</v>
      </c>
      <c r="H48" s="297">
        <v>0.55347716797702662</v>
      </c>
      <c r="I48" s="297">
        <v>0.49522097518123892</v>
      </c>
      <c r="J48" s="297">
        <v>0.40860747900844019</v>
      </c>
      <c r="K48" s="297">
        <v>0.83389763839901654</v>
      </c>
      <c r="L48" s="297">
        <v>1.2667430050032551</v>
      </c>
      <c r="M48" s="297">
        <v>0.63221090349805553</v>
      </c>
      <c r="N48" s="297">
        <v>0.48200926397617572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0.16148680577715621</v>
      </c>
      <c r="C49" s="297">
        <v>0.2008863395226976</v>
      </c>
      <c r="D49" s="297">
        <v>0.1472534871814441</v>
      </c>
      <c r="E49" s="297">
        <v>0.1801186579549349</v>
      </c>
      <c r="F49" s="297">
        <v>0.20729090090168331</v>
      </c>
      <c r="G49" s="297">
        <v>0.18874013991446759</v>
      </c>
      <c r="H49" s="297">
        <v>0.18834913597070821</v>
      </c>
      <c r="I49" s="297">
        <v>0.1524836457818505</v>
      </c>
      <c r="J49" s="297">
        <v>0.1509829703958947</v>
      </c>
      <c r="K49" s="297">
        <v>0.29594412253629321</v>
      </c>
      <c r="L49" s="297">
        <v>0.40910363666914762</v>
      </c>
      <c r="M49" s="297">
        <v>0.20838982746574361</v>
      </c>
      <c r="N49" s="297">
        <v>0.18538326404848759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1.877970923122402</v>
      </c>
      <c r="C50" s="297">
        <v>2.4378000403653619</v>
      </c>
      <c r="D50" s="297">
        <v>1.6770990854326999</v>
      </c>
      <c r="E50" s="297">
        <v>1.795227355489289</v>
      </c>
      <c r="F50" s="297">
        <v>1.5125664312337921</v>
      </c>
      <c r="G50" s="297">
        <v>1.173927490008992</v>
      </c>
      <c r="H50" s="297">
        <v>1.304131447623516</v>
      </c>
      <c r="I50" s="297">
        <v>0.98538062892925971</v>
      </c>
      <c r="J50" s="297">
        <v>1.121402050873578</v>
      </c>
      <c r="K50" s="297">
        <v>2.0617471592176591</v>
      </c>
      <c r="L50" s="297">
        <v>0</v>
      </c>
      <c r="M50" s="297">
        <v>0.91454111707541885</v>
      </c>
      <c r="N50" s="297">
        <v>0.37009206213063017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11.908106437807101</v>
      </c>
      <c r="C51" s="297">
        <v>14.84400217001426</v>
      </c>
      <c r="D51" s="297">
        <v>11.048304679470411</v>
      </c>
      <c r="E51" s="297">
        <v>11.67156219135447</v>
      </c>
      <c r="F51" s="297">
        <v>11.796860029825501</v>
      </c>
      <c r="G51" s="297">
        <v>10.58335162154845</v>
      </c>
      <c r="H51" s="297">
        <v>10.51822360311113</v>
      </c>
      <c r="I51" s="297">
        <v>9.8271414392436967</v>
      </c>
      <c r="J51" s="297">
        <v>9.1748736024378541</v>
      </c>
      <c r="K51" s="297">
        <v>20.70138315525687</v>
      </c>
      <c r="L51" s="297">
        <v>23.481984722797218</v>
      </c>
      <c r="M51" s="297">
        <v>20.21311237388921</v>
      </c>
      <c r="N51" s="297">
        <v>14.56477602260372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13.3815638155057</v>
      </c>
      <c r="C52" s="262">
        <v>13.650669179693031</v>
      </c>
      <c r="D52" s="262">
        <v>13.7363014328057</v>
      </c>
      <c r="E52" s="262">
        <v>13.33821563944387</v>
      </c>
      <c r="F52" s="262">
        <v>13.645515690404929</v>
      </c>
      <c r="G52" s="262">
        <v>13.34037474499365</v>
      </c>
      <c r="H52" s="262">
        <v>13.5920873346788</v>
      </c>
      <c r="I52" s="262">
        <v>12.747851282188821</v>
      </c>
      <c r="J52" s="262">
        <v>13.156436581877671</v>
      </c>
      <c r="K52" s="262">
        <v>12.763932847628521</v>
      </c>
      <c r="L52" s="262">
        <v>10.210323117213949</v>
      </c>
      <c r="M52" s="262">
        <v>8.464694717537709</v>
      </c>
      <c r="N52" s="262">
        <v>6.8288267649573289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8.2839041037534429</v>
      </c>
      <c r="C53" s="294">
        <f t="shared" si="0"/>
        <v>9.5508991494925581</v>
      </c>
      <c r="D53" s="294">
        <f t="shared" si="0"/>
        <v>7.9213492821481992</v>
      </c>
      <c r="E53" s="294">
        <f t="shared" si="0"/>
        <v>8.0628961514854947</v>
      </c>
      <c r="F53" s="294">
        <f t="shared" si="0"/>
        <v>8.0888931547229994</v>
      </c>
      <c r="G53" s="294">
        <f t="shared" si="0"/>
        <v>7.5132684718401297</v>
      </c>
      <c r="H53" s="294">
        <f t="shared" si="0"/>
        <v>7.612208190733706</v>
      </c>
      <c r="I53" s="294">
        <f t="shared" si="0"/>
        <v>7.0286101191961503</v>
      </c>
      <c r="J53" s="294">
        <f t="shared" si="0"/>
        <v>6.9550155677946588</v>
      </c>
      <c r="K53" s="294">
        <f t="shared" si="0"/>
        <v>10.99554950735854</v>
      </c>
      <c r="L53" s="294">
        <f t="shared" si="0"/>
        <v>10.475527177801268</v>
      </c>
      <c r="M53" s="294">
        <f t="shared" si="0"/>
        <v>8.8780104528366657</v>
      </c>
      <c r="N53" s="294">
        <f t="shared" si="0"/>
        <v>6.5618605450618226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1.670751773292217</v>
      </c>
      <c r="C54" s="262">
        <v>1.988231364919594</v>
      </c>
      <c r="D54" s="262">
        <v>1.5613225499162231</v>
      </c>
      <c r="E54" s="262">
        <v>1.660580841806691</v>
      </c>
      <c r="F54" s="262">
        <v>1.665359790532984</v>
      </c>
      <c r="G54" s="262">
        <v>1.498419620977903</v>
      </c>
      <c r="H54" s="262">
        <v>1.4926447976329931</v>
      </c>
      <c r="I54" s="262">
        <v>1.383431832931074</v>
      </c>
      <c r="J54" s="262">
        <v>1.3015897437127011</v>
      </c>
      <c r="K54" s="262">
        <v>2.4473150872446912</v>
      </c>
      <c r="L54" s="262">
        <v>2.5536834783315969</v>
      </c>
      <c r="M54" s="262">
        <v>2.2636844849639779</v>
      </c>
      <c r="N54" s="262">
        <v>1.66422585626456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9.5839861342761928E-2</v>
      </c>
      <c r="C55" s="230">
        <v>0.108745849987856</v>
      </c>
      <c r="D55" s="230">
        <v>7.6139021563889978E-2</v>
      </c>
      <c r="E55" s="230">
        <v>9.0429607980761814E-2</v>
      </c>
      <c r="F55" s="230">
        <v>8.44472291581322E-2</v>
      </c>
      <c r="G55" s="230">
        <v>7.703326552333091E-2</v>
      </c>
      <c r="H55" s="230">
        <v>7.3369551841119762E-2</v>
      </c>
      <c r="I55" s="230">
        <v>6.5404728381026969E-2</v>
      </c>
      <c r="J55" s="230">
        <v>5.4634677476778068E-2</v>
      </c>
      <c r="K55" s="230">
        <v>9.3481253548808693E-2</v>
      </c>
      <c r="L55" s="230">
        <v>0.1285826523083195</v>
      </c>
      <c r="M55" s="230">
        <v>6.7974993595962097E-2</v>
      </c>
      <c r="N55" s="230">
        <v>5.2663038581929861E-2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2.107175353041018E-2</v>
      </c>
      <c r="C56" s="230">
        <v>2.5095763590486701E-2</v>
      </c>
      <c r="D56" s="230">
        <v>1.9534394837566731E-2</v>
      </c>
      <c r="E56" s="230">
        <v>2.3862736148475609E-2</v>
      </c>
      <c r="F56" s="230">
        <v>2.7299622521018169E-2</v>
      </c>
      <c r="G56" s="230">
        <v>2.4904416481184698E-2</v>
      </c>
      <c r="H56" s="230">
        <v>2.4967771925158411E-2</v>
      </c>
      <c r="I56" s="230">
        <v>2.013879042837538E-2</v>
      </c>
      <c r="J56" s="230">
        <v>2.018784852417068E-2</v>
      </c>
      <c r="K56" s="230">
        <v>3.3175807534614007E-2</v>
      </c>
      <c r="L56" s="230">
        <v>4.1526679416526859E-2</v>
      </c>
      <c r="M56" s="230">
        <v>2.2405967864632292E-2</v>
      </c>
      <c r="N56" s="230">
        <v>2.0254477904624129E-2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1.5538401584190451</v>
      </c>
      <c r="C57" s="230">
        <v>1.8543897513412511</v>
      </c>
      <c r="D57" s="230">
        <v>1.4656491335147659</v>
      </c>
      <c r="E57" s="230">
        <v>1.5462884976774529</v>
      </c>
      <c r="F57" s="230">
        <v>1.553612938853834</v>
      </c>
      <c r="G57" s="230">
        <v>1.3964819389733869</v>
      </c>
      <c r="H57" s="230">
        <v>1.3943074738667141</v>
      </c>
      <c r="I57" s="230">
        <v>1.297888314121671</v>
      </c>
      <c r="J57" s="230">
        <v>1.2267672177117519</v>
      </c>
      <c r="K57" s="230">
        <v>2.3206580261612682</v>
      </c>
      <c r="L57" s="230">
        <v>2.383574146606751</v>
      </c>
      <c r="M57" s="230">
        <v>2.173303523503384</v>
      </c>
      <c r="N57" s="230">
        <v>1.591308339778005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4.8670467386464988</v>
      </c>
      <c r="C58" s="262">
        <v>5.8573553805564993</v>
      </c>
      <c r="D58" s="262">
        <v>4.5377925635726859</v>
      </c>
      <c r="E58" s="262">
        <v>4.635222860127274</v>
      </c>
      <c r="F58" s="262">
        <v>4.6264577287796236</v>
      </c>
      <c r="G58" s="262">
        <v>4.2545754463020717</v>
      </c>
      <c r="H58" s="262">
        <v>4.317781108249287</v>
      </c>
      <c r="I58" s="262">
        <v>3.9615465494466862</v>
      </c>
      <c r="J58" s="262">
        <v>3.8942860473483951</v>
      </c>
      <c r="K58" s="262">
        <v>7.1173772167046758</v>
      </c>
      <c r="L58" s="262">
        <v>6.8854295079952594</v>
      </c>
      <c r="M58" s="262">
        <v>5.7042063131297036</v>
      </c>
      <c r="N58" s="262">
        <v>4.1515354034315806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0.42140926921783062</v>
      </c>
      <c r="C59" s="229">
        <v>0.44800824523845278</v>
      </c>
      <c r="D59" s="229">
        <v>0.1008124327880266</v>
      </c>
      <c r="E59" s="229">
        <v>0.1008599991324404</v>
      </c>
      <c r="F59" s="229">
        <v>8.9561194037019259E-2</v>
      </c>
      <c r="G59" s="229">
        <v>9.6070476886332579E-2</v>
      </c>
      <c r="H59" s="229">
        <v>0.17569753295984161</v>
      </c>
      <c r="I59" s="229">
        <v>0.156428294366629</v>
      </c>
      <c r="J59" s="229">
        <v>0.15629886643420979</v>
      </c>
      <c r="K59" s="229">
        <v>0.32382298453786212</v>
      </c>
      <c r="L59" s="229">
        <v>0.36185840634111849</v>
      </c>
      <c r="M59" s="229">
        <v>0.18849882073318339</v>
      </c>
      <c r="N59" s="229">
        <v>0.116095569284656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0.22022692035121619</v>
      </c>
      <c r="C61" s="229">
        <v>0.25317346333986718</v>
      </c>
      <c r="D61" s="229">
        <v>0.18769861250919739</v>
      </c>
      <c r="E61" s="229">
        <v>0.21508516870433211</v>
      </c>
      <c r="F61" s="229">
        <v>0.2051447854460941</v>
      </c>
      <c r="G61" s="229">
        <v>0.1925980048674498</v>
      </c>
      <c r="H61" s="229">
        <v>0.18135303077049589</v>
      </c>
      <c r="I61" s="229">
        <v>0.16403386940235609</v>
      </c>
      <c r="J61" s="229">
        <v>0.14012844696122731</v>
      </c>
      <c r="K61" s="229">
        <v>0.2358098549417656</v>
      </c>
      <c r="L61" s="229">
        <v>0.32706551884734358</v>
      </c>
      <c r="M61" s="229">
        <v>0.15695398814929379</v>
      </c>
      <c r="N61" s="229">
        <v>0.1233442559321635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4.8420013566229637E-2</v>
      </c>
      <c r="C62" s="229">
        <v>5.842596645363099E-2</v>
      </c>
      <c r="D62" s="229">
        <v>4.8156368861942828E-2</v>
      </c>
      <c r="E62" s="229">
        <v>5.675708150071538E-2</v>
      </c>
      <c r="F62" s="229">
        <v>6.6318045727073088E-2</v>
      </c>
      <c r="G62" s="229">
        <v>6.2265839232941357E-2</v>
      </c>
      <c r="H62" s="229">
        <v>6.1714716753609518E-2</v>
      </c>
      <c r="I62" s="229">
        <v>5.0507720172840463E-2</v>
      </c>
      <c r="J62" s="229">
        <v>5.1778320872909581E-2</v>
      </c>
      <c r="K62" s="229">
        <v>8.3687178608795668E-2</v>
      </c>
      <c r="L62" s="229">
        <v>0.1056281287214892</v>
      </c>
      <c r="M62" s="229">
        <v>5.1735290121569869E-2</v>
      </c>
      <c r="N62" s="229">
        <v>4.7438840859014418E-2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0.56308858879809842</v>
      </c>
      <c r="C63" s="229">
        <v>0.70901199015054961</v>
      </c>
      <c r="D63" s="229">
        <v>0.54846240806921487</v>
      </c>
      <c r="E63" s="229">
        <v>0.56569300751348262</v>
      </c>
      <c r="F63" s="229">
        <v>0.48391149498344299</v>
      </c>
      <c r="G63" s="229">
        <v>0.38728158407191698</v>
      </c>
      <c r="H63" s="229">
        <v>0.42731336400755648</v>
      </c>
      <c r="I63" s="229">
        <v>0.32639125864618102</v>
      </c>
      <c r="J63" s="229">
        <v>0.38457526080868371</v>
      </c>
      <c r="K63" s="229">
        <v>0.58302155582922777</v>
      </c>
      <c r="L63" s="229">
        <v>0</v>
      </c>
      <c r="M63" s="229">
        <v>0.22704587165023291</v>
      </c>
      <c r="N63" s="229">
        <v>9.4705088556469808E-2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4.3389343581987962E-2</v>
      </c>
      <c r="C64" s="229">
        <v>7.149256741526254E-2</v>
      </c>
      <c r="D64" s="229">
        <v>3.953108906550519E-2</v>
      </c>
      <c r="E64" s="229">
        <v>1.9008691805650919E-2</v>
      </c>
      <c r="F64" s="229">
        <v>0</v>
      </c>
      <c r="G64" s="229">
        <v>1.7834766092543211E-2</v>
      </c>
      <c r="H64" s="229">
        <v>1.782575661926724E-2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3.5705126031311361</v>
      </c>
      <c r="C65" s="229">
        <v>4.3172431479587363</v>
      </c>
      <c r="D65" s="229">
        <v>3.6131316522787991</v>
      </c>
      <c r="E65" s="229">
        <v>3.677818911470653</v>
      </c>
      <c r="F65" s="229">
        <v>3.7741391420982291</v>
      </c>
      <c r="G65" s="229">
        <v>3.4914738905654059</v>
      </c>
      <c r="H65" s="229">
        <v>3.44641448484311</v>
      </c>
      <c r="I65" s="229">
        <v>3.2550802898714748</v>
      </c>
      <c r="J65" s="229">
        <v>3.1464445831854699</v>
      </c>
      <c r="K65" s="229">
        <v>5.8539440983513256</v>
      </c>
      <c r="L65" s="229">
        <v>6.0629089614805736</v>
      </c>
      <c r="M65" s="229">
        <v>5.0181491373179226</v>
      </c>
      <c r="N65" s="229">
        <v>3.72706832749892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7.3830664877654346E-3</v>
      </c>
      <c r="G68" s="229">
        <v>7.0508845854813339E-3</v>
      </c>
      <c r="H68" s="229">
        <v>7.4622222954065821E-3</v>
      </c>
      <c r="I68" s="229">
        <v>9.1051169872038134E-3</v>
      </c>
      <c r="J68" s="229">
        <v>1.506056908589389E-2</v>
      </c>
      <c r="K68" s="229">
        <v>3.7091544435698703E-2</v>
      </c>
      <c r="L68" s="229">
        <v>2.796849260473443E-2</v>
      </c>
      <c r="M68" s="229">
        <v>6.1823205157501337E-2</v>
      </c>
      <c r="N68" s="229">
        <v>4.2883321300357463E-2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1.746105591814727</v>
      </c>
      <c r="C69" s="263">
        <v>1.7053124040164651</v>
      </c>
      <c r="D69" s="263">
        <v>1.82223416865929</v>
      </c>
      <c r="E69" s="263">
        <v>1.7670924495515301</v>
      </c>
      <c r="F69" s="263">
        <v>1.7970756354103921</v>
      </c>
      <c r="G69" s="263">
        <v>1.7602734045601549</v>
      </c>
      <c r="H69" s="263">
        <v>1.801782284851426</v>
      </c>
      <c r="I69" s="263">
        <v>1.68363173681839</v>
      </c>
      <c r="J69" s="263">
        <v>1.7591397767335619</v>
      </c>
      <c r="K69" s="263">
        <v>1.4308572034091711</v>
      </c>
      <c r="L69" s="263">
        <v>1.0364141914744129</v>
      </c>
      <c r="M69" s="263">
        <v>0.91011965474298429</v>
      </c>
      <c r="N69" s="263">
        <v>0.74609928536568215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98.028045551716204</v>
      </c>
      <c r="C72" s="223">
        <v>93.743275003484428</v>
      </c>
      <c r="D72" s="223">
        <v>88.888913954886931</v>
      </c>
      <c r="E72" s="223">
        <v>91.685506750064405</v>
      </c>
      <c r="F72" s="223">
        <v>93.531366204457228</v>
      </c>
      <c r="G72" s="223">
        <v>139.96857632332839</v>
      </c>
      <c r="H72" s="223">
        <v>160.75631750667679</v>
      </c>
      <c r="I72" s="223">
        <v>161.44454644101739</v>
      </c>
      <c r="J72" s="223">
        <v>158.95421405504499</v>
      </c>
      <c r="K72" s="223">
        <v>136.94477165221841</v>
      </c>
      <c r="L72" s="223">
        <v>194.05208505880569</v>
      </c>
      <c r="M72" s="223">
        <v>172.06769835129089</v>
      </c>
      <c r="N72" s="223">
        <v>160.11218081410431</v>
      </c>
      <c r="O72" s="223">
        <v>163.670374063156</v>
      </c>
      <c r="P72" s="223">
        <v>121.5057906173251</v>
      </c>
      <c r="Q72" s="223">
        <v>113.6771408395269</v>
      </c>
      <c r="R72" s="223">
        <v>122.1836385591221</v>
      </c>
      <c r="S72" s="223">
        <v>134.98403232629261</v>
      </c>
      <c r="T72" s="223">
        <v>131.23829007361979</v>
      </c>
      <c r="U72" s="223">
        <v>123.6048783177902</v>
      </c>
      <c r="V72" s="223">
        <v>105.4731825974411</v>
      </c>
      <c r="W72" s="223">
        <v>169.03633884161701</v>
      </c>
      <c r="X72" s="223">
        <v>165.8941311661149</v>
      </c>
      <c r="Y72" s="223">
        <v>114.5635678305578</v>
      </c>
      <c r="DA72" s="89" t="s">
        <v>547</v>
      </c>
    </row>
    <row r="73" spans="1:105" ht="12" customHeight="1" x14ac:dyDescent="0.25">
      <c r="A73" s="55" t="s">
        <v>91</v>
      </c>
      <c r="B73" s="259">
        <v>0.16749448312770501</v>
      </c>
      <c r="C73" s="259">
        <v>0.1601733596241178</v>
      </c>
      <c r="D73" s="259">
        <v>0.15187901191811151</v>
      </c>
      <c r="E73" s="259">
        <v>0.15665737776344091</v>
      </c>
      <c r="F73" s="259">
        <v>0.15981128411236151</v>
      </c>
      <c r="G73" s="259">
        <v>0.23915568461507991</v>
      </c>
      <c r="H73" s="259">
        <v>0.27467441749714339</v>
      </c>
      <c r="I73" s="259">
        <v>0.27585035188389417</v>
      </c>
      <c r="J73" s="259">
        <v>0.27159527433494601</v>
      </c>
      <c r="K73" s="259">
        <v>0.23398909583298841</v>
      </c>
      <c r="L73" s="259">
        <v>0.33156484456910729</v>
      </c>
      <c r="M73" s="259">
        <v>0.29400147719064512</v>
      </c>
      <c r="N73" s="259">
        <v>0.27357382080763187</v>
      </c>
      <c r="O73" s="259">
        <v>0.27965348643573679</v>
      </c>
      <c r="P73" s="259">
        <v>0.20760945994514471</v>
      </c>
      <c r="Q73" s="259">
        <v>0.19423312829614839</v>
      </c>
      <c r="R73" s="259">
        <v>0.20876765696937949</v>
      </c>
      <c r="S73" s="259">
        <v>0.23063890132394499</v>
      </c>
      <c r="T73" s="259">
        <v>0.2242387822661199</v>
      </c>
      <c r="U73" s="259">
        <v>0.21119604179975771</v>
      </c>
      <c r="V73" s="259">
        <v>0.18021553019406891</v>
      </c>
      <c r="W73" s="259">
        <v>0.28882197992144032</v>
      </c>
      <c r="X73" s="259">
        <v>0.28345308321923202</v>
      </c>
      <c r="Y73" s="259">
        <v>0.19574771149399911</v>
      </c>
      <c r="DA73" s="67" t="s">
        <v>548</v>
      </c>
    </row>
    <row r="74" spans="1:105" ht="12" customHeight="1" x14ac:dyDescent="0.25">
      <c r="A74" s="173" t="s">
        <v>92</v>
      </c>
      <c r="B74" s="224">
        <v>8.712540693877191E-2</v>
      </c>
      <c r="C74" s="224">
        <v>8.3317186795707779E-2</v>
      </c>
      <c r="D74" s="224">
        <v>7.9002725771779678E-2</v>
      </c>
      <c r="E74" s="224">
        <v>8.1488282674923959E-2</v>
      </c>
      <c r="F74" s="224">
        <v>8.3128846405533363E-2</v>
      </c>
      <c r="G74" s="224">
        <v>0.12440132925406711</v>
      </c>
      <c r="H74" s="224">
        <v>0.14287706647545301</v>
      </c>
      <c r="I74" s="224">
        <v>0.14348875087284799</v>
      </c>
      <c r="J74" s="224">
        <v>0.14127539222314561</v>
      </c>
      <c r="K74" s="224">
        <v>0.1217138308856474</v>
      </c>
      <c r="L74" s="224">
        <v>0.1724696925548819</v>
      </c>
      <c r="M74" s="224">
        <v>0.15293040022879459</v>
      </c>
      <c r="N74" s="224">
        <v>0.14230457039881481</v>
      </c>
      <c r="O74" s="224">
        <v>0.1454670228689445</v>
      </c>
      <c r="P74" s="224">
        <v>0.1079919669250735</v>
      </c>
      <c r="Q74" s="224">
        <v>0.1010340163316906</v>
      </c>
      <c r="R74" s="224">
        <v>0.10859442489961341</v>
      </c>
      <c r="S74" s="224">
        <v>0.11997116417523471</v>
      </c>
      <c r="T74" s="224">
        <v>0.1166420218240537</v>
      </c>
      <c r="U74" s="224">
        <v>0.1098575949610973</v>
      </c>
      <c r="V74" s="224">
        <v>9.3742498926805848E-2</v>
      </c>
      <c r="W74" s="224">
        <v>0.1502361872679196</v>
      </c>
      <c r="X74" s="224">
        <v>0.14744345462826919</v>
      </c>
      <c r="Y74" s="224">
        <v>0.1018218552801219</v>
      </c>
      <c r="DA74" s="177" t="s">
        <v>549</v>
      </c>
    </row>
    <row r="75" spans="1:105" ht="12" customHeight="1" x14ac:dyDescent="0.25">
      <c r="A75" s="173" t="s">
        <v>93</v>
      </c>
      <c r="B75" s="224">
        <v>2.0393348485236449</v>
      </c>
      <c r="C75" s="224">
        <v>1.9501962571359659</v>
      </c>
      <c r="D75" s="224">
        <v>1.8492081409498711</v>
      </c>
      <c r="E75" s="224">
        <v>1.9073872988863469</v>
      </c>
      <c r="F75" s="224">
        <v>1.9457877942712001</v>
      </c>
      <c r="G75" s="224">
        <v>2.911848275541141</v>
      </c>
      <c r="H75" s="224">
        <v>3.3443078311586691</v>
      </c>
      <c r="I75" s="224">
        <v>3.3586254607885921</v>
      </c>
      <c r="J75" s="224">
        <v>3.306817617528917</v>
      </c>
      <c r="K75" s="224">
        <v>2.8489422958661139</v>
      </c>
      <c r="L75" s="224">
        <v>4.0369791855148094</v>
      </c>
      <c r="M75" s="224">
        <v>3.579625112160715</v>
      </c>
      <c r="N75" s="224">
        <v>3.3309074782564232</v>
      </c>
      <c r="O75" s="224">
        <v>3.4049306565202251</v>
      </c>
      <c r="P75" s="224">
        <v>2.5277561304899829</v>
      </c>
      <c r="Q75" s="224">
        <v>2.3648921437614798</v>
      </c>
      <c r="R75" s="224">
        <v>2.5418577982516459</v>
      </c>
      <c r="S75" s="224">
        <v>2.8081518872267108</v>
      </c>
      <c r="T75" s="224">
        <v>2.7302270171916079</v>
      </c>
      <c r="U75" s="224">
        <v>2.5714246813975259</v>
      </c>
      <c r="V75" s="224">
        <v>2.1942203952455972</v>
      </c>
      <c r="W75" s="224">
        <v>3.516561964756217</v>
      </c>
      <c r="X75" s="224">
        <v>3.4511927780314902</v>
      </c>
      <c r="Y75" s="224">
        <v>2.3833330036554181</v>
      </c>
      <c r="DA75" s="177" t="s">
        <v>550</v>
      </c>
    </row>
    <row r="76" spans="1:105" ht="12" customHeight="1" x14ac:dyDescent="0.25">
      <c r="A76" s="173" t="s">
        <v>94</v>
      </c>
      <c r="B76" s="224">
        <v>5.5831494375901687E-2</v>
      </c>
      <c r="C76" s="224">
        <v>5.3391119874705947E-2</v>
      </c>
      <c r="D76" s="224">
        <v>5.0626337306037203E-2</v>
      </c>
      <c r="E76" s="224">
        <v>5.221912592114699E-2</v>
      </c>
      <c r="F76" s="224">
        <v>5.3270428037453861E-2</v>
      </c>
      <c r="G76" s="224">
        <v>7.9718561538359975E-2</v>
      </c>
      <c r="H76" s="224">
        <v>9.1558139165714481E-2</v>
      </c>
      <c r="I76" s="224">
        <v>9.1950117294631428E-2</v>
      </c>
      <c r="J76" s="224">
        <v>9.0531758111648666E-2</v>
      </c>
      <c r="K76" s="224">
        <v>7.7996365277662807E-2</v>
      </c>
      <c r="L76" s="224">
        <v>0.1105216148563692</v>
      </c>
      <c r="M76" s="224">
        <v>9.8000492396881717E-2</v>
      </c>
      <c r="N76" s="224">
        <v>9.1191273602543976E-2</v>
      </c>
      <c r="O76" s="224">
        <v>9.3217828811912262E-2</v>
      </c>
      <c r="P76" s="224">
        <v>6.9203153315048241E-2</v>
      </c>
      <c r="Q76" s="224">
        <v>6.4744376098716139E-2</v>
      </c>
      <c r="R76" s="224">
        <v>6.9589218989793186E-2</v>
      </c>
      <c r="S76" s="224">
        <v>7.6879633774648362E-2</v>
      </c>
      <c r="T76" s="224">
        <v>7.47462607553733E-2</v>
      </c>
      <c r="U76" s="224">
        <v>7.0398680599919217E-2</v>
      </c>
      <c r="V76" s="224">
        <v>6.0071843398022962E-2</v>
      </c>
      <c r="W76" s="224">
        <v>9.6273993307146769E-2</v>
      </c>
      <c r="X76" s="224">
        <v>9.4484361073077366E-2</v>
      </c>
      <c r="Y76" s="224">
        <v>6.5249237164666407E-2</v>
      </c>
      <c r="DA76" s="177" t="s">
        <v>551</v>
      </c>
    </row>
    <row r="77" spans="1:105" ht="12" customHeight="1" x14ac:dyDescent="0.25">
      <c r="A77" s="56" t="s">
        <v>95</v>
      </c>
      <c r="B77" s="260">
        <v>0.27558971859579268</v>
      </c>
      <c r="C77" s="260">
        <v>0.25931930430789452</v>
      </c>
      <c r="D77" s="260">
        <v>0.25229225049577292</v>
      </c>
      <c r="E77" s="260">
        <v>0.25992960495985912</v>
      </c>
      <c r="F77" s="260">
        <v>0.26567952600591299</v>
      </c>
      <c r="G77" s="260">
        <v>0.39882543454414482</v>
      </c>
      <c r="H77" s="260">
        <v>0.45772424555979918</v>
      </c>
      <c r="I77" s="260">
        <v>0.4606250101360102</v>
      </c>
      <c r="J77" s="260">
        <v>0.45451790354640709</v>
      </c>
      <c r="K77" s="260">
        <v>0.37369244362192389</v>
      </c>
      <c r="L77" s="260">
        <v>0.53310454418704079</v>
      </c>
      <c r="M77" s="260">
        <v>0.4756323132788749</v>
      </c>
      <c r="N77" s="260">
        <v>0.44459122697800191</v>
      </c>
      <c r="O77" s="260">
        <v>0.4667987442804522</v>
      </c>
      <c r="P77" s="260">
        <v>0.34648866871810369</v>
      </c>
      <c r="Q77" s="260">
        <v>0.3243844061159159</v>
      </c>
      <c r="R77" s="260">
        <v>0.34845245575014971</v>
      </c>
      <c r="S77" s="260">
        <v>0.38497104460654241</v>
      </c>
      <c r="T77" s="260">
        <v>0.37234332993428171</v>
      </c>
      <c r="U77" s="260">
        <v>0.34989772170909911</v>
      </c>
      <c r="V77" s="260">
        <v>0.29990773631210998</v>
      </c>
      <c r="W77" s="260">
        <v>0.49632226157065618</v>
      </c>
      <c r="X77" s="260">
        <v>0.49515244381577439</v>
      </c>
      <c r="Y77" s="260">
        <v>0.34854803540970969</v>
      </c>
      <c r="DA77" s="68" t="s">
        <v>552</v>
      </c>
    </row>
    <row r="78" spans="1:105" ht="12" customHeight="1" x14ac:dyDescent="0.25">
      <c r="A78" s="37" t="s">
        <v>159</v>
      </c>
      <c r="B78" s="226">
        <v>1.7486082561093291E-3</v>
      </c>
      <c r="C78" s="226">
        <v>1.815392695069914E-3</v>
      </c>
      <c r="D78" s="226">
        <v>1.490097981907666E-3</v>
      </c>
      <c r="E78" s="226">
        <v>1.8586091304118491E-3</v>
      </c>
      <c r="F78" s="226">
        <v>2.1471214074776589E-3</v>
      </c>
      <c r="G78" s="226">
        <v>3.1218029187165112E-3</v>
      </c>
      <c r="H78" s="226">
        <v>3.548013178600332E-3</v>
      </c>
      <c r="I78" s="226">
        <v>3.0904346681078299E-3</v>
      </c>
      <c r="J78" s="226">
        <v>3.052378274018293E-3</v>
      </c>
      <c r="K78" s="226">
        <v>3.2757095533545982E-3</v>
      </c>
      <c r="L78" s="226">
        <v>6.3954833042880726E-3</v>
      </c>
      <c r="M78" s="226">
        <v>3.4312905911297389E-3</v>
      </c>
      <c r="N78" s="226">
        <v>3.8194460401144042E-3</v>
      </c>
      <c r="O78" s="226">
        <v>2.9973694339236658E-3</v>
      </c>
      <c r="P78" s="226">
        <v>2.7643760349052161E-3</v>
      </c>
      <c r="Q78" s="226">
        <v>3.2145715087801689E-3</v>
      </c>
      <c r="R78" s="226">
        <v>2.834204746163662E-3</v>
      </c>
      <c r="S78" s="226">
        <v>4.661421701169041E-3</v>
      </c>
      <c r="T78" s="226">
        <v>2.9650322520031278E-3</v>
      </c>
      <c r="U78" s="226">
        <v>2.9017104914219449E-3</v>
      </c>
      <c r="V78" s="226">
        <v>3.904840551063991E-3</v>
      </c>
      <c r="W78" s="226">
        <v>1.108665192524059E-2</v>
      </c>
      <c r="X78" s="226">
        <v>8.0385857445456552E-3</v>
      </c>
      <c r="Y78" s="226">
        <v>5.1584994474581768E-3</v>
      </c>
      <c r="DA78" s="69" t="s">
        <v>553</v>
      </c>
    </row>
    <row r="79" spans="1:105" ht="12" customHeight="1" x14ac:dyDescent="0.25">
      <c r="A79" s="37" t="s">
        <v>35</v>
      </c>
      <c r="B79" s="226">
        <v>0.1289431240624842</v>
      </c>
      <c r="C79" s="226">
        <v>0.13414397996933539</v>
      </c>
      <c r="D79" s="226">
        <v>0.1118007921000491</v>
      </c>
      <c r="E79" s="226">
        <v>0.1204365627710185</v>
      </c>
      <c r="F79" s="226">
        <v>0.1221920045736565</v>
      </c>
      <c r="G79" s="226">
        <v>0.17505093509481129</v>
      </c>
      <c r="H79" s="226">
        <v>0.1981362737183307</v>
      </c>
      <c r="I79" s="226">
        <v>0.19916980890978031</v>
      </c>
      <c r="J79" s="226">
        <v>0.18548571920073131</v>
      </c>
      <c r="K79" s="226">
        <v>0.2291368991827597</v>
      </c>
      <c r="L79" s="226">
        <v>0.36709192435668941</v>
      </c>
      <c r="M79" s="226">
        <v>0.33282364666948772</v>
      </c>
      <c r="N79" s="226">
        <v>0.3000776601394663</v>
      </c>
      <c r="O79" s="226">
        <v>0.2973590839234162</v>
      </c>
      <c r="P79" s="226">
        <v>0.2158420434913613</v>
      </c>
      <c r="Q79" s="226">
        <v>0.19892990939018121</v>
      </c>
      <c r="R79" s="226">
        <v>0.21751001742766471</v>
      </c>
      <c r="S79" s="226">
        <v>0.2448099479521606</v>
      </c>
      <c r="T79" s="226">
        <v>0.23463083425221801</v>
      </c>
      <c r="U79" s="226">
        <v>0.23774276896215671</v>
      </c>
      <c r="V79" s="226">
        <v>0.1871368306535299</v>
      </c>
      <c r="W79" s="226">
        <v>0.27805365214262778</v>
      </c>
      <c r="X79" s="226">
        <v>0.266904401560348</v>
      </c>
      <c r="Y79" s="226">
        <v>0.18690910205497349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2.8586939254727019E-2</v>
      </c>
      <c r="X81" s="226">
        <v>4.30352858953581E-2</v>
      </c>
      <c r="Y81" s="226">
        <v>4.2588991699192592E-2</v>
      </c>
      <c r="DA81" s="69" t="s">
        <v>556</v>
      </c>
    </row>
    <row r="82" spans="1:105" ht="12" customHeight="1" x14ac:dyDescent="0.25">
      <c r="A82" s="37" t="s">
        <v>40</v>
      </c>
      <c r="B82" s="226">
        <v>0.14489798627719919</v>
      </c>
      <c r="C82" s="226">
        <v>0.1233599316434892</v>
      </c>
      <c r="D82" s="226">
        <v>0.13900136041381611</v>
      </c>
      <c r="E82" s="226">
        <v>0.13763443305842871</v>
      </c>
      <c r="F82" s="226">
        <v>0.14134040002477891</v>
      </c>
      <c r="G82" s="226">
        <v>0.220652696530617</v>
      </c>
      <c r="H82" s="226">
        <v>0.25603995866286811</v>
      </c>
      <c r="I82" s="226">
        <v>0.25836476655812213</v>
      </c>
      <c r="J82" s="226">
        <v>0.26597980607165761</v>
      </c>
      <c r="K82" s="226">
        <v>0.14127983488580961</v>
      </c>
      <c r="L82" s="226">
        <v>0.15961713652606341</v>
      </c>
      <c r="M82" s="226">
        <v>0.1393773760182575</v>
      </c>
      <c r="N82" s="226">
        <v>0.1406941207984212</v>
      </c>
      <c r="O82" s="226">
        <v>0.16644229092311241</v>
      </c>
      <c r="P82" s="226">
        <v>0.12788224919183719</v>
      </c>
      <c r="Q82" s="226">
        <v>0.1222399252169545</v>
      </c>
      <c r="R82" s="226">
        <v>0.12810823357632131</v>
      </c>
      <c r="S82" s="226">
        <v>0.13549967495321269</v>
      </c>
      <c r="T82" s="226">
        <v>0.13474746343006061</v>
      </c>
      <c r="U82" s="226">
        <v>0.10925324225552049</v>
      </c>
      <c r="V82" s="226">
        <v>0.10886606510751611</v>
      </c>
      <c r="W82" s="226">
        <v>0.17859501824806079</v>
      </c>
      <c r="X82" s="226">
        <v>0.1771741706155226</v>
      </c>
      <c r="Y82" s="226">
        <v>0.11389144220808541</v>
      </c>
      <c r="DA82" s="69" t="s">
        <v>557</v>
      </c>
    </row>
    <row r="83" spans="1:105" ht="12" customHeight="1" x14ac:dyDescent="0.25">
      <c r="A83" s="57" t="s">
        <v>558</v>
      </c>
      <c r="B83" s="261">
        <v>23.86518785481827</v>
      </c>
      <c r="C83" s="261">
        <v>22.593835298391539</v>
      </c>
      <c r="D83" s="261">
        <v>21.789349520230019</v>
      </c>
      <c r="E83" s="261">
        <v>22.460684352579229</v>
      </c>
      <c r="F83" s="261">
        <v>22.94042227916022</v>
      </c>
      <c r="G83" s="261">
        <v>34.400899204241327</v>
      </c>
      <c r="H83" s="261">
        <v>39.484050255817444</v>
      </c>
      <c r="I83" s="261">
        <v>39.713505668874838</v>
      </c>
      <c r="J83" s="261">
        <v>39.162076521832446</v>
      </c>
      <c r="K83" s="261">
        <v>32.626667298183172</v>
      </c>
      <c r="L83" s="261">
        <v>46.206592095338792</v>
      </c>
      <c r="M83" s="261">
        <v>41.280562025046727</v>
      </c>
      <c r="N83" s="261">
        <v>38.506392731615783</v>
      </c>
      <c r="O83" s="261">
        <v>40.264675641233907</v>
      </c>
      <c r="P83" s="261">
        <v>29.887566096239691</v>
      </c>
      <c r="Q83" s="261">
        <v>27.979947953563268</v>
      </c>
      <c r="R83" s="261">
        <v>30.069779153438098</v>
      </c>
      <c r="S83" s="261">
        <v>33.214297379300262</v>
      </c>
      <c r="T83" s="261">
        <v>32.148755386344646</v>
      </c>
      <c r="U83" s="261">
        <v>30.22731411659522</v>
      </c>
      <c r="V83" s="261">
        <v>25.877304838088701</v>
      </c>
      <c r="W83" s="261">
        <v>41.570870621973711</v>
      </c>
      <c r="X83" s="261">
        <v>40.81026345114487</v>
      </c>
      <c r="Y83" s="261">
        <v>28.168300880089149</v>
      </c>
      <c r="DA83" s="70" t="s">
        <v>559</v>
      </c>
    </row>
    <row r="84" spans="1:105" ht="12" customHeight="1" x14ac:dyDescent="0.25">
      <c r="A84" s="60" t="s">
        <v>560</v>
      </c>
      <c r="B84" s="262">
        <v>12.48555751596338</v>
      </c>
      <c r="C84" s="262">
        <v>12.956838051081631</v>
      </c>
      <c r="D84" s="262">
        <v>10.77856722604543</v>
      </c>
      <c r="E84" s="262">
        <v>11.632697733839271</v>
      </c>
      <c r="F84" s="262">
        <v>11.681609955008611</v>
      </c>
      <c r="G84" s="262">
        <v>16.66153333557525</v>
      </c>
      <c r="H84" s="262">
        <v>18.966190243842441</v>
      </c>
      <c r="I84" s="262">
        <v>18.80057467283045</v>
      </c>
      <c r="J84" s="262">
        <v>17.70501832371518</v>
      </c>
      <c r="K84" s="262">
        <v>21.266063032485938</v>
      </c>
      <c r="L84" s="262">
        <v>32.867353948687963</v>
      </c>
      <c r="M84" s="262">
        <v>29.79868572034017</v>
      </c>
      <c r="N84" s="262">
        <v>26.78366699479567</v>
      </c>
      <c r="O84" s="262">
        <v>26.392583230772029</v>
      </c>
      <c r="P84" s="262">
        <v>19.2408274903297</v>
      </c>
      <c r="Q84" s="262">
        <v>17.849076733144379</v>
      </c>
      <c r="R84" s="262">
        <v>19.810699159076769</v>
      </c>
      <c r="S84" s="262">
        <v>22.182163384679829</v>
      </c>
      <c r="T84" s="262">
        <v>21.509903464356171</v>
      </c>
      <c r="U84" s="262">
        <v>21.676241058204859</v>
      </c>
      <c r="V84" s="262">
        <v>17.080264856727361</v>
      </c>
      <c r="W84" s="262">
        <v>26.619342883798609</v>
      </c>
      <c r="X84" s="262">
        <v>24.965941702808831</v>
      </c>
      <c r="Y84" s="262">
        <v>17.80502102645233</v>
      </c>
      <c r="DA84" s="72" t="s">
        <v>561</v>
      </c>
    </row>
    <row r="85" spans="1:105" ht="12" customHeight="1" x14ac:dyDescent="0.25">
      <c r="A85" s="59" t="s">
        <v>31</v>
      </c>
      <c r="B85" s="230">
        <v>0.62460265800664239</v>
      </c>
      <c r="C85" s="230">
        <v>0.61454045283495518</v>
      </c>
      <c r="D85" s="230">
        <v>0.46006721032403591</v>
      </c>
      <c r="E85" s="230">
        <v>0.55411395448047573</v>
      </c>
      <c r="F85" s="230">
        <v>0.52906816254782152</v>
      </c>
      <c r="G85" s="230">
        <v>0.77631195110734752</v>
      </c>
      <c r="H85" s="230">
        <v>0.83549838760989448</v>
      </c>
      <c r="I85" s="230">
        <v>0.81241315516671386</v>
      </c>
      <c r="J85" s="230">
        <v>0.6664049496006309</v>
      </c>
      <c r="K85" s="230">
        <v>0.74221489418998798</v>
      </c>
      <c r="L85" s="230">
        <v>1.654931623648092</v>
      </c>
      <c r="M85" s="230">
        <v>0.85755808504373365</v>
      </c>
      <c r="N85" s="230">
        <v>0.82744263380571248</v>
      </c>
      <c r="O85" s="230">
        <v>0.67622903156699576</v>
      </c>
      <c r="P85" s="230">
        <v>0.44853872963773012</v>
      </c>
      <c r="Q85" s="230">
        <v>0.48077028211832612</v>
      </c>
      <c r="R85" s="230">
        <v>0.58985044929428931</v>
      </c>
      <c r="S85" s="230">
        <v>0.71917015580800159</v>
      </c>
      <c r="T85" s="230">
        <v>0.60848605232530451</v>
      </c>
      <c r="U85" s="230">
        <v>0.64746897641894807</v>
      </c>
      <c r="V85" s="230">
        <v>0.60610700811746632</v>
      </c>
      <c r="W85" s="230">
        <v>0.80448962636855803</v>
      </c>
      <c r="X85" s="230">
        <v>0.37835572358177361</v>
      </c>
      <c r="Y85" s="230">
        <v>0.32828821320159901</v>
      </c>
      <c r="DA85" s="71" t="s">
        <v>562</v>
      </c>
    </row>
    <row r="86" spans="1:105" ht="12" customHeight="1" x14ac:dyDescent="0.25">
      <c r="A86" s="59" t="s">
        <v>159</v>
      </c>
      <c r="B86" s="230">
        <v>0.137327757777991</v>
      </c>
      <c r="C86" s="230">
        <v>0.14182023426971191</v>
      </c>
      <c r="D86" s="230">
        <v>0.1180358553825947</v>
      </c>
      <c r="E86" s="230">
        <v>0.14622063931504639</v>
      </c>
      <c r="F86" s="230">
        <v>0.17103416262951859</v>
      </c>
      <c r="G86" s="230">
        <v>0.25097723715013681</v>
      </c>
      <c r="H86" s="230">
        <v>0.28432139303310028</v>
      </c>
      <c r="I86" s="230">
        <v>0.25015038940065037</v>
      </c>
      <c r="J86" s="230">
        <v>0.24624071742737599</v>
      </c>
      <c r="K86" s="230">
        <v>0.26340659270379191</v>
      </c>
      <c r="L86" s="230">
        <v>0.53447190392929889</v>
      </c>
      <c r="M86" s="230">
        <v>0.28266893278069971</v>
      </c>
      <c r="N86" s="230">
        <v>0.31823873052232921</v>
      </c>
      <c r="O86" s="230">
        <v>0.24981502925173371</v>
      </c>
      <c r="P86" s="230">
        <v>0.23014600726897741</v>
      </c>
      <c r="Q86" s="230">
        <v>0.26641385722774191</v>
      </c>
      <c r="R86" s="230">
        <v>0.226966935688557</v>
      </c>
      <c r="S86" s="230">
        <v>0.37952437030188629</v>
      </c>
      <c r="T86" s="230">
        <v>0.23410117170297759</v>
      </c>
      <c r="U86" s="230">
        <v>0.22711214691839579</v>
      </c>
      <c r="V86" s="230">
        <v>0.31553485849447988</v>
      </c>
      <c r="W86" s="230">
        <v>0.92814673897281064</v>
      </c>
      <c r="X86" s="230">
        <v>0.71887419309307599</v>
      </c>
      <c r="Y86" s="230">
        <v>0.4693853406577097</v>
      </c>
      <c r="DA86" s="71" t="s">
        <v>563</v>
      </c>
    </row>
    <row r="87" spans="1:105" ht="12" customHeight="1" x14ac:dyDescent="0.25">
      <c r="A87" s="59" t="s">
        <v>32</v>
      </c>
      <c r="B87" s="230">
        <v>1.5970192413152871</v>
      </c>
      <c r="C87" s="230">
        <v>1.7210198246868129</v>
      </c>
      <c r="D87" s="230">
        <v>1.3443336989805521</v>
      </c>
      <c r="E87" s="230">
        <v>1.4573686847099461</v>
      </c>
      <c r="F87" s="230">
        <v>1.2480071815129541</v>
      </c>
      <c r="G87" s="230">
        <v>1.56103030436753</v>
      </c>
      <c r="H87" s="230">
        <v>1.968644389981469</v>
      </c>
      <c r="I87" s="230">
        <v>1.616523180375395</v>
      </c>
      <c r="J87" s="230">
        <v>1.828913849075714</v>
      </c>
      <c r="K87" s="230">
        <v>1.8350686932788991</v>
      </c>
      <c r="L87" s="230">
        <v>0</v>
      </c>
      <c r="M87" s="230">
        <v>1.2405229405464779</v>
      </c>
      <c r="N87" s="230">
        <v>0.6353196370414409</v>
      </c>
      <c r="O87" s="230">
        <v>0.68321836609914133</v>
      </c>
      <c r="P87" s="230">
        <v>0.59237891410617338</v>
      </c>
      <c r="Q87" s="230">
        <v>0.61518998542660475</v>
      </c>
      <c r="R87" s="230">
        <v>1.575386443456662</v>
      </c>
      <c r="S87" s="230">
        <v>1.1514937452949521</v>
      </c>
      <c r="T87" s="230">
        <v>2.1422721437642438</v>
      </c>
      <c r="U87" s="230">
        <v>2.1939212121597258</v>
      </c>
      <c r="V87" s="230">
        <v>1.036829255598501</v>
      </c>
      <c r="W87" s="230">
        <v>1.608750988157714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10.12660785886346</v>
      </c>
      <c r="C88" s="230">
        <v>10.47945753929015</v>
      </c>
      <c r="D88" s="230">
        <v>8.8561304613582497</v>
      </c>
      <c r="E88" s="230">
        <v>9.4749944553338032</v>
      </c>
      <c r="F88" s="230">
        <v>9.7335004483183116</v>
      </c>
      <c r="G88" s="230">
        <v>14.07321384295024</v>
      </c>
      <c r="H88" s="230">
        <v>15.877726073217969</v>
      </c>
      <c r="I88" s="230">
        <v>16.12148794788769</v>
      </c>
      <c r="J88" s="230">
        <v>14.963458807611451</v>
      </c>
      <c r="K88" s="230">
        <v>18.425372852313259</v>
      </c>
      <c r="L88" s="230">
        <v>30.67795042111057</v>
      </c>
      <c r="M88" s="230">
        <v>27.417935761969261</v>
      </c>
      <c r="N88" s="230">
        <v>25.002665993426181</v>
      </c>
      <c r="O88" s="230">
        <v>24.78332080385416</v>
      </c>
      <c r="P88" s="230">
        <v>17.969763839316819</v>
      </c>
      <c r="Q88" s="230">
        <v>16.486702608371711</v>
      </c>
      <c r="R88" s="230">
        <v>17.41849533063726</v>
      </c>
      <c r="S88" s="230">
        <v>19.931975113274991</v>
      </c>
      <c r="T88" s="230">
        <v>18.52504409656364</v>
      </c>
      <c r="U88" s="230">
        <v>18.60773872270779</v>
      </c>
      <c r="V88" s="230">
        <v>15.12179373451691</v>
      </c>
      <c r="W88" s="230">
        <v>23.277955530299518</v>
      </c>
      <c r="X88" s="230">
        <v>23.868711786133979</v>
      </c>
      <c r="Y88" s="230">
        <v>17.007347472593018</v>
      </c>
      <c r="DA88" s="71" t="s">
        <v>565</v>
      </c>
    </row>
    <row r="89" spans="1:105" ht="12" customHeight="1" x14ac:dyDescent="0.25">
      <c r="A89" s="60" t="s">
        <v>566</v>
      </c>
      <c r="B89" s="262">
        <v>11.37963033885489</v>
      </c>
      <c r="C89" s="262">
        <v>9.6369972473099121</v>
      </c>
      <c r="D89" s="262">
        <v>11.01078229418459</v>
      </c>
      <c r="E89" s="262">
        <v>10.82798661873996</v>
      </c>
      <c r="F89" s="262">
        <v>11.25881232415162</v>
      </c>
      <c r="G89" s="262">
        <v>17.739365868666081</v>
      </c>
      <c r="H89" s="262">
        <v>20.51786001197501</v>
      </c>
      <c r="I89" s="262">
        <v>20.912930996044391</v>
      </c>
      <c r="J89" s="262">
        <v>21.457058198117281</v>
      </c>
      <c r="K89" s="262">
        <v>11.36060426569723</v>
      </c>
      <c r="L89" s="262">
        <v>13.339238146650819</v>
      </c>
      <c r="M89" s="262">
        <v>11.48187630470656</v>
      </c>
      <c r="N89" s="262">
        <v>11.722725736820109</v>
      </c>
      <c r="O89" s="262">
        <v>13.872092410461869</v>
      </c>
      <c r="P89" s="262">
        <v>10.646738605909979</v>
      </c>
      <c r="Q89" s="262">
        <v>10.130871220418889</v>
      </c>
      <c r="R89" s="262">
        <v>10.259079994361329</v>
      </c>
      <c r="S89" s="262">
        <v>11.03213399462042</v>
      </c>
      <c r="T89" s="262">
        <v>10.638851921988479</v>
      </c>
      <c r="U89" s="262">
        <v>8.5510730583903634</v>
      </c>
      <c r="V89" s="262">
        <v>8.7970399813613351</v>
      </c>
      <c r="W89" s="262">
        <v>14.951527738175111</v>
      </c>
      <c r="X89" s="262">
        <v>15.844321748336039</v>
      </c>
      <c r="Y89" s="262">
        <v>10.36327985363682</v>
      </c>
      <c r="DA89" s="72" t="s">
        <v>567</v>
      </c>
    </row>
    <row r="90" spans="1:105" ht="12" customHeight="1" x14ac:dyDescent="0.25">
      <c r="A90" s="57" t="s">
        <v>517</v>
      </c>
      <c r="B90" s="294">
        <v>45.771764878841182</v>
      </c>
      <c r="C90" s="294">
        <v>43.333399396663367</v>
      </c>
      <c r="D90" s="294">
        <v>41.790451815006413</v>
      </c>
      <c r="E90" s="294">
        <v>43.078025174503793</v>
      </c>
      <c r="F90" s="294">
        <v>43.998129039284173</v>
      </c>
      <c r="G90" s="294">
        <v>65.978524014817111</v>
      </c>
      <c r="H90" s="294">
        <v>75.727653005201404</v>
      </c>
      <c r="I90" s="294">
        <v>76.167732474951734</v>
      </c>
      <c r="J90" s="294">
        <v>75.110129852281915</v>
      </c>
      <c r="K90" s="294">
        <v>62.575671033367101</v>
      </c>
      <c r="L90" s="294">
        <v>88.621019122351825</v>
      </c>
      <c r="M90" s="294">
        <v>79.173237209418417</v>
      </c>
      <c r="N90" s="294">
        <v>73.852574099390324</v>
      </c>
      <c r="O90" s="294">
        <v>77.224838018665423</v>
      </c>
      <c r="P90" s="294">
        <v>57.322266075593191</v>
      </c>
      <c r="Q90" s="294">
        <v>53.663587600637527</v>
      </c>
      <c r="R90" s="294">
        <v>57.671738003603039</v>
      </c>
      <c r="S90" s="294">
        <v>63.702704521318282</v>
      </c>
      <c r="T90" s="294">
        <v>61.659069337434758</v>
      </c>
      <c r="U90" s="294">
        <v>57.973879069396858</v>
      </c>
      <c r="V90" s="294">
        <v>49.630864837628337</v>
      </c>
      <c r="W90" s="294">
        <v>79.730028839205033</v>
      </c>
      <c r="X90" s="294">
        <v>78.271237364353581</v>
      </c>
      <c r="Y90" s="294">
        <v>54.024835369548093</v>
      </c>
      <c r="DA90" s="70" t="s">
        <v>568</v>
      </c>
    </row>
    <row r="91" spans="1:105" ht="12" customHeight="1" x14ac:dyDescent="0.25">
      <c r="A91" s="60" t="s">
        <v>519</v>
      </c>
      <c r="B91" s="262">
        <v>23.946428013829522</v>
      </c>
      <c r="C91" s="262">
        <v>24.850311191981479</v>
      </c>
      <c r="D91" s="262">
        <v>20.672539759695582</v>
      </c>
      <c r="E91" s="262">
        <v>22.31070246834118</v>
      </c>
      <c r="F91" s="262">
        <v>22.404512695215729</v>
      </c>
      <c r="G91" s="262">
        <v>31.95565821632341</v>
      </c>
      <c r="H91" s="262">
        <v>36.375829336422292</v>
      </c>
      <c r="I91" s="262">
        <v>36.058190228666213</v>
      </c>
      <c r="J91" s="262">
        <v>33.956989604213483</v>
      </c>
      <c r="K91" s="262">
        <v>40.786824848941663</v>
      </c>
      <c r="L91" s="262">
        <v>63.037291232772212</v>
      </c>
      <c r="M91" s="262">
        <v>57.151799717114713</v>
      </c>
      <c r="N91" s="262">
        <v>51.369204203915587</v>
      </c>
      <c r="O91" s="262">
        <v>50.619132836209687</v>
      </c>
      <c r="P91" s="262">
        <v>36.902564409687159</v>
      </c>
      <c r="Q91" s="262">
        <v>34.233283580415382</v>
      </c>
      <c r="R91" s="262">
        <v>37.995538501979389</v>
      </c>
      <c r="S91" s="262">
        <v>42.54384139459507</v>
      </c>
      <c r="T91" s="262">
        <v>41.254493780919738</v>
      </c>
      <c r="U91" s="262">
        <v>41.573517678090418</v>
      </c>
      <c r="V91" s="262">
        <v>32.758756052809282</v>
      </c>
      <c r="W91" s="262">
        <v>51.054042026343893</v>
      </c>
      <c r="X91" s="262">
        <v>47.882933943430452</v>
      </c>
      <c r="Y91" s="262">
        <v>34.148787809397497</v>
      </c>
      <c r="DA91" s="72" t="s">
        <v>569</v>
      </c>
    </row>
    <row r="92" spans="1:105" ht="12" customHeight="1" x14ac:dyDescent="0.25">
      <c r="A92" s="59" t="s">
        <v>31</v>
      </c>
      <c r="B92" s="297">
        <v>1.1979443103024749</v>
      </c>
      <c r="C92" s="297">
        <v>1.178645702971876</v>
      </c>
      <c r="D92" s="297">
        <v>0.88237680371598703</v>
      </c>
      <c r="E92" s="297">
        <v>1.0627518959774129</v>
      </c>
      <c r="F92" s="297">
        <v>1.014715814865468</v>
      </c>
      <c r="G92" s="297">
        <v>1.4889121474711531</v>
      </c>
      <c r="H92" s="297">
        <v>1.602427602371044</v>
      </c>
      <c r="I92" s="297">
        <v>1.558151737542713</v>
      </c>
      <c r="J92" s="297">
        <v>1.2781181884163451</v>
      </c>
      <c r="K92" s="297">
        <v>1.42351637175901</v>
      </c>
      <c r="L92" s="297">
        <v>3.174043365130518</v>
      </c>
      <c r="M92" s="297">
        <v>1.6447365626181849</v>
      </c>
      <c r="N92" s="297">
        <v>1.5869772287435679</v>
      </c>
      <c r="O92" s="297">
        <v>1.2969600920565101</v>
      </c>
      <c r="P92" s="297">
        <v>0.8602659822720522</v>
      </c>
      <c r="Q92" s="297">
        <v>0.92208385065828458</v>
      </c>
      <c r="R92" s="297">
        <v>1.1312919991671539</v>
      </c>
      <c r="S92" s="297">
        <v>1.379318171714182</v>
      </c>
      <c r="T92" s="297">
        <v>1.1670337852993271</v>
      </c>
      <c r="U92" s="297">
        <v>1.2418003132964539</v>
      </c>
      <c r="V92" s="297">
        <v>1.162470944529751</v>
      </c>
      <c r="W92" s="297">
        <v>1.5429549622495029</v>
      </c>
      <c r="X92" s="297">
        <v>0.72565987436182466</v>
      </c>
      <c r="Y92" s="297">
        <v>0.62963388340246096</v>
      </c>
      <c r="DA92" s="71" t="s">
        <v>570</v>
      </c>
    </row>
    <row r="93" spans="1:105" ht="12" customHeight="1" x14ac:dyDescent="0.25">
      <c r="A93" s="59" t="s">
        <v>159</v>
      </c>
      <c r="B93" s="297">
        <v>0.26338505603188012</v>
      </c>
      <c r="C93" s="297">
        <v>0.27200131243655168</v>
      </c>
      <c r="D93" s="297">
        <v>0.22638453351852589</v>
      </c>
      <c r="E93" s="297">
        <v>0.28044098223223951</v>
      </c>
      <c r="F93" s="297">
        <v>0.32803158834332252</v>
      </c>
      <c r="G93" s="297">
        <v>0.48135682646461608</v>
      </c>
      <c r="H93" s="297">
        <v>0.54530859053381464</v>
      </c>
      <c r="I93" s="297">
        <v>0.47977099018248331</v>
      </c>
      <c r="J93" s="297">
        <v>0.47227251217331118</v>
      </c>
      <c r="K93" s="297">
        <v>0.50519546303677942</v>
      </c>
      <c r="L93" s="297">
        <v>1.0250798137362811</v>
      </c>
      <c r="M93" s="297">
        <v>0.54213928708627235</v>
      </c>
      <c r="N93" s="297">
        <v>0.61035967692448201</v>
      </c>
      <c r="O93" s="297">
        <v>0.47912779281989282</v>
      </c>
      <c r="P93" s="297">
        <v>0.44140398125518632</v>
      </c>
      <c r="Q93" s="297">
        <v>0.51096318653244577</v>
      </c>
      <c r="R93" s="297">
        <v>0.43530674381472639</v>
      </c>
      <c r="S93" s="297">
        <v>0.72790125721725574</v>
      </c>
      <c r="T93" s="297">
        <v>0.44898971062934928</v>
      </c>
      <c r="U93" s="297">
        <v>0.43558524882002447</v>
      </c>
      <c r="V93" s="297">
        <v>0.60517383906416067</v>
      </c>
      <c r="W93" s="297">
        <v>1.7801206748410141</v>
      </c>
      <c r="X93" s="297">
        <v>1.3787505358806449</v>
      </c>
      <c r="Y93" s="297">
        <v>0.90024832743237015</v>
      </c>
      <c r="DA93" s="71" t="s">
        <v>571</v>
      </c>
    </row>
    <row r="94" spans="1:105" ht="12" customHeight="1" x14ac:dyDescent="0.25">
      <c r="A94" s="59" t="s">
        <v>32</v>
      </c>
      <c r="B94" s="297">
        <v>3.062971457218612</v>
      </c>
      <c r="C94" s="297">
        <v>3.300795922772723</v>
      </c>
      <c r="D94" s="297">
        <v>2.5783382206236252</v>
      </c>
      <c r="E94" s="297">
        <v>2.7951314351318608</v>
      </c>
      <c r="F94" s="297">
        <v>2.393590682244858</v>
      </c>
      <c r="G94" s="297">
        <v>2.9939471876325841</v>
      </c>
      <c r="H94" s="297">
        <v>3.7757225585839702</v>
      </c>
      <c r="I94" s="297">
        <v>3.100378651257953</v>
      </c>
      <c r="J94" s="297">
        <v>3.5077291321907129</v>
      </c>
      <c r="K94" s="297">
        <v>3.5195336938580191</v>
      </c>
      <c r="L94" s="297">
        <v>0</v>
      </c>
      <c r="M94" s="297">
        <v>2.37923643035721</v>
      </c>
      <c r="N94" s="297">
        <v>1.218498728209277</v>
      </c>
      <c r="O94" s="297">
        <v>1.310365147940046</v>
      </c>
      <c r="P94" s="297">
        <v>1.1361414182280061</v>
      </c>
      <c r="Q94" s="297">
        <v>1.179891461155175</v>
      </c>
      <c r="R94" s="297">
        <v>3.021481260565642</v>
      </c>
      <c r="S94" s="297">
        <v>2.2084846467469021</v>
      </c>
      <c r="T94" s="297">
        <v>4.108728473766071</v>
      </c>
      <c r="U94" s="297">
        <v>4.2077877826301258</v>
      </c>
      <c r="V94" s="297">
        <v>1.988566157344412</v>
      </c>
      <c r="W94" s="297">
        <v>3.085472128965105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19.422127190276552</v>
      </c>
      <c r="C95" s="297">
        <v>20.09886825380033</v>
      </c>
      <c r="D95" s="297">
        <v>16.985440201837449</v>
      </c>
      <c r="E95" s="297">
        <v>18.172378154999659</v>
      </c>
      <c r="F95" s="297">
        <v>18.66817460976208</v>
      </c>
      <c r="G95" s="297">
        <v>26.991442054755051</v>
      </c>
      <c r="H95" s="297">
        <v>30.452370584933458</v>
      </c>
      <c r="I95" s="297">
        <v>30.919888849683058</v>
      </c>
      <c r="J95" s="297">
        <v>28.69886977143311</v>
      </c>
      <c r="K95" s="297">
        <v>35.338579320287849</v>
      </c>
      <c r="L95" s="297">
        <v>58.838168053905413</v>
      </c>
      <c r="M95" s="297">
        <v>52.585687437053039</v>
      </c>
      <c r="N95" s="297">
        <v>47.953368570038258</v>
      </c>
      <c r="O95" s="297">
        <v>47.532679803393243</v>
      </c>
      <c r="P95" s="297">
        <v>34.464753027931913</v>
      </c>
      <c r="Q95" s="297">
        <v>31.62034508206948</v>
      </c>
      <c r="R95" s="297">
        <v>33.407458498431858</v>
      </c>
      <c r="S95" s="297">
        <v>38.22813731891673</v>
      </c>
      <c r="T95" s="297">
        <v>35.529741811225001</v>
      </c>
      <c r="U95" s="297">
        <v>35.688344333343807</v>
      </c>
      <c r="V95" s="297">
        <v>29.002545111870958</v>
      </c>
      <c r="W95" s="297">
        <v>44.645494260288267</v>
      </c>
      <c r="X95" s="297">
        <v>45.778523533187979</v>
      </c>
      <c r="Y95" s="297">
        <v>32.618905598562669</v>
      </c>
      <c r="DA95" s="71" t="s">
        <v>573</v>
      </c>
    </row>
    <row r="96" spans="1:105" ht="12" customHeight="1" x14ac:dyDescent="0.25">
      <c r="A96" s="60" t="s">
        <v>525</v>
      </c>
      <c r="B96" s="262">
        <v>21.825336865011661</v>
      </c>
      <c r="C96" s="262">
        <v>18.483088204681881</v>
      </c>
      <c r="D96" s="262">
        <v>21.117912055310828</v>
      </c>
      <c r="E96" s="262">
        <v>20.76732270616262</v>
      </c>
      <c r="F96" s="262">
        <v>21.59361634406843</v>
      </c>
      <c r="G96" s="262">
        <v>34.022865798493697</v>
      </c>
      <c r="H96" s="262">
        <v>39.351823668779112</v>
      </c>
      <c r="I96" s="262">
        <v>40.109542246285521</v>
      </c>
      <c r="J96" s="262">
        <v>41.153140248068432</v>
      </c>
      <c r="K96" s="262">
        <v>21.788846184425442</v>
      </c>
      <c r="L96" s="262">
        <v>25.58372788957961</v>
      </c>
      <c r="M96" s="262">
        <v>22.021437492303711</v>
      </c>
      <c r="N96" s="262">
        <v>22.483369895474741</v>
      </c>
      <c r="O96" s="262">
        <v>26.60570518245574</v>
      </c>
      <c r="P96" s="262">
        <v>20.419701665906029</v>
      </c>
      <c r="Q96" s="262">
        <v>19.430304020222149</v>
      </c>
      <c r="R96" s="262">
        <v>19.67619950162365</v>
      </c>
      <c r="S96" s="262">
        <v>21.158863126723219</v>
      </c>
      <c r="T96" s="262">
        <v>20.40457555651502</v>
      </c>
      <c r="U96" s="262">
        <v>16.40036139130644</v>
      </c>
      <c r="V96" s="262">
        <v>16.872108784819051</v>
      </c>
      <c r="W96" s="262">
        <v>28.675986812861151</v>
      </c>
      <c r="X96" s="262">
        <v>30.38830342092313</v>
      </c>
      <c r="Y96" s="262">
        <v>19.876047560150589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25.765716866494923</v>
      </c>
      <c r="C97" s="294">
        <f t="shared" si="1"/>
        <v>25.309643080691121</v>
      </c>
      <c r="D97" s="294">
        <f t="shared" si="1"/>
        <v>22.926104153208936</v>
      </c>
      <c r="E97" s="294">
        <f t="shared" si="1"/>
        <v>23.689115532775681</v>
      </c>
      <c r="F97" s="294">
        <f t="shared" si="1"/>
        <v>24.085137007180379</v>
      </c>
      <c r="G97" s="294">
        <f t="shared" si="1"/>
        <v>35.835203818777224</v>
      </c>
      <c r="H97" s="294">
        <f t="shared" si="1"/>
        <v>41.233472545801135</v>
      </c>
      <c r="I97" s="294">
        <f t="shared" si="1"/>
        <v>41.232768606214854</v>
      </c>
      <c r="J97" s="294">
        <f t="shared" si="1"/>
        <v>40.417269735185613</v>
      </c>
      <c r="K97" s="294">
        <f t="shared" si="1"/>
        <v>38.08609928918375</v>
      </c>
      <c r="L97" s="294">
        <f t="shared" si="1"/>
        <v>54.039833959432812</v>
      </c>
      <c r="M97" s="294">
        <f t="shared" si="1"/>
        <v>47.013709321569806</v>
      </c>
      <c r="N97" s="294">
        <f t="shared" si="1"/>
        <v>43.470645613054792</v>
      </c>
      <c r="O97" s="294">
        <f t="shared" si="1"/>
        <v>41.790792664339421</v>
      </c>
      <c r="P97" s="294">
        <f t="shared" si="1"/>
        <v>31.036909066098865</v>
      </c>
      <c r="Q97" s="294">
        <f t="shared" si="1"/>
        <v>28.984317214722132</v>
      </c>
      <c r="R97" s="294">
        <f t="shared" si="1"/>
        <v>31.164859847220384</v>
      </c>
      <c r="S97" s="294">
        <f t="shared" si="1"/>
        <v>34.446417794566976</v>
      </c>
      <c r="T97" s="294">
        <f t="shared" si="1"/>
        <v>33.912267937868918</v>
      </c>
      <c r="U97" s="294">
        <f t="shared" si="1"/>
        <v>32.090910411330718</v>
      </c>
      <c r="V97" s="294">
        <f t="shared" si="1"/>
        <v>27.136854917647476</v>
      </c>
      <c r="W97" s="294">
        <f t="shared" si="1"/>
        <v>43.18722299361486</v>
      </c>
      <c r="X97" s="294">
        <f t="shared" si="1"/>
        <v>42.340904229848611</v>
      </c>
      <c r="Y97" s="294">
        <f t="shared" si="1"/>
        <v>29.275731737916626</v>
      </c>
      <c r="DA97" s="70"/>
    </row>
    <row r="98" spans="1:105" ht="12" customHeight="1" x14ac:dyDescent="0.25">
      <c r="A98" s="60" t="s">
        <v>528</v>
      </c>
      <c r="B98" s="262">
        <v>4.9417932554872168</v>
      </c>
      <c r="C98" s="262">
        <v>5.2025101977572303</v>
      </c>
      <c r="D98" s="262">
        <v>4.2287880517884089</v>
      </c>
      <c r="E98" s="262">
        <v>4.5794196131670448</v>
      </c>
      <c r="F98" s="262">
        <v>4.6380221408213602</v>
      </c>
      <c r="G98" s="262">
        <v>6.6354394860123422</v>
      </c>
      <c r="H98" s="262">
        <v>7.5092016813745914</v>
      </c>
      <c r="I98" s="262">
        <v>7.5077104322307227</v>
      </c>
      <c r="J98" s="262">
        <v>6.9689983067262196</v>
      </c>
      <c r="K98" s="262">
        <v>8.9095832909792367</v>
      </c>
      <c r="L98" s="262">
        <v>14.23076555236895</v>
      </c>
      <c r="M98" s="262">
        <v>12.65273082358908</v>
      </c>
      <c r="N98" s="262">
        <v>11.39751453353618</v>
      </c>
      <c r="O98" s="262">
        <v>10.960207859280059</v>
      </c>
      <c r="P98" s="262">
        <v>7.97429968734812</v>
      </c>
      <c r="Q98" s="262">
        <v>7.3809780307426127</v>
      </c>
      <c r="R98" s="262">
        <v>8.0615028418599639</v>
      </c>
      <c r="S98" s="262">
        <v>9.1281580491423355</v>
      </c>
      <c r="T98" s="262">
        <v>8.7331540477465719</v>
      </c>
      <c r="U98" s="262">
        <v>8.8562478853631728</v>
      </c>
      <c r="V98" s="262">
        <v>7.0230970083787634</v>
      </c>
      <c r="W98" s="262">
        <v>10.906984083824931</v>
      </c>
      <c r="X98" s="262">
        <v>10.46306018428405</v>
      </c>
      <c r="Y98" s="262">
        <v>7.4658200467523299</v>
      </c>
      <c r="DA98" s="72" t="s">
        <v>575</v>
      </c>
    </row>
    <row r="99" spans="1:105" ht="12" customHeight="1" x14ac:dyDescent="0.25">
      <c r="A99" s="59" t="s">
        <v>31</v>
      </c>
      <c r="B99" s="230">
        <v>0.28347764638742301</v>
      </c>
      <c r="C99" s="230">
        <v>0.28455007978836411</v>
      </c>
      <c r="D99" s="230">
        <v>0.20621990291596989</v>
      </c>
      <c r="E99" s="230">
        <v>0.24937968087573251</v>
      </c>
      <c r="F99" s="230">
        <v>0.23518528596218971</v>
      </c>
      <c r="G99" s="230">
        <v>0.34112578655129677</v>
      </c>
      <c r="H99" s="230">
        <v>0.36910774949319319</v>
      </c>
      <c r="I99" s="230">
        <v>0.35494322878423878</v>
      </c>
      <c r="J99" s="230">
        <v>0.29252610253222933</v>
      </c>
      <c r="K99" s="230">
        <v>0.3403235729551915</v>
      </c>
      <c r="L99" s="230">
        <v>0.71654517665476414</v>
      </c>
      <c r="M99" s="230">
        <v>0.37994221474667478</v>
      </c>
      <c r="N99" s="230">
        <v>0.36066483726251231</v>
      </c>
      <c r="O99" s="230">
        <v>0.28828447476110902</v>
      </c>
      <c r="P99" s="230">
        <v>0.19180052629546951</v>
      </c>
      <c r="Q99" s="230">
        <v>0.20590566377136121</v>
      </c>
      <c r="R99" s="230">
        <v>0.26076224452049862</v>
      </c>
      <c r="S99" s="230">
        <v>0.31214882640483382</v>
      </c>
      <c r="T99" s="230">
        <v>0.27437544338280268</v>
      </c>
      <c r="U99" s="230">
        <v>0.2943256141240585</v>
      </c>
      <c r="V99" s="230">
        <v>0.26532648126612379</v>
      </c>
      <c r="W99" s="230">
        <v>0.35083358230851969</v>
      </c>
      <c r="X99" s="230">
        <v>0.1585663682960155</v>
      </c>
      <c r="Y99" s="230">
        <v>0.13765446946632179</v>
      </c>
      <c r="DA99" s="71" t="s">
        <v>576</v>
      </c>
    </row>
    <row r="100" spans="1:105" ht="12" customHeight="1" x14ac:dyDescent="0.25">
      <c r="A100" s="59" t="s">
        <v>159</v>
      </c>
      <c r="B100" s="230">
        <v>6.232658324382763E-2</v>
      </c>
      <c r="C100" s="230">
        <v>6.5666887819814501E-2</v>
      </c>
      <c r="D100" s="230">
        <v>5.2908231865639761E-2</v>
      </c>
      <c r="E100" s="230">
        <v>6.5806782296287919E-2</v>
      </c>
      <c r="F100" s="230">
        <v>7.6029368793649854E-2</v>
      </c>
      <c r="G100" s="230">
        <v>0.1102840260377146</v>
      </c>
      <c r="H100" s="230">
        <v>0.12560793781473789</v>
      </c>
      <c r="I100" s="230">
        <v>0.1092906808941088</v>
      </c>
      <c r="J100" s="230">
        <v>0.1080901896015901</v>
      </c>
      <c r="K100" s="230">
        <v>0.1207783264262558</v>
      </c>
      <c r="L100" s="230">
        <v>0.23141334623469861</v>
      </c>
      <c r="M100" s="230">
        <v>0.12523683495480181</v>
      </c>
      <c r="N100" s="230">
        <v>0.1387135678839273</v>
      </c>
      <c r="O100" s="230">
        <v>0.1064991166208636</v>
      </c>
      <c r="P100" s="230">
        <v>9.8413185756875368E-2</v>
      </c>
      <c r="Q100" s="230">
        <v>0.1141004844739255</v>
      </c>
      <c r="R100" s="230">
        <v>0.100337988473006</v>
      </c>
      <c r="S100" s="230">
        <v>0.16472886955197161</v>
      </c>
      <c r="T100" s="230">
        <v>0.1055597125636317</v>
      </c>
      <c r="U100" s="230">
        <v>0.10324034749355759</v>
      </c>
      <c r="V100" s="230">
        <v>0.1381270181665997</v>
      </c>
      <c r="W100" s="230">
        <v>0.40475978144263119</v>
      </c>
      <c r="X100" s="230">
        <v>0.30127539496798789</v>
      </c>
      <c r="Y100" s="230">
        <v>0.19681787967156619</v>
      </c>
      <c r="DA100" s="71" t="s">
        <v>577</v>
      </c>
    </row>
    <row r="101" spans="1:105" ht="12" customHeight="1" x14ac:dyDescent="0.25">
      <c r="A101" s="59" t="s">
        <v>35</v>
      </c>
      <c r="B101" s="230">
        <v>4.5959890258559666</v>
      </c>
      <c r="C101" s="230">
        <v>4.8522932301490513</v>
      </c>
      <c r="D101" s="230">
        <v>3.969659917006799</v>
      </c>
      <c r="E101" s="230">
        <v>4.2642331499950243</v>
      </c>
      <c r="F101" s="230">
        <v>4.3268074860655208</v>
      </c>
      <c r="G101" s="230">
        <v>6.1840296734233311</v>
      </c>
      <c r="H101" s="230">
        <v>7.0144859940666606</v>
      </c>
      <c r="I101" s="230">
        <v>7.0434765225523748</v>
      </c>
      <c r="J101" s="230">
        <v>6.5683820145924008</v>
      </c>
      <c r="K101" s="230">
        <v>8.4484813915977899</v>
      </c>
      <c r="L101" s="230">
        <v>13.282807029479491</v>
      </c>
      <c r="M101" s="230">
        <v>12.14755177388761</v>
      </c>
      <c r="N101" s="230">
        <v>10.898136128389741</v>
      </c>
      <c r="O101" s="230">
        <v>10.56542426789809</v>
      </c>
      <c r="P101" s="230">
        <v>7.6840859752957753</v>
      </c>
      <c r="Q101" s="230">
        <v>7.0609718824973262</v>
      </c>
      <c r="R101" s="230">
        <v>7.700402608866459</v>
      </c>
      <c r="S101" s="230">
        <v>8.6512803531855305</v>
      </c>
      <c r="T101" s="230">
        <v>8.3532188918001378</v>
      </c>
      <c r="U101" s="230">
        <v>8.4586819237455568</v>
      </c>
      <c r="V101" s="230">
        <v>6.6196435089460399</v>
      </c>
      <c r="W101" s="230">
        <v>10.151390720073771</v>
      </c>
      <c r="X101" s="230">
        <v>10.003218421020041</v>
      </c>
      <c r="Y101" s="230">
        <v>7.1313476976144416</v>
      </c>
      <c r="DA101" s="71" t="s">
        <v>578</v>
      </c>
    </row>
    <row r="102" spans="1:105" ht="12" customHeight="1" x14ac:dyDescent="0.25">
      <c r="A102" s="60" t="s">
        <v>533</v>
      </c>
      <c r="B102" s="262">
        <v>15.65924686193247</v>
      </c>
      <c r="C102" s="262">
        <v>15.64492323832528</v>
      </c>
      <c r="D102" s="262">
        <v>13.76185796664852</v>
      </c>
      <c r="E102" s="262">
        <v>14.236546947860051</v>
      </c>
      <c r="F102" s="262">
        <v>14.442264483189559</v>
      </c>
      <c r="G102" s="262">
        <v>21.404759855198659</v>
      </c>
      <c r="H102" s="262">
        <v>24.659859435577019</v>
      </c>
      <c r="I102" s="262">
        <v>24.58820064789602</v>
      </c>
      <c r="J102" s="262">
        <v>24.029449419012948</v>
      </c>
      <c r="K102" s="262">
        <v>23.967402754995469</v>
      </c>
      <c r="L102" s="262">
        <v>34.033502445515502</v>
      </c>
      <c r="M102" s="262">
        <v>29.273918404045389</v>
      </c>
      <c r="N102" s="262">
        <v>26.96344154044171</v>
      </c>
      <c r="O102" s="262">
        <v>24.916746907386429</v>
      </c>
      <c r="P102" s="262">
        <v>18.509936592627849</v>
      </c>
      <c r="Q102" s="262">
        <v>17.26446084476235</v>
      </c>
      <c r="R102" s="262">
        <v>18.56800278253046</v>
      </c>
      <c r="S102" s="262">
        <v>20.529869054639359</v>
      </c>
      <c r="T102" s="262">
        <v>20.381896760782109</v>
      </c>
      <c r="U102" s="262">
        <v>19.347526738782079</v>
      </c>
      <c r="V102" s="262">
        <v>16.262808105765281</v>
      </c>
      <c r="W102" s="262">
        <v>25.759958392255861</v>
      </c>
      <c r="X102" s="262">
        <v>25.23759414009637</v>
      </c>
      <c r="Y102" s="262">
        <v>17.464486748029451</v>
      </c>
      <c r="DA102" s="72" t="s">
        <v>579</v>
      </c>
    </row>
    <row r="103" spans="1:105" ht="12" customHeight="1" x14ac:dyDescent="0.25">
      <c r="A103" s="64" t="s">
        <v>28</v>
      </c>
      <c r="B103" s="229">
        <v>1.3558431079344231</v>
      </c>
      <c r="C103" s="229">
        <v>1.196624440811457</v>
      </c>
      <c r="D103" s="229">
        <v>0.30573596343699411</v>
      </c>
      <c r="E103" s="229">
        <v>0.30977973576241052</v>
      </c>
      <c r="F103" s="229">
        <v>0.27958030258585881</v>
      </c>
      <c r="G103" s="229">
        <v>0.48333036113243288</v>
      </c>
      <c r="H103" s="229">
        <v>1.003449771385958</v>
      </c>
      <c r="I103" s="229">
        <v>0.97090624605484721</v>
      </c>
      <c r="J103" s="229">
        <v>0.96443241702473315</v>
      </c>
      <c r="K103" s="229">
        <v>1.0904572928252101</v>
      </c>
      <c r="L103" s="229">
        <v>1.7886043191409411</v>
      </c>
      <c r="M103" s="229">
        <v>0.96737368785218392</v>
      </c>
      <c r="N103" s="229">
        <v>0.7540188848982583</v>
      </c>
      <c r="O103" s="229">
        <v>0.14248943879941159</v>
      </c>
      <c r="P103" s="229">
        <v>9.871079592805912E-2</v>
      </c>
      <c r="Q103" s="229">
        <v>0.19131351606946101</v>
      </c>
      <c r="R103" s="229">
        <v>0</v>
      </c>
      <c r="S103" s="229">
        <v>0</v>
      </c>
      <c r="T103" s="229">
        <v>2.1409338516489038</v>
      </c>
      <c r="U103" s="229">
        <v>1.8195458778573179</v>
      </c>
      <c r="V103" s="229">
        <v>0.81741306486273291</v>
      </c>
      <c r="W103" s="229">
        <v>0.78528407174040882</v>
      </c>
      <c r="X103" s="229">
        <v>1.0123095618601921</v>
      </c>
      <c r="Y103" s="229">
        <v>0.67249100265616524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0.70855857701951463</v>
      </c>
      <c r="C105" s="229">
        <v>0.67622316601811927</v>
      </c>
      <c r="D105" s="229">
        <v>0.56923748930798745</v>
      </c>
      <c r="E105" s="229">
        <v>0.66060903530397752</v>
      </c>
      <c r="F105" s="229">
        <v>0.64039388716973977</v>
      </c>
      <c r="G105" s="229">
        <v>0.96896014533278296</v>
      </c>
      <c r="H105" s="229">
        <v>1.035749644295795</v>
      </c>
      <c r="I105" s="229">
        <v>1.018111902403176</v>
      </c>
      <c r="J105" s="229">
        <v>0.8646538511757168</v>
      </c>
      <c r="K105" s="229">
        <v>0.79407759275727929</v>
      </c>
      <c r="L105" s="229">
        <v>1.6166290167678721</v>
      </c>
      <c r="M105" s="229">
        <v>0.80548598526251425</v>
      </c>
      <c r="N105" s="229">
        <v>0.80109774119405031</v>
      </c>
      <c r="O105" s="229">
        <v>0.629044934169252</v>
      </c>
      <c r="P105" s="229">
        <v>0.42433523729781469</v>
      </c>
      <c r="Q105" s="229">
        <v>0.4593070893823093</v>
      </c>
      <c r="R105" s="229">
        <v>0.55136718610840918</v>
      </c>
      <c r="S105" s="229">
        <v>0.66315977232784673</v>
      </c>
      <c r="T105" s="229">
        <v>0.51392859983767603</v>
      </c>
      <c r="U105" s="229">
        <v>0.51205510292361667</v>
      </c>
      <c r="V105" s="229">
        <v>0.53891459701558297</v>
      </c>
      <c r="W105" s="229">
        <v>0.7547844625802711</v>
      </c>
      <c r="X105" s="229">
        <v>0.36713115750573588</v>
      </c>
      <c r="Y105" s="229">
        <v>0.30961009656475769</v>
      </c>
      <c r="DA105" s="73" t="s">
        <v>582</v>
      </c>
    </row>
    <row r="106" spans="1:105" ht="12" customHeight="1" x14ac:dyDescent="0.25">
      <c r="A106" s="64" t="s">
        <v>159</v>
      </c>
      <c r="B106" s="229">
        <v>0.15578665794825849</v>
      </c>
      <c r="C106" s="229">
        <v>0.1560550284051879</v>
      </c>
      <c r="D106" s="229">
        <v>0.1460448222749566</v>
      </c>
      <c r="E106" s="229">
        <v>0.1743227628512056</v>
      </c>
      <c r="F106" s="229">
        <v>0.2070229131113871</v>
      </c>
      <c r="G106" s="229">
        <v>0.31325930231697441</v>
      </c>
      <c r="H106" s="229">
        <v>0.35246720528348652</v>
      </c>
      <c r="I106" s="229">
        <v>0.31348715517454762</v>
      </c>
      <c r="J106" s="229">
        <v>0.31949490286266408</v>
      </c>
      <c r="K106" s="229">
        <v>0.28181228197919089</v>
      </c>
      <c r="L106" s="229">
        <v>0.52210180541151263</v>
      </c>
      <c r="M106" s="229">
        <v>0.26550488858414029</v>
      </c>
      <c r="N106" s="229">
        <v>0.30810634812148308</v>
      </c>
      <c r="O106" s="229">
        <v>0.23238410552413241</v>
      </c>
      <c r="P106" s="229">
        <v>0.2177271529852107</v>
      </c>
      <c r="Q106" s="229">
        <v>0.2545202519490834</v>
      </c>
      <c r="R106" s="229">
        <v>0.2121590664548462</v>
      </c>
      <c r="S106" s="229">
        <v>0.34996626732861968</v>
      </c>
      <c r="T106" s="229">
        <v>0.19772234208804951</v>
      </c>
      <c r="U106" s="229">
        <v>0.17961313669221141</v>
      </c>
      <c r="V106" s="229">
        <v>0.28055498258975081</v>
      </c>
      <c r="W106" s="229">
        <v>0.87080145549357635</v>
      </c>
      <c r="X106" s="229">
        <v>0.69754756743945989</v>
      </c>
      <c r="Y106" s="229">
        <v>0.44267943472546029</v>
      </c>
      <c r="DA106" s="73" t="s">
        <v>583</v>
      </c>
    </row>
    <row r="107" spans="1:105" ht="12" customHeight="1" x14ac:dyDescent="0.25">
      <c r="A107" s="64" t="s">
        <v>32</v>
      </c>
      <c r="B107" s="229">
        <v>1.811682461791752</v>
      </c>
      <c r="C107" s="229">
        <v>1.893762191343034</v>
      </c>
      <c r="D107" s="229">
        <v>1.6633333617947459</v>
      </c>
      <c r="E107" s="229">
        <v>1.7374601615855649</v>
      </c>
      <c r="F107" s="229">
        <v>1.510610969928835</v>
      </c>
      <c r="G107" s="229">
        <v>1.948412810637876</v>
      </c>
      <c r="H107" s="229">
        <v>2.440486728527675</v>
      </c>
      <c r="I107" s="229">
        <v>2.02581836591887</v>
      </c>
      <c r="J107" s="229">
        <v>2.3729976855958572</v>
      </c>
      <c r="K107" s="229">
        <v>1.9632951883745839</v>
      </c>
      <c r="L107" s="229">
        <v>0</v>
      </c>
      <c r="M107" s="229">
        <v>1.1651966909691871</v>
      </c>
      <c r="N107" s="229">
        <v>0.61509173612345713</v>
      </c>
      <c r="O107" s="229">
        <v>0.63554658564445121</v>
      </c>
      <c r="P107" s="229">
        <v>0.56041369558095033</v>
      </c>
      <c r="Q107" s="229">
        <v>0.58772584773427339</v>
      </c>
      <c r="R107" s="229">
        <v>1.472604439652911</v>
      </c>
      <c r="S107" s="229">
        <v>1.061813152005443</v>
      </c>
      <c r="T107" s="229">
        <v>1.8093675592212579</v>
      </c>
      <c r="U107" s="229">
        <v>1.735077035369563</v>
      </c>
      <c r="V107" s="229">
        <v>0.92188741092157511</v>
      </c>
      <c r="W107" s="229">
        <v>1.5093547638435489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0.13960096929673299</v>
      </c>
      <c r="C108" s="229">
        <v>0.19095575676275781</v>
      </c>
      <c r="D108" s="229">
        <v>0.11988675669169351</v>
      </c>
      <c r="E108" s="229">
        <v>5.8382982107816332E-2</v>
      </c>
      <c r="F108" s="229">
        <v>0</v>
      </c>
      <c r="G108" s="229">
        <v>8.9726669582585489E-2</v>
      </c>
      <c r="H108" s="229">
        <v>0.1018070720917513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11.48777508794179</v>
      </c>
      <c r="C109" s="229">
        <v>11.531302654984721</v>
      </c>
      <c r="D109" s="229">
        <v>10.957619573142139</v>
      </c>
      <c r="E109" s="229">
        <v>11.295992270249069</v>
      </c>
      <c r="F109" s="229">
        <v>11.78160892889402</v>
      </c>
      <c r="G109" s="229">
        <v>17.565597581118229</v>
      </c>
      <c r="H109" s="229">
        <v>19.683280514288839</v>
      </c>
      <c r="I109" s="229">
        <v>20.20336408859065</v>
      </c>
      <c r="J109" s="229">
        <v>19.41494025916851</v>
      </c>
      <c r="K109" s="229">
        <v>19.712856525451279</v>
      </c>
      <c r="L109" s="229">
        <v>29.96792382056713</v>
      </c>
      <c r="M109" s="229">
        <v>25.75308120378558</v>
      </c>
      <c r="N109" s="229">
        <v>24.206607724622081</v>
      </c>
      <c r="O109" s="229">
        <v>23.054056652123151</v>
      </c>
      <c r="P109" s="229">
        <v>17.00010166145702</v>
      </c>
      <c r="Q109" s="229">
        <v>15.750681084525141</v>
      </c>
      <c r="R109" s="229">
        <v>16.282070765880341</v>
      </c>
      <c r="S109" s="229">
        <v>18.37963376457547</v>
      </c>
      <c r="T109" s="229">
        <v>15.64629121422877</v>
      </c>
      <c r="U109" s="229">
        <v>14.716052681830179</v>
      </c>
      <c r="V109" s="229">
        <v>13.4454069453864</v>
      </c>
      <c r="W109" s="229">
        <v>21.839733638598052</v>
      </c>
      <c r="X109" s="229">
        <v>23.160605853290981</v>
      </c>
      <c r="Y109" s="229">
        <v>16.039706214083068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2.304748149971932E-2</v>
      </c>
      <c r="G112" s="229">
        <v>3.5472985077777033E-2</v>
      </c>
      <c r="H112" s="229">
        <v>4.2618499703512773E-2</v>
      </c>
      <c r="I112" s="229">
        <v>5.6512889753927847E-2</v>
      </c>
      <c r="J112" s="229">
        <v>9.293030318547138E-2</v>
      </c>
      <c r="K112" s="229">
        <v>0.1249038736079244</v>
      </c>
      <c r="L112" s="229">
        <v>0.13824348362804659</v>
      </c>
      <c r="M112" s="229">
        <v>0.31727594759178213</v>
      </c>
      <c r="N112" s="229">
        <v>0.27851910548237307</v>
      </c>
      <c r="O112" s="229">
        <v>0.22322519112603309</v>
      </c>
      <c r="P112" s="229">
        <v>0.20864804937879211</v>
      </c>
      <c r="Q112" s="229">
        <v>2.0913055102085971E-2</v>
      </c>
      <c r="R112" s="229">
        <v>4.9801324433942251E-2</v>
      </c>
      <c r="S112" s="229">
        <v>7.5296098401977221E-2</v>
      </c>
      <c r="T112" s="229">
        <v>7.3653193757447902E-2</v>
      </c>
      <c r="U112" s="229">
        <v>0.3851829041091947</v>
      </c>
      <c r="V112" s="229">
        <v>0.2586311049892378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5.1646767490752383</v>
      </c>
      <c r="C113" s="263">
        <v>4.4622096446086106</v>
      </c>
      <c r="D113" s="263">
        <v>4.9354581347720057</v>
      </c>
      <c r="E113" s="263">
        <v>4.8731489717485834</v>
      </c>
      <c r="F113" s="263">
        <v>5.0048503831694564</v>
      </c>
      <c r="G113" s="263">
        <v>7.7950044775662217</v>
      </c>
      <c r="H113" s="263">
        <v>9.0644114288495246</v>
      </c>
      <c r="I113" s="263">
        <v>9.1368575260881162</v>
      </c>
      <c r="J113" s="263">
        <v>9.4188220094464405</v>
      </c>
      <c r="K113" s="263">
        <v>5.2091132432090479</v>
      </c>
      <c r="L113" s="263">
        <v>5.775565961548363</v>
      </c>
      <c r="M113" s="263">
        <v>5.0870600939353334</v>
      </c>
      <c r="N113" s="263">
        <v>5.1096895390769044</v>
      </c>
      <c r="O113" s="263">
        <v>5.913837897672936</v>
      </c>
      <c r="P113" s="263">
        <v>4.5526727861228977</v>
      </c>
      <c r="Q113" s="263">
        <v>4.3388783392171666</v>
      </c>
      <c r="R113" s="263">
        <v>4.5353542228299606</v>
      </c>
      <c r="S113" s="263">
        <v>4.788390690785282</v>
      </c>
      <c r="T113" s="263">
        <v>4.7972171293402361</v>
      </c>
      <c r="U113" s="263">
        <v>3.887135787185465</v>
      </c>
      <c r="V113" s="263">
        <v>3.8509498035034322</v>
      </c>
      <c r="W113" s="263">
        <v>6.5202805175340712</v>
      </c>
      <c r="X113" s="263">
        <v>6.6402499054681892</v>
      </c>
      <c r="Y113" s="263">
        <v>4.3454249431348444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270.49730297617691</v>
      </c>
      <c r="C115" s="223">
        <v>408.1649818147331</v>
      </c>
      <c r="D115" s="223">
        <v>248.19423435400029</v>
      </c>
      <c r="E115" s="223">
        <v>219.6877979702748</v>
      </c>
      <c r="F115" s="223">
        <v>211.7901017202654</v>
      </c>
      <c r="G115" s="223">
        <v>203.07328430356969</v>
      </c>
      <c r="H115" s="223">
        <v>196.090519802579</v>
      </c>
      <c r="I115" s="223">
        <v>192.99861618672779</v>
      </c>
      <c r="J115" s="223">
        <v>183.75513682276841</v>
      </c>
      <c r="K115" s="223">
        <v>378.97235397305809</v>
      </c>
      <c r="L115" s="223">
        <v>371.30616079220403</v>
      </c>
      <c r="M115" s="223">
        <v>525.90170039917041</v>
      </c>
      <c r="N115" s="223">
        <v>416.94656173532098</v>
      </c>
      <c r="O115" s="223">
        <v>475.35464743297462</v>
      </c>
      <c r="P115" s="223">
        <v>522.01768315739525</v>
      </c>
      <c r="Q115" s="223">
        <v>510.86619535995709</v>
      </c>
      <c r="R115" s="223">
        <v>533.111546307602</v>
      </c>
      <c r="S115" s="223">
        <v>559.46429097551288</v>
      </c>
      <c r="T115" s="223">
        <v>582.63247518863307</v>
      </c>
      <c r="U115" s="223">
        <v>539.85410706484072</v>
      </c>
      <c r="V115" s="223">
        <v>557.16043735096821</v>
      </c>
      <c r="W115" s="223">
        <v>725.10203139882174</v>
      </c>
      <c r="X115" s="223">
        <v>558.19380879283813</v>
      </c>
      <c r="Y115" s="223">
        <v>558.42690781503893</v>
      </c>
      <c r="DA115" s="89" t="s">
        <v>591</v>
      </c>
    </row>
    <row r="116" spans="1:105" ht="12" customHeight="1" x14ac:dyDescent="0.25">
      <c r="A116" s="55" t="s">
        <v>91</v>
      </c>
      <c r="B116" s="259">
        <v>0.42928436250916457</v>
      </c>
      <c r="C116" s="259">
        <v>0.64776558615930191</v>
      </c>
      <c r="D116" s="259">
        <v>0.39388896858060207</v>
      </c>
      <c r="E116" s="259">
        <v>0.34864871207619491</v>
      </c>
      <c r="F116" s="259">
        <v>0.33611491797666088</v>
      </c>
      <c r="G116" s="259">
        <v>0.32228116301252552</v>
      </c>
      <c r="H116" s="259">
        <v>0.3111993829933789</v>
      </c>
      <c r="I116" s="259">
        <v>0.30629247317184988</v>
      </c>
      <c r="J116" s="259">
        <v>0.29162289568455191</v>
      </c>
      <c r="K116" s="259">
        <v>0.60143633076513547</v>
      </c>
      <c r="L116" s="259">
        <v>0.58926993643773129</v>
      </c>
      <c r="M116" s="259">
        <v>0.83461599695936506</v>
      </c>
      <c r="N116" s="259">
        <v>0.66170212044804388</v>
      </c>
      <c r="O116" s="259">
        <v>0.75439686290347385</v>
      </c>
      <c r="P116" s="259">
        <v>0.8284519877542873</v>
      </c>
      <c r="Q116" s="259">
        <v>0.8107543646076798</v>
      </c>
      <c r="R116" s="259">
        <v>0.84605815948982932</v>
      </c>
      <c r="S116" s="259">
        <v>0.8878804662953359</v>
      </c>
      <c r="T116" s="259">
        <v>0.9246488151142902</v>
      </c>
      <c r="U116" s="259">
        <v>0.8567587316007178</v>
      </c>
      <c r="V116" s="259">
        <v>0.88422420679238689</v>
      </c>
      <c r="W116" s="259">
        <v>1.150750709446565</v>
      </c>
      <c r="X116" s="259">
        <v>0.88586418691708679</v>
      </c>
      <c r="Y116" s="259">
        <v>0.88623411949663178</v>
      </c>
      <c r="DA116" s="67" t="s">
        <v>592</v>
      </c>
    </row>
    <row r="117" spans="1:105" ht="12" customHeight="1" x14ac:dyDescent="0.25">
      <c r="A117" s="173" t="s">
        <v>92</v>
      </c>
      <c r="B117" s="224">
        <v>0.21427337565948029</v>
      </c>
      <c r="C117" s="224">
        <v>0.32332628649950501</v>
      </c>
      <c r="D117" s="224">
        <v>0.19660608748820829</v>
      </c>
      <c r="E117" s="224">
        <v>0.17402482592014179</v>
      </c>
      <c r="F117" s="224">
        <v>0.16776869686892201</v>
      </c>
      <c r="G117" s="224">
        <v>0.16086370420418661</v>
      </c>
      <c r="H117" s="224">
        <v>0.15533233474283659</v>
      </c>
      <c r="I117" s="224">
        <v>0.15288309544287659</v>
      </c>
      <c r="J117" s="224">
        <v>0.1455609095860961</v>
      </c>
      <c r="K117" s="224">
        <v>0.30020146106427542</v>
      </c>
      <c r="L117" s="224">
        <v>0.29412871625964349</v>
      </c>
      <c r="M117" s="224">
        <v>0.41659096549100999</v>
      </c>
      <c r="N117" s="224">
        <v>0.33028258052705428</v>
      </c>
      <c r="O117" s="224">
        <v>0.37655031610381218</v>
      </c>
      <c r="P117" s="224">
        <v>0.41351425649502388</v>
      </c>
      <c r="Q117" s="224">
        <v>0.40468064925480679</v>
      </c>
      <c r="R117" s="224">
        <v>0.42230221659719169</v>
      </c>
      <c r="S117" s="224">
        <v>0.44317743973530688</v>
      </c>
      <c r="T117" s="224">
        <v>0.46153002582256392</v>
      </c>
      <c r="U117" s="224">
        <v>0.42764330960669727</v>
      </c>
      <c r="V117" s="224">
        <v>0.44135245113939181</v>
      </c>
      <c r="W117" s="224">
        <v>0.57438672495412213</v>
      </c>
      <c r="X117" s="224">
        <v>0.44217103226654941</v>
      </c>
      <c r="Y117" s="224">
        <v>0.44235568074086651</v>
      </c>
      <c r="DA117" s="177" t="s">
        <v>593</v>
      </c>
    </row>
    <row r="118" spans="1:105" ht="12" customHeight="1" x14ac:dyDescent="0.25">
      <c r="A118" s="173" t="s">
        <v>93</v>
      </c>
      <c r="B118" s="224">
        <v>5.4469610814169984</v>
      </c>
      <c r="C118" s="224">
        <v>8.2191531903649544</v>
      </c>
      <c r="D118" s="224">
        <v>4.9978477429683172</v>
      </c>
      <c r="E118" s="224">
        <v>4.4238181765231444</v>
      </c>
      <c r="F118" s="224">
        <v>4.2647835257764681</v>
      </c>
      <c r="G118" s="224">
        <v>4.0892543626383722</v>
      </c>
      <c r="H118" s="224">
        <v>3.948643546711371</v>
      </c>
      <c r="I118" s="224">
        <v>3.8863823763494501</v>
      </c>
      <c r="J118" s="224">
        <v>3.7002479055126818</v>
      </c>
      <c r="K118" s="224">
        <v>7.6313058958861912</v>
      </c>
      <c r="L118" s="224">
        <v>7.4769329855495652</v>
      </c>
      <c r="M118" s="224">
        <v>10.5899987290328</v>
      </c>
      <c r="N118" s="224">
        <v>8.3959864657186341</v>
      </c>
      <c r="O118" s="224">
        <v>9.572140779040307</v>
      </c>
      <c r="P118" s="224">
        <v>10.51178689282869</v>
      </c>
      <c r="Q118" s="224">
        <v>10.287231160237569</v>
      </c>
      <c r="R118" s="224">
        <v>10.735182247077571</v>
      </c>
      <c r="S118" s="224">
        <v>11.26584326667111</v>
      </c>
      <c r="T118" s="224">
        <v>11.73237729990306</v>
      </c>
      <c r="U118" s="224">
        <v>10.870956118495171</v>
      </c>
      <c r="V118" s="224">
        <v>11.219450933394119</v>
      </c>
      <c r="W118" s="224">
        <v>14.601264048220781</v>
      </c>
      <c r="X118" s="224">
        <v>11.24025976943307</v>
      </c>
      <c r="Y118" s="224">
        <v>11.24495364729005</v>
      </c>
      <c r="DA118" s="177" t="s">
        <v>594</v>
      </c>
    </row>
    <row r="119" spans="1:105" ht="12" customHeight="1" x14ac:dyDescent="0.25">
      <c r="A119" s="173" t="s">
        <v>94</v>
      </c>
      <c r="B119" s="224">
        <v>0.1430947875030549</v>
      </c>
      <c r="C119" s="224">
        <v>0.21592186205310071</v>
      </c>
      <c r="D119" s="224">
        <v>0.13129632286020071</v>
      </c>
      <c r="E119" s="224">
        <v>0.1162162373587316</v>
      </c>
      <c r="F119" s="224">
        <v>0.11203830599222039</v>
      </c>
      <c r="G119" s="224">
        <v>0.1074270543375085</v>
      </c>
      <c r="H119" s="224">
        <v>0.1037331276644597</v>
      </c>
      <c r="I119" s="224">
        <v>0.1020974910572833</v>
      </c>
      <c r="J119" s="224">
        <v>9.7207631894850668E-2</v>
      </c>
      <c r="K119" s="224">
        <v>0.20047877692171179</v>
      </c>
      <c r="L119" s="224">
        <v>0.19642331214591041</v>
      </c>
      <c r="M119" s="224">
        <v>0.27820533231978839</v>
      </c>
      <c r="N119" s="224">
        <v>0.22056737348268141</v>
      </c>
      <c r="O119" s="224">
        <v>0.25146562096782471</v>
      </c>
      <c r="P119" s="224">
        <v>0.27615066258476251</v>
      </c>
      <c r="Q119" s="224">
        <v>0.27025145486922658</v>
      </c>
      <c r="R119" s="224">
        <v>0.28201938649660968</v>
      </c>
      <c r="S119" s="224">
        <v>0.29596015543177862</v>
      </c>
      <c r="T119" s="224">
        <v>0.30821627170476351</v>
      </c>
      <c r="U119" s="224">
        <v>0.28558624386690601</v>
      </c>
      <c r="V119" s="224">
        <v>0.29474140226412898</v>
      </c>
      <c r="W119" s="224">
        <v>0.38358356981552177</v>
      </c>
      <c r="X119" s="224">
        <v>0.29528806230569571</v>
      </c>
      <c r="Y119" s="224">
        <v>0.29541137316554389</v>
      </c>
      <c r="DA119" s="177" t="s">
        <v>595</v>
      </c>
    </row>
    <row r="120" spans="1:105" ht="12" customHeight="1" x14ac:dyDescent="0.25">
      <c r="A120" s="56" t="s">
        <v>95</v>
      </c>
      <c r="B120" s="260">
        <v>0.70555041796292972</v>
      </c>
      <c r="C120" s="260">
        <v>1.052421536932439</v>
      </c>
      <c r="D120" s="260">
        <v>0.65425143304379874</v>
      </c>
      <c r="E120" s="260">
        <v>0.57859875184018428</v>
      </c>
      <c r="F120" s="260">
        <v>0.5586317426881362</v>
      </c>
      <c r="G120" s="260">
        <v>0.53665642299639593</v>
      </c>
      <c r="H120" s="260">
        <v>0.51747531090353993</v>
      </c>
      <c r="I120" s="260">
        <v>0.51003046307297029</v>
      </c>
      <c r="J120" s="260">
        <v>0.48634552266729603</v>
      </c>
      <c r="K120" s="260">
        <v>0.97092569784740435</v>
      </c>
      <c r="L120" s="260">
        <v>0.95595364415746453</v>
      </c>
      <c r="M120" s="260">
        <v>1.361418746496486</v>
      </c>
      <c r="N120" s="260">
        <v>1.083649361286636</v>
      </c>
      <c r="O120" s="260">
        <v>1.2576645924344561</v>
      </c>
      <c r="P120" s="260">
        <v>1.3811075091660181</v>
      </c>
      <c r="Q120" s="260">
        <v>1.3515193576859119</v>
      </c>
      <c r="R120" s="260">
        <v>1.410794975724841</v>
      </c>
      <c r="S120" s="260">
        <v>1.4807046029178279</v>
      </c>
      <c r="T120" s="260">
        <v>1.523909001121889</v>
      </c>
      <c r="U120" s="260">
        <v>1.4102509445429721</v>
      </c>
      <c r="V120" s="260">
        <v>1.4666496814776671</v>
      </c>
      <c r="W120" s="260">
        <v>1.971727062755684</v>
      </c>
      <c r="X120" s="260">
        <v>1.5415912753426519</v>
      </c>
      <c r="Y120" s="260">
        <v>1.572707272477017</v>
      </c>
      <c r="DA120" s="68" t="s">
        <v>596</v>
      </c>
    </row>
    <row r="121" spans="1:105" ht="12" customHeight="1" x14ac:dyDescent="0.25">
      <c r="A121" s="37" t="s">
        <v>159</v>
      </c>
      <c r="B121" s="226">
        <v>4.4766956192617618E-3</v>
      </c>
      <c r="C121" s="226">
        <v>7.3675902200206513E-3</v>
      </c>
      <c r="D121" s="226">
        <v>3.8641644288439901E-3</v>
      </c>
      <c r="E121" s="226">
        <v>4.137231398405496E-3</v>
      </c>
      <c r="F121" s="226">
        <v>4.514650382188479E-3</v>
      </c>
      <c r="G121" s="226">
        <v>4.2006738852375606E-3</v>
      </c>
      <c r="H121" s="226">
        <v>4.0111688216135782E-3</v>
      </c>
      <c r="I121" s="226">
        <v>3.421906735820495E-3</v>
      </c>
      <c r="J121" s="226">
        <v>3.2661210823000161E-3</v>
      </c>
      <c r="K121" s="226">
        <v>8.5109309495538053E-3</v>
      </c>
      <c r="L121" s="226">
        <v>1.146826759881712E-2</v>
      </c>
      <c r="M121" s="226">
        <v>9.8215011996084997E-3</v>
      </c>
      <c r="N121" s="226">
        <v>9.3095410136006477E-3</v>
      </c>
      <c r="O121" s="226">
        <v>8.0756117142129283E-3</v>
      </c>
      <c r="P121" s="226">
        <v>1.1018832200461791E-2</v>
      </c>
      <c r="Q121" s="226">
        <v>1.339323203850163E-2</v>
      </c>
      <c r="R121" s="226">
        <v>1.1474970975467069E-2</v>
      </c>
      <c r="S121" s="226">
        <v>1.7929110944217629E-2</v>
      </c>
      <c r="T121" s="226">
        <v>1.2135142418804101E-2</v>
      </c>
      <c r="U121" s="226">
        <v>1.1695246088856231E-2</v>
      </c>
      <c r="V121" s="226">
        <v>1.9095983387634359E-2</v>
      </c>
      <c r="W121" s="226">
        <v>4.4043665434574351E-2</v>
      </c>
      <c r="X121" s="226">
        <v>2.5027067531743882E-2</v>
      </c>
      <c r="Y121" s="226">
        <v>2.327601584828828E-2</v>
      </c>
      <c r="DA121" s="69" t="s">
        <v>597</v>
      </c>
    </row>
    <row r="122" spans="1:105" ht="12" customHeight="1" x14ac:dyDescent="0.25">
      <c r="A122" s="37" t="s">
        <v>35</v>
      </c>
      <c r="B122" s="226">
        <v>0.33011345829328947</v>
      </c>
      <c r="C122" s="226">
        <v>0.54440996572295841</v>
      </c>
      <c r="D122" s="226">
        <v>0.28992499097040048</v>
      </c>
      <c r="E122" s="226">
        <v>0.26808968107343789</v>
      </c>
      <c r="F122" s="226">
        <v>0.25692733453619321</v>
      </c>
      <c r="G122" s="226">
        <v>0.23554718564409291</v>
      </c>
      <c r="H122" s="226">
        <v>0.22400087135053681</v>
      </c>
      <c r="I122" s="226">
        <v>0.2205322499497272</v>
      </c>
      <c r="J122" s="226">
        <v>0.19847435788145659</v>
      </c>
      <c r="K122" s="226">
        <v>0.59534225949373487</v>
      </c>
      <c r="L122" s="226">
        <v>0.65826274912868032</v>
      </c>
      <c r="M122" s="226">
        <v>0.95265258310465639</v>
      </c>
      <c r="N122" s="226">
        <v>0.73141111433269568</v>
      </c>
      <c r="O122" s="226">
        <v>0.8011546639134508</v>
      </c>
      <c r="P122" s="226">
        <v>0.86034867507366175</v>
      </c>
      <c r="Q122" s="226">
        <v>0.82882413055164106</v>
      </c>
      <c r="R122" s="226">
        <v>0.88064249424260277</v>
      </c>
      <c r="S122" s="226">
        <v>0.9416064450855528</v>
      </c>
      <c r="T122" s="226">
        <v>0.96028587465445214</v>
      </c>
      <c r="U122" s="226">
        <v>0.95821419713583722</v>
      </c>
      <c r="V122" s="226">
        <v>0.91516203098245008</v>
      </c>
      <c r="W122" s="226">
        <v>1.10461680500226</v>
      </c>
      <c r="X122" s="226">
        <v>0.83097135424635094</v>
      </c>
      <c r="Y122" s="226">
        <v>0.84336525881854663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0.1135666201864973</v>
      </c>
      <c r="X124" s="226">
        <v>0.13398463866381349</v>
      </c>
      <c r="Y124" s="226">
        <v>0.1921686831315807</v>
      </c>
      <c r="DA124" s="69" t="s">
        <v>600</v>
      </c>
    </row>
    <row r="125" spans="1:105" ht="12" customHeight="1" x14ac:dyDescent="0.25">
      <c r="A125" s="37" t="s">
        <v>40</v>
      </c>
      <c r="B125" s="226">
        <v>0.37096026405037852</v>
      </c>
      <c r="C125" s="226">
        <v>0.50064398098946039</v>
      </c>
      <c r="D125" s="226">
        <v>0.3604622776445543</v>
      </c>
      <c r="E125" s="226">
        <v>0.30637183936834078</v>
      </c>
      <c r="F125" s="226">
        <v>0.29718975776975459</v>
      </c>
      <c r="G125" s="226">
        <v>0.2969085634670654</v>
      </c>
      <c r="H125" s="226">
        <v>0.28946327073138961</v>
      </c>
      <c r="I125" s="226">
        <v>0.28607630638742249</v>
      </c>
      <c r="J125" s="226">
        <v>0.28460504370353951</v>
      </c>
      <c r="K125" s="226">
        <v>0.36707250740411562</v>
      </c>
      <c r="L125" s="226">
        <v>0.28622262742996712</v>
      </c>
      <c r="M125" s="226">
        <v>0.39894466219222119</v>
      </c>
      <c r="N125" s="226">
        <v>0.34292870594033947</v>
      </c>
      <c r="O125" s="226">
        <v>0.44843431680679258</v>
      </c>
      <c r="P125" s="226">
        <v>0.50974000189189472</v>
      </c>
      <c r="Q125" s="226">
        <v>0.50930199509576923</v>
      </c>
      <c r="R125" s="226">
        <v>0.51867751050677102</v>
      </c>
      <c r="S125" s="226">
        <v>0.52116904688805787</v>
      </c>
      <c r="T125" s="226">
        <v>0.55148798404863253</v>
      </c>
      <c r="U125" s="226">
        <v>0.44034150131827832</v>
      </c>
      <c r="V125" s="226">
        <v>0.53239166710758246</v>
      </c>
      <c r="W125" s="226">
        <v>0.7094999721323525</v>
      </c>
      <c r="X125" s="226">
        <v>0.55160821490074385</v>
      </c>
      <c r="Y125" s="226">
        <v>0.513897314678601</v>
      </c>
      <c r="DA125" s="69" t="s">
        <v>601</v>
      </c>
    </row>
    <row r="126" spans="1:105" ht="12" customHeight="1" x14ac:dyDescent="0.25">
      <c r="A126" s="57" t="s">
        <v>602</v>
      </c>
      <c r="B126" s="294">
        <v>152.900716068229</v>
      </c>
      <c r="C126" s="294">
        <v>229.7642836246176</v>
      </c>
      <c r="D126" s="294">
        <v>140.27343404929599</v>
      </c>
      <c r="E126" s="294">
        <v>124.1319842416985</v>
      </c>
      <c r="F126" s="294">
        <v>119.71979589837569</v>
      </c>
      <c r="G126" s="294">
        <v>114.9136798571857</v>
      </c>
      <c r="H126" s="294">
        <v>111.0095926463092</v>
      </c>
      <c r="I126" s="294">
        <v>109.32520608529821</v>
      </c>
      <c r="J126" s="294">
        <v>104.1534973481743</v>
      </c>
      <c r="K126" s="294">
        <v>211.94519199505771</v>
      </c>
      <c r="L126" s="294">
        <v>207.81146963568631</v>
      </c>
      <c r="M126" s="294">
        <v>294.79108536359388</v>
      </c>
      <c r="N126" s="294">
        <v>233.84534581713061</v>
      </c>
      <c r="O126" s="294">
        <v>268.97483074429749</v>
      </c>
      <c r="P126" s="294">
        <v>295.34317270078589</v>
      </c>
      <c r="Q126" s="294">
        <v>289.20959575308342</v>
      </c>
      <c r="R126" s="294">
        <v>301.61299597772319</v>
      </c>
      <c r="S126" s="294">
        <v>316.49355317099071</v>
      </c>
      <c r="T126" s="294">
        <v>331.03721219812599</v>
      </c>
      <c r="U126" s="294">
        <v>306.46596404103047</v>
      </c>
      <c r="V126" s="294">
        <v>315.64780480257889</v>
      </c>
      <c r="W126" s="294">
        <v>410.75573906737748</v>
      </c>
      <c r="X126" s="294">
        <v>316.40018914155729</v>
      </c>
      <c r="Y126" s="294">
        <v>316.40247389405602</v>
      </c>
      <c r="DA126" s="70" t="s">
        <v>603</v>
      </c>
    </row>
    <row r="127" spans="1:105" ht="12" customHeight="1" x14ac:dyDescent="0.25">
      <c r="A127" s="60" t="s">
        <v>604</v>
      </c>
      <c r="B127" s="262">
        <v>83.470257703900145</v>
      </c>
      <c r="C127" s="262">
        <v>136.26278515645691</v>
      </c>
      <c r="D127" s="262">
        <v>70.184095021048122</v>
      </c>
      <c r="E127" s="262">
        <v>64.974044587287068</v>
      </c>
      <c r="F127" s="262">
        <v>61.548831487157067</v>
      </c>
      <c r="G127" s="262">
        <v>56.316233751723189</v>
      </c>
      <c r="H127" s="262">
        <v>54.48237006401969</v>
      </c>
      <c r="I127" s="262">
        <v>52.856713159171939</v>
      </c>
      <c r="J127" s="262">
        <v>48.150334271171182</v>
      </c>
      <c r="K127" s="262">
        <v>140.38149150375111</v>
      </c>
      <c r="L127" s="262">
        <v>150.10566822630989</v>
      </c>
      <c r="M127" s="262">
        <v>214.7930491570074</v>
      </c>
      <c r="N127" s="262">
        <v>164.0657780290507</v>
      </c>
      <c r="O127" s="262">
        <v>176.65810871801321</v>
      </c>
      <c r="P127" s="262">
        <v>190.5001716924013</v>
      </c>
      <c r="Q127" s="262">
        <v>185.23783476638391</v>
      </c>
      <c r="R127" s="262">
        <v>198.70995045533351</v>
      </c>
      <c r="S127" s="262">
        <v>211.37017069679379</v>
      </c>
      <c r="T127" s="262">
        <v>229.4948108758673</v>
      </c>
      <c r="U127" s="262">
        <v>225.90123653800421</v>
      </c>
      <c r="V127" s="262">
        <v>212.02410409807121</v>
      </c>
      <c r="W127" s="262">
        <v>265.93766488734963</v>
      </c>
      <c r="X127" s="262">
        <v>196.62182812105249</v>
      </c>
      <c r="Y127" s="262">
        <v>202.87017570771039</v>
      </c>
      <c r="DA127" s="72" t="s">
        <v>605</v>
      </c>
    </row>
    <row r="128" spans="1:105" ht="12" customHeight="1" x14ac:dyDescent="0.25">
      <c r="A128" s="59" t="s">
        <v>28</v>
      </c>
      <c r="B128" s="230">
        <v>7.2922136502511972</v>
      </c>
      <c r="C128" s="230">
        <v>10.551036766823239</v>
      </c>
      <c r="D128" s="230">
        <v>1.5729253184138341</v>
      </c>
      <c r="E128" s="230">
        <v>1.419622626193616</v>
      </c>
      <c r="F128" s="230">
        <v>1.193396349397388</v>
      </c>
      <c r="G128" s="230">
        <v>1.279131022461184</v>
      </c>
      <c r="H128" s="230">
        <v>2.2300368857054469</v>
      </c>
      <c r="I128" s="230">
        <v>2.0919438343632391</v>
      </c>
      <c r="J128" s="230">
        <v>1.940037439737367</v>
      </c>
      <c r="K128" s="230">
        <v>6.4204688421919718</v>
      </c>
      <c r="L128" s="230">
        <v>7.9208613458005743</v>
      </c>
      <c r="M128" s="230">
        <v>7.1757333192377848</v>
      </c>
      <c r="N128" s="230">
        <v>4.6359023640017014</v>
      </c>
      <c r="O128" s="230">
        <v>1.0193732210347179</v>
      </c>
      <c r="P128" s="230">
        <v>1.0274917816715909</v>
      </c>
      <c r="Q128" s="230">
        <v>2.0551746027288349</v>
      </c>
      <c r="R128" s="230">
        <v>0</v>
      </c>
      <c r="S128" s="230">
        <v>0</v>
      </c>
      <c r="T128" s="230">
        <v>24.193781592205529</v>
      </c>
      <c r="U128" s="230">
        <v>21.676522023295909</v>
      </c>
      <c r="V128" s="230">
        <v>10.82912746760897</v>
      </c>
      <c r="W128" s="230">
        <v>8.107024442036991</v>
      </c>
      <c r="X128" s="230">
        <v>7.8867326089987086</v>
      </c>
      <c r="Y128" s="230">
        <v>7.8117593628168898</v>
      </c>
      <c r="DA128" s="71" t="s">
        <v>606</v>
      </c>
    </row>
    <row r="129" spans="1:105" ht="12" customHeight="1" x14ac:dyDescent="0.25">
      <c r="A129" s="59" t="s">
        <v>31</v>
      </c>
      <c r="B129" s="230">
        <v>3.8108837940814131</v>
      </c>
      <c r="C129" s="230">
        <v>5.9624851740421487</v>
      </c>
      <c r="D129" s="230">
        <v>2.9285663650994529</v>
      </c>
      <c r="E129" s="230">
        <v>3.0273624298806059</v>
      </c>
      <c r="F129" s="230">
        <v>2.7335392374077272</v>
      </c>
      <c r="G129" s="230">
        <v>2.5643474548540839</v>
      </c>
      <c r="H129" s="230">
        <v>2.301819161257761</v>
      </c>
      <c r="I129" s="230">
        <v>2.1936545630213549</v>
      </c>
      <c r="J129" s="230">
        <v>1.7393244089294979</v>
      </c>
      <c r="K129" s="230">
        <v>4.675424224429606</v>
      </c>
      <c r="L129" s="230">
        <v>7.1592661117839951</v>
      </c>
      <c r="M129" s="230">
        <v>5.9748912909345986</v>
      </c>
      <c r="N129" s="230">
        <v>4.925355301543985</v>
      </c>
      <c r="O129" s="230">
        <v>4.5002041282678613</v>
      </c>
      <c r="P129" s="230">
        <v>4.41695323087992</v>
      </c>
      <c r="Q129" s="230">
        <v>4.9340803741702119</v>
      </c>
      <c r="R129" s="230">
        <v>5.9164571938705208</v>
      </c>
      <c r="S129" s="230">
        <v>6.8528536174322863</v>
      </c>
      <c r="T129" s="230">
        <v>5.8076882146005628</v>
      </c>
      <c r="U129" s="230">
        <v>6.1001889816241386</v>
      </c>
      <c r="V129" s="230">
        <v>7.1395664151965788</v>
      </c>
      <c r="W129" s="230">
        <v>7.7921561213466051</v>
      </c>
      <c r="X129" s="230">
        <v>2.8602567641061292</v>
      </c>
      <c r="Y129" s="230">
        <v>3.5964787054541199</v>
      </c>
      <c r="DA129" s="71" t="s">
        <v>607</v>
      </c>
    </row>
    <row r="130" spans="1:105" ht="12" customHeight="1" x14ac:dyDescent="0.25">
      <c r="A130" s="59" t="s">
        <v>159</v>
      </c>
      <c r="B130" s="230">
        <v>0.83787688042166142</v>
      </c>
      <c r="C130" s="230">
        <v>1.375989229531553</v>
      </c>
      <c r="D130" s="230">
        <v>0.75135942790998467</v>
      </c>
      <c r="E130" s="230">
        <v>0.79886612917107491</v>
      </c>
      <c r="F130" s="230">
        <v>0.88368310093258429</v>
      </c>
      <c r="G130" s="230">
        <v>0.8290389429072027</v>
      </c>
      <c r="H130" s="230">
        <v>0.78331261932328711</v>
      </c>
      <c r="I130" s="230">
        <v>0.6754488644853357</v>
      </c>
      <c r="J130" s="230">
        <v>0.64269104026075641</v>
      </c>
      <c r="K130" s="230">
        <v>1.6592735797168321</v>
      </c>
      <c r="L130" s="230">
        <v>2.3121357612750302</v>
      </c>
      <c r="M130" s="230">
        <v>1.969448104034899</v>
      </c>
      <c r="N130" s="230">
        <v>1.894317206409289</v>
      </c>
      <c r="O130" s="230">
        <v>1.662482048924913</v>
      </c>
      <c r="P130" s="230">
        <v>2.2663464339007078</v>
      </c>
      <c r="Q130" s="230">
        <v>2.7341693803587952</v>
      </c>
      <c r="R130" s="230">
        <v>2.276577327408865</v>
      </c>
      <c r="S130" s="230">
        <v>3.6164250322719731</v>
      </c>
      <c r="T130" s="230">
        <v>2.2343759741541498</v>
      </c>
      <c r="U130" s="230">
        <v>2.1397581454592389</v>
      </c>
      <c r="V130" s="230">
        <v>3.71680585830546</v>
      </c>
      <c r="W130" s="230">
        <v>8.9898788704598935</v>
      </c>
      <c r="X130" s="230">
        <v>5.4344751385567696</v>
      </c>
      <c r="Y130" s="230">
        <v>5.1422326920129526</v>
      </c>
      <c r="DA130" s="71" t="s">
        <v>608</v>
      </c>
    </row>
    <row r="131" spans="1:105" ht="12" customHeight="1" x14ac:dyDescent="0.25">
      <c r="A131" s="59" t="s">
        <v>32</v>
      </c>
      <c r="B131" s="230">
        <v>9.7438822386501904</v>
      </c>
      <c r="C131" s="230">
        <v>16.697932807498439</v>
      </c>
      <c r="D131" s="230">
        <v>8.5573811085803726</v>
      </c>
      <c r="E131" s="230">
        <v>7.962230813537218</v>
      </c>
      <c r="F131" s="230">
        <v>6.4480852198773722</v>
      </c>
      <c r="G131" s="230">
        <v>5.1564633035018668</v>
      </c>
      <c r="H131" s="230">
        <v>5.4236650193007252</v>
      </c>
      <c r="I131" s="230">
        <v>4.3648892540798316</v>
      </c>
      <c r="J131" s="230">
        <v>4.7734857032994338</v>
      </c>
      <c r="K131" s="230">
        <v>11.55962335060924</v>
      </c>
      <c r="L131" s="230">
        <v>0</v>
      </c>
      <c r="M131" s="230">
        <v>8.6431343170156669</v>
      </c>
      <c r="N131" s="230">
        <v>3.7817424612082591</v>
      </c>
      <c r="O131" s="230">
        <v>4.5467171152103472</v>
      </c>
      <c r="P131" s="230">
        <v>5.8334092145837024</v>
      </c>
      <c r="Q131" s="230">
        <v>6.313611606992807</v>
      </c>
      <c r="R131" s="230">
        <v>15.801812930153361</v>
      </c>
      <c r="S131" s="230">
        <v>10.97239368759602</v>
      </c>
      <c r="T131" s="230">
        <v>20.44689214199969</v>
      </c>
      <c r="U131" s="230">
        <v>20.67023207658443</v>
      </c>
      <c r="V131" s="230">
        <v>12.213208612380351</v>
      </c>
      <c r="W131" s="230">
        <v>15.58210130897651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61.785401140495694</v>
      </c>
      <c r="C132" s="230">
        <v>101.6753411785615</v>
      </c>
      <c r="D132" s="230">
        <v>56.373862801044481</v>
      </c>
      <c r="E132" s="230">
        <v>51.765962588504557</v>
      </c>
      <c r="F132" s="230">
        <v>50.290127579541988</v>
      </c>
      <c r="G132" s="230">
        <v>46.487253027998847</v>
      </c>
      <c r="H132" s="230">
        <v>43.743536378432466</v>
      </c>
      <c r="I132" s="230">
        <v>43.530776643222183</v>
      </c>
      <c r="J132" s="230">
        <v>39.054795678944117</v>
      </c>
      <c r="K132" s="230">
        <v>116.0667015068034</v>
      </c>
      <c r="L132" s="230">
        <v>132.71340500745029</v>
      </c>
      <c r="M132" s="230">
        <v>191.0298421257844</v>
      </c>
      <c r="N132" s="230">
        <v>148.82846069588749</v>
      </c>
      <c r="O132" s="230">
        <v>164.9293322045753</v>
      </c>
      <c r="P132" s="230">
        <v>176.95597103136541</v>
      </c>
      <c r="Q132" s="230">
        <v>169.20079880213319</v>
      </c>
      <c r="R132" s="230">
        <v>174.71510300390079</v>
      </c>
      <c r="S132" s="230">
        <v>189.9284983594936</v>
      </c>
      <c r="T132" s="230">
        <v>176.81207295290741</v>
      </c>
      <c r="U132" s="230">
        <v>175.3145353110404</v>
      </c>
      <c r="V132" s="230">
        <v>178.12539574457989</v>
      </c>
      <c r="W132" s="230">
        <v>225.46650414452961</v>
      </c>
      <c r="X132" s="230">
        <v>180.44036360939089</v>
      </c>
      <c r="Y132" s="230">
        <v>186.31970494742649</v>
      </c>
      <c r="DA132" s="71" t="s">
        <v>610</v>
      </c>
    </row>
    <row r="133" spans="1:105" ht="12" customHeight="1" x14ac:dyDescent="0.25">
      <c r="A133" s="60" t="s">
        <v>611</v>
      </c>
      <c r="B133" s="262">
        <v>69.430458364328814</v>
      </c>
      <c r="C133" s="262">
        <v>93.501498468160705</v>
      </c>
      <c r="D133" s="262">
        <v>70.089339028247906</v>
      </c>
      <c r="E133" s="262">
        <v>59.157939654411443</v>
      </c>
      <c r="F133" s="262">
        <v>58.170964411218591</v>
      </c>
      <c r="G133" s="262">
        <v>58.597446105462552</v>
      </c>
      <c r="H133" s="262">
        <v>56.527222582289468</v>
      </c>
      <c r="I133" s="262">
        <v>56.468492926126281</v>
      </c>
      <c r="J133" s="262">
        <v>56.003163077003137</v>
      </c>
      <c r="K133" s="262">
        <v>71.563700491306605</v>
      </c>
      <c r="L133" s="262">
        <v>57.705801409376377</v>
      </c>
      <c r="M133" s="262">
        <v>79.998036206586477</v>
      </c>
      <c r="N133" s="262">
        <v>69.779567788079873</v>
      </c>
      <c r="O133" s="262">
        <v>92.31672202628431</v>
      </c>
      <c r="P133" s="262">
        <v>104.8430010083846</v>
      </c>
      <c r="Q133" s="262">
        <v>103.97176098669961</v>
      </c>
      <c r="R133" s="262">
        <v>102.9030455223896</v>
      </c>
      <c r="S133" s="262">
        <v>105.1233824741968</v>
      </c>
      <c r="T133" s="262">
        <v>101.5424013222587</v>
      </c>
      <c r="U133" s="262">
        <v>80.56472750302629</v>
      </c>
      <c r="V133" s="262">
        <v>103.6237007045076</v>
      </c>
      <c r="W133" s="262">
        <v>144.81807418002791</v>
      </c>
      <c r="X133" s="262">
        <v>119.7783610205048</v>
      </c>
      <c r="Y133" s="262">
        <v>113.5322981863456</v>
      </c>
      <c r="DA133" s="72" t="s">
        <v>612</v>
      </c>
    </row>
    <row r="134" spans="1:105" ht="12" customHeight="1" x14ac:dyDescent="0.25">
      <c r="A134" s="57" t="s">
        <v>613</v>
      </c>
      <c r="B134" s="294">
        <v>77.562357697909817</v>
      </c>
      <c r="C134" s="294">
        <v>116.4034736228335</v>
      </c>
      <c r="D134" s="294">
        <v>71.730876868794525</v>
      </c>
      <c r="E134" s="294">
        <v>63.469610473902463</v>
      </c>
      <c r="F134" s="294">
        <v>61.233633782870918</v>
      </c>
      <c r="G134" s="294">
        <v>58.763057156745496</v>
      </c>
      <c r="H134" s="294">
        <v>56.666777396064532</v>
      </c>
      <c r="I134" s="294">
        <v>55.822326163841701</v>
      </c>
      <c r="J134" s="294">
        <v>53.1962160999283</v>
      </c>
      <c r="K134" s="294">
        <v>107.6131878439592</v>
      </c>
      <c r="L134" s="294">
        <v>105.18395344730889</v>
      </c>
      <c r="M134" s="294">
        <v>149.9985561874926</v>
      </c>
      <c r="N134" s="294">
        <v>119.146648183623</v>
      </c>
      <c r="O134" s="294">
        <v>137.71475147147191</v>
      </c>
      <c r="P134" s="294">
        <v>151.23423102271121</v>
      </c>
      <c r="Q134" s="294">
        <v>147.98929691197199</v>
      </c>
      <c r="R134" s="294">
        <v>154.5509631362975</v>
      </c>
      <c r="S134" s="294">
        <v>162.17598088053981</v>
      </c>
      <c r="T134" s="294">
        <v>167.03240055304261</v>
      </c>
      <c r="U134" s="294">
        <v>154.65926660424131</v>
      </c>
      <c r="V134" s="294">
        <v>160.64931127435369</v>
      </c>
      <c r="W134" s="294">
        <v>209.64922678628079</v>
      </c>
      <c r="X134" s="294">
        <v>161.29496772418591</v>
      </c>
      <c r="Y134" s="294">
        <v>161.3492717442702</v>
      </c>
      <c r="DA134" s="70" t="s">
        <v>614</v>
      </c>
    </row>
    <row r="135" spans="1:105" ht="12" customHeight="1" x14ac:dyDescent="0.25">
      <c r="A135" s="60" t="s">
        <v>615</v>
      </c>
      <c r="B135" s="262">
        <v>40.578322031329023</v>
      </c>
      <c r="C135" s="262">
        <v>66.753649231999887</v>
      </c>
      <c r="D135" s="262">
        <v>35.483210629838347</v>
      </c>
      <c r="E135" s="262">
        <v>32.871785308832003</v>
      </c>
      <c r="F135" s="262">
        <v>31.18109236503215</v>
      </c>
      <c r="G135" s="262">
        <v>28.460960566888811</v>
      </c>
      <c r="H135" s="262">
        <v>27.2199248465114</v>
      </c>
      <c r="I135" s="262">
        <v>26.426571862099149</v>
      </c>
      <c r="J135" s="262">
        <v>24.0497967536649</v>
      </c>
      <c r="K135" s="262">
        <v>70.142280083378978</v>
      </c>
      <c r="L135" s="262">
        <v>74.818723279611092</v>
      </c>
      <c r="M135" s="262">
        <v>108.2775915604995</v>
      </c>
      <c r="N135" s="262">
        <v>82.874139126413269</v>
      </c>
      <c r="O135" s="262">
        <v>90.268901523045358</v>
      </c>
      <c r="P135" s="262">
        <v>97.36061278361376</v>
      </c>
      <c r="Q135" s="262">
        <v>94.405905280802401</v>
      </c>
      <c r="R135" s="262">
        <v>101.82191960291399</v>
      </c>
      <c r="S135" s="262">
        <v>108.30920383114351</v>
      </c>
      <c r="T135" s="262">
        <v>111.75707327200919</v>
      </c>
      <c r="U135" s="262">
        <v>110.90735789053041</v>
      </c>
      <c r="V135" s="262">
        <v>106.0362662489494</v>
      </c>
      <c r="W135" s="262">
        <v>134.24603742114991</v>
      </c>
      <c r="X135" s="262">
        <v>98.673236108341968</v>
      </c>
      <c r="Y135" s="262">
        <v>101.9879469563664</v>
      </c>
      <c r="DA135" s="72" t="s">
        <v>616</v>
      </c>
    </row>
    <row r="136" spans="1:105" ht="12" customHeight="1" x14ac:dyDescent="0.25">
      <c r="A136" s="59" t="s">
        <v>31</v>
      </c>
      <c r="B136" s="297">
        <v>2.029971650509991</v>
      </c>
      <c r="C136" s="297">
        <v>3.166113342289897</v>
      </c>
      <c r="D136" s="297">
        <v>1.514548398266037</v>
      </c>
      <c r="E136" s="297">
        <v>1.5658203595649089</v>
      </c>
      <c r="F136" s="297">
        <v>1.4122131544657719</v>
      </c>
      <c r="G136" s="297">
        <v>1.3260834632125349</v>
      </c>
      <c r="H136" s="297">
        <v>1.1990918064056779</v>
      </c>
      <c r="I136" s="297">
        <v>1.141948849986703</v>
      </c>
      <c r="J136" s="297">
        <v>0.90521813084282832</v>
      </c>
      <c r="K136" s="297">
        <v>2.448062197069671</v>
      </c>
      <c r="L136" s="297">
        <v>3.7672601022190548</v>
      </c>
      <c r="M136" s="297">
        <v>3.1160543435775909</v>
      </c>
      <c r="N136" s="297">
        <v>2.5602766031426909</v>
      </c>
      <c r="O136" s="297">
        <v>2.312863857387554</v>
      </c>
      <c r="P136" s="297">
        <v>2.269653194316164</v>
      </c>
      <c r="Q136" s="297">
        <v>2.54285162163072</v>
      </c>
      <c r="R136" s="297">
        <v>3.031680232157175</v>
      </c>
      <c r="S136" s="297">
        <v>3.511503618645281</v>
      </c>
      <c r="T136" s="297">
        <v>3.1614563239393938</v>
      </c>
      <c r="U136" s="297">
        <v>3.3128010201533802</v>
      </c>
      <c r="V136" s="297">
        <v>3.762782639918151</v>
      </c>
      <c r="W136" s="297">
        <v>4.0571829649533679</v>
      </c>
      <c r="X136" s="297">
        <v>1.495380550445115</v>
      </c>
      <c r="Y136" s="297">
        <v>1.880449386982622</v>
      </c>
      <c r="DA136" s="71" t="s">
        <v>617</v>
      </c>
    </row>
    <row r="137" spans="1:105" ht="12" customHeight="1" x14ac:dyDescent="0.25">
      <c r="A137" s="59" t="s">
        <v>159</v>
      </c>
      <c r="B137" s="297">
        <v>0.44631807364876741</v>
      </c>
      <c r="C137" s="297">
        <v>0.73065806141260647</v>
      </c>
      <c r="D137" s="297">
        <v>0.38857586825576601</v>
      </c>
      <c r="E137" s="297">
        <v>0.4131916407749735</v>
      </c>
      <c r="F137" s="297">
        <v>0.4565322796315725</v>
      </c>
      <c r="G137" s="297">
        <v>0.42871523921901528</v>
      </c>
      <c r="H137" s="297">
        <v>0.40805279558603152</v>
      </c>
      <c r="I137" s="297">
        <v>0.3516178285433833</v>
      </c>
      <c r="J137" s="297">
        <v>0.33448365307098749</v>
      </c>
      <c r="K137" s="297">
        <v>0.86879922122934272</v>
      </c>
      <c r="L137" s="297">
        <v>1.216663365820156</v>
      </c>
      <c r="M137" s="297">
        <v>1.0271161465882761</v>
      </c>
      <c r="N137" s="297">
        <v>0.98469566672275832</v>
      </c>
      <c r="O137" s="297">
        <v>0.85442671819289762</v>
      </c>
      <c r="P137" s="297">
        <v>1.16456302665108</v>
      </c>
      <c r="Q137" s="297">
        <v>1.409094809045885</v>
      </c>
      <c r="R137" s="297">
        <v>1.1665519168520351</v>
      </c>
      <c r="S137" s="297">
        <v>1.853109711125082</v>
      </c>
      <c r="T137" s="297">
        <v>1.216298429345646</v>
      </c>
      <c r="U137" s="297">
        <v>1.1620284205148641</v>
      </c>
      <c r="V137" s="297">
        <v>1.9588770166504279</v>
      </c>
      <c r="W137" s="297">
        <v>4.6808075765197721</v>
      </c>
      <c r="X137" s="297">
        <v>2.841216399191</v>
      </c>
      <c r="Y137" s="297">
        <v>2.6886599658586841</v>
      </c>
      <c r="DA137" s="71" t="s">
        <v>618</v>
      </c>
    </row>
    <row r="138" spans="1:105" ht="12" customHeight="1" x14ac:dyDescent="0.25">
      <c r="A138" s="59" t="s">
        <v>32</v>
      </c>
      <c r="B138" s="297">
        <v>5.1903458040592119</v>
      </c>
      <c r="C138" s="297">
        <v>8.8666967392458069</v>
      </c>
      <c r="D138" s="297">
        <v>4.425567405884042</v>
      </c>
      <c r="E138" s="297">
        <v>4.118245966302533</v>
      </c>
      <c r="F138" s="297">
        <v>3.3312383608814131</v>
      </c>
      <c r="G138" s="297">
        <v>2.666526606015327</v>
      </c>
      <c r="H138" s="297">
        <v>2.8253619549239319</v>
      </c>
      <c r="I138" s="297">
        <v>2.2722266067044639</v>
      </c>
      <c r="J138" s="297">
        <v>2.484324248979608</v>
      </c>
      <c r="K138" s="297">
        <v>6.0526436914807871</v>
      </c>
      <c r="L138" s="297">
        <v>0</v>
      </c>
      <c r="M138" s="297">
        <v>4.5076094140029754</v>
      </c>
      <c r="N138" s="297">
        <v>1.9658087893694871</v>
      </c>
      <c r="O138" s="297">
        <v>2.3367690410930368</v>
      </c>
      <c r="P138" s="297">
        <v>2.997499671282613</v>
      </c>
      <c r="Q138" s="297">
        <v>3.2538135368109331</v>
      </c>
      <c r="R138" s="297">
        <v>8.0970828187893389</v>
      </c>
      <c r="S138" s="297">
        <v>5.6224169214971234</v>
      </c>
      <c r="T138" s="297">
        <v>11.130410944706259</v>
      </c>
      <c r="U138" s="297">
        <v>11.22528598972759</v>
      </c>
      <c r="V138" s="297">
        <v>6.4367563339066312</v>
      </c>
      <c r="W138" s="297">
        <v>8.113214751404616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32.911686503111063</v>
      </c>
      <c r="C139" s="297">
        <v>53.990181089051568</v>
      </c>
      <c r="D139" s="297">
        <v>29.154518957432511</v>
      </c>
      <c r="E139" s="297">
        <v>26.774527342189579</v>
      </c>
      <c r="F139" s="297">
        <v>25.98110857005339</v>
      </c>
      <c r="G139" s="297">
        <v>24.03963525844193</v>
      </c>
      <c r="H139" s="297">
        <v>22.78741828959576</v>
      </c>
      <c r="I139" s="297">
        <v>22.660778576864601</v>
      </c>
      <c r="J139" s="297">
        <v>20.32577072077148</v>
      </c>
      <c r="K139" s="297">
        <v>60.772774973599176</v>
      </c>
      <c r="L139" s="297">
        <v>69.834799811571884</v>
      </c>
      <c r="M139" s="297">
        <v>99.626811656330702</v>
      </c>
      <c r="N139" s="297">
        <v>77.363358067178339</v>
      </c>
      <c r="O139" s="297">
        <v>84.764841906371871</v>
      </c>
      <c r="P139" s="297">
        <v>90.928896891363905</v>
      </c>
      <c r="Q139" s="297">
        <v>87.200145313314863</v>
      </c>
      <c r="R139" s="297">
        <v>89.526604635115447</v>
      </c>
      <c r="S139" s="297">
        <v>97.322173579876008</v>
      </c>
      <c r="T139" s="297">
        <v>96.248907574017906</v>
      </c>
      <c r="U139" s="297">
        <v>95.207242460134552</v>
      </c>
      <c r="V139" s="297">
        <v>93.877850258474183</v>
      </c>
      <c r="W139" s="297">
        <v>117.3948321282722</v>
      </c>
      <c r="X139" s="297">
        <v>94.33663915870585</v>
      </c>
      <c r="Y139" s="297">
        <v>97.418837603525105</v>
      </c>
      <c r="DA139" s="71" t="s">
        <v>620</v>
      </c>
    </row>
    <row r="140" spans="1:105" ht="12" customHeight="1" x14ac:dyDescent="0.25">
      <c r="A140" s="60" t="s">
        <v>621</v>
      </c>
      <c r="B140" s="262">
        <v>36.984035666580787</v>
      </c>
      <c r="C140" s="262">
        <v>49.649824390833658</v>
      </c>
      <c r="D140" s="262">
        <v>36.247666238956178</v>
      </c>
      <c r="E140" s="262">
        <v>30.597825165070471</v>
      </c>
      <c r="F140" s="262">
        <v>30.052541417838778</v>
      </c>
      <c r="G140" s="262">
        <v>30.302096589856689</v>
      </c>
      <c r="H140" s="262">
        <v>29.446852549553121</v>
      </c>
      <c r="I140" s="262">
        <v>29.395754301742549</v>
      </c>
      <c r="J140" s="262">
        <v>29.1464193462634</v>
      </c>
      <c r="K140" s="262">
        <v>37.470907760580189</v>
      </c>
      <c r="L140" s="262">
        <v>30.365230167697771</v>
      </c>
      <c r="M140" s="262">
        <v>41.720964626993023</v>
      </c>
      <c r="N140" s="262">
        <v>36.272509057209753</v>
      </c>
      <c r="O140" s="262">
        <v>47.445849948426527</v>
      </c>
      <c r="P140" s="262">
        <v>53.873618239097453</v>
      </c>
      <c r="Q140" s="262">
        <v>53.58339163116964</v>
      </c>
      <c r="R140" s="262">
        <v>52.729043533383482</v>
      </c>
      <c r="S140" s="262">
        <v>53.866777049396319</v>
      </c>
      <c r="T140" s="262">
        <v>55.275327281033427</v>
      </c>
      <c r="U140" s="262">
        <v>43.751908713710947</v>
      </c>
      <c r="V140" s="262">
        <v>54.613045025404368</v>
      </c>
      <c r="W140" s="262">
        <v>75.403189365130928</v>
      </c>
      <c r="X140" s="262">
        <v>62.62173161584392</v>
      </c>
      <c r="Y140" s="262">
        <v>59.36132478790379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33.095065184986467</v>
      </c>
      <c r="C141" s="261">
        <f t="shared" si="2"/>
        <v>51.53863610527268</v>
      </c>
      <c r="D141" s="261">
        <f t="shared" si="2"/>
        <v>29.816032880968642</v>
      </c>
      <c r="E141" s="261">
        <f t="shared" si="2"/>
        <v>26.444896550955434</v>
      </c>
      <c r="F141" s="261">
        <f t="shared" si="2"/>
        <v>25.397334849716426</v>
      </c>
      <c r="G141" s="261">
        <f t="shared" si="2"/>
        <v>24.180064582449514</v>
      </c>
      <c r="H141" s="261">
        <f t="shared" si="2"/>
        <v>23.377766057189731</v>
      </c>
      <c r="I141" s="261">
        <f t="shared" si="2"/>
        <v>22.893398038493444</v>
      </c>
      <c r="J141" s="261">
        <f t="shared" si="2"/>
        <v>21.684438509320337</v>
      </c>
      <c r="K141" s="261">
        <f t="shared" si="2"/>
        <v>49.709625971556633</v>
      </c>
      <c r="L141" s="261">
        <f t="shared" si="2"/>
        <v>48.798029114658554</v>
      </c>
      <c r="M141" s="261">
        <f t="shared" si="2"/>
        <v>67.631229077784525</v>
      </c>
      <c r="N141" s="261">
        <f t="shared" si="2"/>
        <v>53.262379833104333</v>
      </c>
      <c r="O141" s="261">
        <f t="shared" si="2"/>
        <v>56.452847045755341</v>
      </c>
      <c r="P141" s="261">
        <f t="shared" si="2"/>
        <v>62.029268125069287</v>
      </c>
      <c r="Q141" s="261">
        <f t="shared" si="2"/>
        <v>60.542865708246502</v>
      </c>
      <c r="R141" s="261">
        <f t="shared" si="2"/>
        <v>63.251230208195338</v>
      </c>
      <c r="S141" s="261">
        <f t="shared" si="2"/>
        <v>66.421190992931059</v>
      </c>
      <c r="T141" s="261">
        <f t="shared" si="2"/>
        <v>69.612181023797831</v>
      </c>
      <c r="U141" s="261">
        <f t="shared" si="2"/>
        <v>64.877681071456522</v>
      </c>
      <c r="V141" s="261">
        <f t="shared" si="2"/>
        <v>66.556902598967753</v>
      </c>
      <c r="W141" s="261">
        <f t="shared" si="2"/>
        <v>86.015353429970702</v>
      </c>
      <c r="X141" s="261">
        <f t="shared" si="2"/>
        <v>66.0934776008299</v>
      </c>
      <c r="Y141" s="261">
        <f t="shared" si="2"/>
        <v>66.233500083542665</v>
      </c>
      <c r="DA141" s="70"/>
    </row>
    <row r="142" spans="1:105" ht="12" customHeight="1" x14ac:dyDescent="0.25">
      <c r="A142" s="60" t="s">
        <v>624</v>
      </c>
      <c r="B142" s="262">
        <v>4.7734742822940692</v>
      </c>
      <c r="C142" s="262">
        <v>7.8509762686694344</v>
      </c>
      <c r="D142" s="262">
        <v>4.1739578289649213</v>
      </c>
      <c r="E142" s="262">
        <v>3.8760826823779331</v>
      </c>
      <c r="F142" s="262">
        <v>3.7147765941410822</v>
      </c>
      <c r="G142" s="262">
        <v>3.4104692938283372</v>
      </c>
      <c r="H142" s="262">
        <v>3.2403982599147181</v>
      </c>
      <c r="I142" s="262">
        <v>3.179016540699565</v>
      </c>
      <c r="J142" s="262">
        <v>2.857584021609668</v>
      </c>
      <c r="K142" s="262">
        <v>8.4980993955539663</v>
      </c>
      <c r="L142" s="262">
        <v>9.4454444491766587</v>
      </c>
      <c r="M142" s="262">
        <v>13.45419694015653</v>
      </c>
      <c r="N142" s="262">
        <v>10.365209391155799</v>
      </c>
      <c r="O142" s="262">
        <v>11.289843212119299</v>
      </c>
      <c r="P142" s="262">
        <v>12.150860590272449</v>
      </c>
      <c r="Q142" s="262">
        <v>11.763286272148081</v>
      </c>
      <c r="R142" s="262">
        <v>12.477526638362541</v>
      </c>
      <c r="S142" s="262">
        <v>13.422459389534749</v>
      </c>
      <c r="T142" s="262">
        <v>13.59438695531766</v>
      </c>
      <c r="U142" s="262">
        <v>13.546809962040919</v>
      </c>
      <c r="V142" s="262">
        <v>13.09103513791119</v>
      </c>
      <c r="W142" s="262">
        <v>16.556859314537139</v>
      </c>
      <c r="X142" s="262">
        <v>12.45694298736878</v>
      </c>
      <c r="Y142" s="262">
        <v>12.87540665271483</v>
      </c>
      <c r="DA142" s="72" t="s">
        <v>625</v>
      </c>
    </row>
    <row r="143" spans="1:105" ht="12" customHeight="1" x14ac:dyDescent="0.25">
      <c r="A143" s="59" t="s">
        <v>31</v>
      </c>
      <c r="B143" s="230">
        <v>0.27382231199840118</v>
      </c>
      <c r="C143" s="230">
        <v>0.4294073127678833</v>
      </c>
      <c r="D143" s="230">
        <v>0.20354606750756291</v>
      </c>
      <c r="E143" s="230">
        <v>0.21107833394434619</v>
      </c>
      <c r="F143" s="230">
        <v>0.18836925936364771</v>
      </c>
      <c r="G143" s="230">
        <v>0.17533111752713729</v>
      </c>
      <c r="H143" s="230">
        <v>0.1592787302737404</v>
      </c>
      <c r="I143" s="230">
        <v>0.15029487424958379</v>
      </c>
      <c r="J143" s="230">
        <v>0.11994807283753429</v>
      </c>
      <c r="K143" s="230">
        <v>0.32460592770387731</v>
      </c>
      <c r="L143" s="230">
        <v>0.47559547211368342</v>
      </c>
      <c r="M143" s="230">
        <v>0.40400902021489349</v>
      </c>
      <c r="N143" s="230">
        <v>0.32799840239319339</v>
      </c>
      <c r="O143" s="230">
        <v>0.29695481712833782</v>
      </c>
      <c r="P143" s="230">
        <v>0.29225656766508662</v>
      </c>
      <c r="Q143" s="230">
        <v>0.32815803785226771</v>
      </c>
      <c r="R143" s="230">
        <v>0.40360561995820571</v>
      </c>
      <c r="S143" s="230">
        <v>0.45899785294618989</v>
      </c>
      <c r="T143" s="230">
        <v>0.42710410557170031</v>
      </c>
      <c r="U143" s="230">
        <v>0.45021020336267409</v>
      </c>
      <c r="V143" s="230">
        <v>0.4945678929294719</v>
      </c>
      <c r="W143" s="230">
        <v>0.53256722669207535</v>
      </c>
      <c r="X143" s="230">
        <v>0.18878341276718411</v>
      </c>
      <c r="Y143" s="230">
        <v>0.23739619503869441</v>
      </c>
      <c r="DA143" s="71" t="s">
        <v>626</v>
      </c>
    </row>
    <row r="144" spans="1:105" ht="12" customHeight="1" x14ac:dyDescent="0.25">
      <c r="A144" s="59" t="s">
        <v>159</v>
      </c>
      <c r="B144" s="230">
        <v>6.0203720964514401E-2</v>
      </c>
      <c r="C144" s="230">
        <v>9.9096235915691555E-2</v>
      </c>
      <c r="D144" s="230">
        <v>5.2222226772250663E-2</v>
      </c>
      <c r="E144" s="230">
        <v>5.5699750358812979E-2</v>
      </c>
      <c r="F144" s="230">
        <v>6.089494855493597E-2</v>
      </c>
      <c r="G144" s="230">
        <v>5.6683552791681788E-2</v>
      </c>
      <c r="H144" s="230">
        <v>5.4202798166401882E-2</v>
      </c>
      <c r="I144" s="230">
        <v>4.6277341866454762E-2</v>
      </c>
      <c r="J144" s="230">
        <v>4.4321548822898529E-2</v>
      </c>
      <c r="K144" s="230">
        <v>0.115200250031691</v>
      </c>
      <c r="L144" s="230">
        <v>0.15359693044019451</v>
      </c>
      <c r="M144" s="230">
        <v>0.13316975324429031</v>
      </c>
      <c r="N144" s="230">
        <v>0.12614988752860329</v>
      </c>
      <c r="O144" s="230">
        <v>0.109702146557441</v>
      </c>
      <c r="P144" s="230">
        <v>0.14995735641508701</v>
      </c>
      <c r="Q144" s="230">
        <v>0.1818453675200184</v>
      </c>
      <c r="R144" s="230">
        <v>0.15530229891016059</v>
      </c>
      <c r="S144" s="230">
        <v>0.2422248333061075</v>
      </c>
      <c r="T144" s="230">
        <v>0.164318592301987</v>
      </c>
      <c r="U144" s="230">
        <v>0.15791985342028839</v>
      </c>
      <c r="V144" s="230">
        <v>0.25746841402825382</v>
      </c>
      <c r="W144" s="230">
        <v>0.61442748114640178</v>
      </c>
      <c r="X144" s="230">
        <v>0.3586876451547466</v>
      </c>
      <c r="Y144" s="230">
        <v>0.33942825053744252</v>
      </c>
      <c r="DA144" s="71" t="s">
        <v>627</v>
      </c>
    </row>
    <row r="145" spans="1:105" ht="12" customHeight="1" x14ac:dyDescent="0.25">
      <c r="A145" s="59" t="s">
        <v>35</v>
      </c>
      <c r="B145" s="230">
        <v>4.4394482493311536</v>
      </c>
      <c r="C145" s="230">
        <v>7.3224727199858597</v>
      </c>
      <c r="D145" s="230">
        <v>3.9181895346851081</v>
      </c>
      <c r="E145" s="230">
        <v>3.609304598074774</v>
      </c>
      <c r="F145" s="230">
        <v>3.4655123862224979</v>
      </c>
      <c r="G145" s="230">
        <v>3.1784546235095181</v>
      </c>
      <c r="H145" s="230">
        <v>3.026916731474576</v>
      </c>
      <c r="I145" s="230">
        <v>2.9824443245835259</v>
      </c>
      <c r="J145" s="230">
        <v>2.693314399949235</v>
      </c>
      <c r="K145" s="230">
        <v>8.0582932178183988</v>
      </c>
      <c r="L145" s="230">
        <v>8.8162520466227807</v>
      </c>
      <c r="M145" s="230">
        <v>12.91701816669735</v>
      </c>
      <c r="N145" s="230">
        <v>9.9110611012340044</v>
      </c>
      <c r="O145" s="230">
        <v>10.883186248433519</v>
      </c>
      <c r="P145" s="230">
        <v>11.708646666192269</v>
      </c>
      <c r="Q145" s="230">
        <v>11.253282866775789</v>
      </c>
      <c r="R145" s="230">
        <v>11.91861871949417</v>
      </c>
      <c r="S145" s="230">
        <v>12.72123670328245</v>
      </c>
      <c r="T145" s="230">
        <v>13.002964257443971</v>
      </c>
      <c r="U145" s="230">
        <v>12.93867990525796</v>
      </c>
      <c r="V145" s="230">
        <v>12.338998830953461</v>
      </c>
      <c r="W145" s="230">
        <v>15.40986460669866</v>
      </c>
      <c r="X145" s="230">
        <v>11.90947192944685</v>
      </c>
      <c r="Y145" s="230">
        <v>12.298582207138701</v>
      </c>
      <c r="DA145" s="71" t="s">
        <v>628</v>
      </c>
    </row>
    <row r="146" spans="1:105" ht="12" customHeight="1" x14ac:dyDescent="0.25">
      <c r="A146" s="60" t="s">
        <v>629</v>
      </c>
      <c r="B146" s="262">
        <v>23.332824606025021</v>
      </c>
      <c r="C146" s="262">
        <v>36.953852367902371</v>
      </c>
      <c r="D146" s="262">
        <v>20.77060978373423</v>
      </c>
      <c r="E146" s="262">
        <v>18.444114685359519</v>
      </c>
      <c r="F146" s="262">
        <v>17.67397431697357</v>
      </c>
      <c r="G146" s="262">
        <v>16.763135208315269</v>
      </c>
      <c r="H146" s="262">
        <v>16.225859721250298</v>
      </c>
      <c r="I146" s="262">
        <v>15.84552940664855</v>
      </c>
      <c r="J146" s="262">
        <v>14.96473914602632</v>
      </c>
      <c r="K146" s="262">
        <v>36.242993182492903</v>
      </c>
      <c r="L146" s="262">
        <v>35.519144556331938</v>
      </c>
      <c r="M146" s="262">
        <v>48.767740712363747</v>
      </c>
      <c r="N146" s="262">
        <v>38.250279943104111</v>
      </c>
      <c r="O146" s="262">
        <v>39.071303429424702</v>
      </c>
      <c r="P146" s="262">
        <v>42.941260135499249</v>
      </c>
      <c r="Q146" s="262">
        <v>41.864578769296713</v>
      </c>
      <c r="R146" s="262">
        <v>43.753920256487923</v>
      </c>
      <c r="S146" s="262">
        <v>45.957663817072152</v>
      </c>
      <c r="T146" s="262">
        <v>48.550248482042598</v>
      </c>
      <c r="U146" s="262">
        <v>45.38497952109649</v>
      </c>
      <c r="V146" s="262">
        <v>46.287706724866879</v>
      </c>
      <c r="W146" s="262">
        <v>59.560673930637741</v>
      </c>
      <c r="X146" s="262">
        <v>45.730891996730037</v>
      </c>
      <c r="Y146" s="262">
        <v>45.864058901285503</v>
      </c>
      <c r="DA146" s="72" t="s">
        <v>630</v>
      </c>
    </row>
    <row r="147" spans="1:105" ht="12" customHeight="1" x14ac:dyDescent="0.25">
      <c r="A147" s="64" t="s">
        <v>28</v>
      </c>
      <c r="B147" s="229">
        <v>2.0202535734734361</v>
      </c>
      <c r="C147" s="229">
        <v>2.826468513264746</v>
      </c>
      <c r="D147" s="229">
        <v>0.46144368070021302</v>
      </c>
      <c r="E147" s="229">
        <v>0.40133418549651201</v>
      </c>
      <c r="F147" s="229">
        <v>0.34214129599867887</v>
      </c>
      <c r="G147" s="229">
        <v>0.37852011649544492</v>
      </c>
      <c r="H147" s="229">
        <v>0.66025661137140423</v>
      </c>
      <c r="I147" s="229">
        <v>0.6256872429694148</v>
      </c>
      <c r="J147" s="229">
        <v>0.60061632262482523</v>
      </c>
      <c r="K147" s="229">
        <v>1.6489661659908641</v>
      </c>
      <c r="L147" s="229">
        <v>1.8666810877708491</v>
      </c>
      <c r="M147" s="229">
        <v>1.611558402602469</v>
      </c>
      <c r="N147" s="229">
        <v>1.0696495618516331</v>
      </c>
      <c r="O147" s="229">
        <v>0.22343398676854839</v>
      </c>
      <c r="P147" s="229">
        <v>0.22899948602834139</v>
      </c>
      <c r="Q147" s="229">
        <v>0.46391600844870251</v>
      </c>
      <c r="R147" s="229">
        <v>0</v>
      </c>
      <c r="S147" s="229">
        <v>0</v>
      </c>
      <c r="T147" s="229">
        <v>5.0997643497622276</v>
      </c>
      <c r="U147" s="229">
        <v>4.268248521849479</v>
      </c>
      <c r="V147" s="229">
        <v>2.3265463118898628</v>
      </c>
      <c r="W147" s="229">
        <v>1.815688046837644</v>
      </c>
      <c r="X147" s="229">
        <v>1.834319823977834</v>
      </c>
      <c r="Y147" s="229">
        <v>1.7660505803233519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1.0557770208528889</v>
      </c>
      <c r="C149" s="229">
        <v>1.597262617663318</v>
      </c>
      <c r="D149" s="229">
        <v>0.85914342331845728</v>
      </c>
      <c r="E149" s="229">
        <v>0.85585000730551142</v>
      </c>
      <c r="F149" s="229">
        <v>0.78369324476497959</v>
      </c>
      <c r="G149" s="229">
        <v>0.75884102590094182</v>
      </c>
      <c r="H149" s="229">
        <v>0.68150949840502273</v>
      </c>
      <c r="I149" s="229">
        <v>0.65610828217187445</v>
      </c>
      <c r="J149" s="229">
        <v>0.53847756179605244</v>
      </c>
      <c r="K149" s="229">
        <v>1.200787130540206</v>
      </c>
      <c r="L149" s="229">
        <v>1.6871986605688021</v>
      </c>
      <c r="M149" s="229">
        <v>1.3418679089881169</v>
      </c>
      <c r="N149" s="229">
        <v>1.136435525728472</v>
      </c>
      <c r="O149" s="229">
        <v>0.98638901719483452</v>
      </c>
      <c r="P149" s="229">
        <v>0.98441665201173811</v>
      </c>
      <c r="Q149" s="229">
        <v>1.113773432929164</v>
      </c>
      <c r="R149" s="229">
        <v>1.2992499072505941</v>
      </c>
      <c r="S149" s="229">
        <v>1.4845332813636241</v>
      </c>
      <c r="T149" s="229">
        <v>1.2241923073694321</v>
      </c>
      <c r="U149" s="229">
        <v>1.2011669849912929</v>
      </c>
      <c r="V149" s="229">
        <v>1.533875370979991</v>
      </c>
      <c r="W149" s="229">
        <v>1.7451686287338879</v>
      </c>
      <c r="X149" s="229">
        <v>0.66524706037075509</v>
      </c>
      <c r="Y149" s="229">
        <v>0.81307718401062901</v>
      </c>
      <c r="DA149" s="73" t="s">
        <v>633</v>
      </c>
    </row>
    <row r="150" spans="1:105" ht="12" customHeight="1" x14ac:dyDescent="0.25">
      <c r="A150" s="64" t="s">
        <v>159</v>
      </c>
      <c r="B150" s="229">
        <v>0.2321275600234679</v>
      </c>
      <c r="C150" s="229">
        <v>0.36860740018379529</v>
      </c>
      <c r="D150" s="229">
        <v>0.22042372634272189</v>
      </c>
      <c r="E150" s="229">
        <v>0.22584332015845029</v>
      </c>
      <c r="F150" s="229">
        <v>0.25334791878479962</v>
      </c>
      <c r="G150" s="229">
        <v>0.24532898642759429</v>
      </c>
      <c r="H150" s="229">
        <v>0.23191873596083859</v>
      </c>
      <c r="I150" s="229">
        <v>0.20202250693565671</v>
      </c>
      <c r="J150" s="229">
        <v>0.19897076276919451</v>
      </c>
      <c r="K150" s="229">
        <v>0.42615049777914549</v>
      </c>
      <c r="L150" s="229">
        <v>0.54489277232696265</v>
      </c>
      <c r="M150" s="229">
        <v>0.44230749657849272</v>
      </c>
      <c r="N150" s="229">
        <v>0.43707900010530942</v>
      </c>
      <c r="O150" s="229">
        <v>0.36439547798341371</v>
      </c>
      <c r="P150" s="229">
        <v>0.5051059072035553</v>
      </c>
      <c r="Q150" s="229">
        <v>0.61718597713036893</v>
      </c>
      <c r="R150" s="229">
        <v>0.49993480634814919</v>
      </c>
      <c r="S150" s="229">
        <v>0.78342594482207473</v>
      </c>
      <c r="T150" s="229">
        <v>0.47098015221513062</v>
      </c>
      <c r="U150" s="229">
        <v>0.42133233051208407</v>
      </c>
      <c r="V150" s="229">
        <v>0.79852425668792104</v>
      </c>
      <c r="W150" s="229">
        <v>2.0134163556944968</v>
      </c>
      <c r="X150" s="229">
        <v>1.263966457819973</v>
      </c>
      <c r="Y150" s="229">
        <v>1.162534917948683</v>
      </c>
      <c r="DA150" s="73" t="s">
        <v>634</v>
      </c>
    </row>
    <row r="151" spans="1:105" ht="12" customHeight="1" x14ac:dyDescent="0.25">
      <c r="A151" s="64" t="s">
        <v>32</v>
      </c>
      <c r="B151" s="229">
        <v>2.6994701274913</v>
      </c>
      <c r="C151" s="229">
        <v>4.4731321063545861</v>
      </c>
      <c r="D151" s="229">
        <v>2.5104494089266658</v>
      </c>
      <c r="E151" s="229">
        <v>2.2509611775167429</v>
      </c>
      <c r="F151" s="229">
        <v>1.84863665365893</v>
      </c>
      <c r="G151" s="229">
        <v>1.5258992676062959</v>
      </c>
      <c r="H151" s="229">
        <v>1.605807827579635</v>
      </c>
      <c r="I151" s="229">
        <v>1.30551092165595</v>
      </c>
      <c r="J151" s="229">
        <v>1.4778237628269739</v>
      </c>
      <c r="K151" s="229">
        <v>2.9688529397558669</v>
      </c>
      <c r="L151" s="229">
        <v>0</v>
      </c>
      <c r="M151" s="229">
        <v>1.941113906235286</v>
      </c>
      <c r="N151" s="229">
        <v>0.87256780860573879</v>
      </c>
      <c r="O151" s="229">
        <v>0.99658408794480335</v>
      </c>
      <c r="P151" s="229">
        <v>1.3001054955003279</v>
      </c>
      <c r="Q151" s="229">
        <v>1.425175988318671</v>
      </c>
      <c r="R151" s="229">
        <v>3.4700671890540669</v>
      </c>
      <c r="S151" s="229">
        <v>2.3769490076403752</v>
      </c>
      <c r="T151" s="229">
        <v>4.3099641621464144</v>
      </c>
      <c r="U151" s="229">
        <v>4.0701034701208254</v>
      </c>
      <c r="V151" s="229">
        <v>2.623904422444558</v>
      </c>
      <c r="W151" s="229">
        <v>3.489842086156715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0.20801031876891829</v>
      </c>
      <c r="C152" s="229">
        <v>0.45104413340460719</v>
      </c>
      <c r="D152" s="229">
        <v>0.18094366672838749</v>
      </c>
      <c r="E152" s="229">
        <v>7.5637893206380272E-2</v>
      </c>
      <c r="F152" s="229">
        <v>0</v>
      </c>
      <c r="G152" s="229">
        <v>7.0269430920029796E-2</v>
      </c>
      <c r="H152" s="229">
        <v>6.6987700181646181E-2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17.117186005415011</v>
      </c>
      <c r="C153" s="229">
        <v>27.237337597031321</v>
      </c>
      <c r="D153" s="229">
        <v>16.538205877717779</v>
      </c>
      <c r="E153" s="229">
        <v>14.63448810167592</v>
      </c>
      <c r="F153" s="229">
        <v>14.41795044428604</v>
      </c>
      <c r="G153" s="229">
        <v>13.756495716798479</v>
      </c>
      <c r="H153" s="229">
        <v>12.951336941446639</v>
      </c>
      <c r="I153" s="229">
        <v>13.01978149451875</v>
      </c>
      <c r="J153" s="229">
        <v>12.09097684461535</v>
      </c>
      <c r="K153" s="229">
        <v>29.809359485582121</v>
      </c>
      <c r="L153" s="229">
        <v>31.276093900118848</v>
      </c>
      <c r="M153" s="229">
        <v>42.902339528182431</v>
      </c>
      <c r="N153" s="229">
        <v>34.339441445223358</v>
      </c>
      <c r="O153" s="229">
        <v>36.150467237247078</v>
      </c>
      <c r="P153" s="229">
        <v>39.4385893285721</v>
      </c>
      <c r="Q153" s="229">
        <v>38.193815310092369</v>
      </c>
      <c r="R153" s="229">
        <v>38.367315765973572</v>
      </c>
      <c r="S153" s="229">
        <v>41.144199575027727</v>
      </c>
      <c r="T153" s="229">
        <v>37.269903541796651</v>
      </c>
      <c r="U153" s="229">
        <v>34.520575090223808</v>
      </c>
      <c r="V153" s="229">
        <v>38.268732523745634</v>
      </c>
      <c r="W153" s="229">
        <v>50.496558813215003</v>
      </c>
      <c r="X153" s="229">
        <v>41.96735865456148</v>
      </c>
      <c r="Y153" s="229">
        <v>42.12239621900283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2.8204759480142269E-2</v>
      </c>
      <c r="G156" s="229">
        <v>2.7780664166475282E-2</v>
      </c>
      <c r="H156" s="229">
        <v>2.8042406305109759E-2</v>
      </c>
      <c r="I156" s="229">
        <v>3.6418958396908001E-2</v>
      </c>
      <c r="J156" s="229">
        <v>5.7873891393922842E-2</v>
      </c>
      <c r="K156" s="229">
        <v>0.1888769628446883</v>
      </c>
      <c r="L156" s="229">
        <v>0.14427813554647859</v>
      </c>
      <c r="M156" s="229">
        <v>0.52855346977695106</v>
      </c>
      <c r="N156" s="229">
        <v>0.39510660158959787</v>
      </c>
      <c r="O156" s="229">
        <v>0.35003362228602408</v>
      </c>
      <c r="P156" s="229">
        <v>0.484043266183183</v>
      </c>
      <c r="Q156" s="229">
        <v>5.0712052377444083E-2</v>
      </c>
      <c r="R156" s="229">
        <v>0.11735258786153829</v>
      </c>
      <c r="S156" s="229">
        <v>0.16855600821834091</v>
      </c>
      <c r="T156" s="229">
        <v>0.17544396875273491</v>
      </c>
      <c r="U156" s="229">
        <v>0.90355312339900273</v>
      </c>
      <c r="V156" s="229">
        <v>0.73612383911891177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4.988766296667376</v>
      </c>
      <c r="C157" s="263">
        <v>6.7338074687008724</v>
      </c>
      <c r="D157" s="263">
        <v>4.8714652682694872</v>
      </c>
      <c r="E157" s="263">
        <v>4.1246991832179809</v>
      </c>
      <c r="F157" s="263">
        <v>4.0085839386017739</v>
      </c>
      <c r="G157" s="263">
        <v>4.0064600803059074</v>
      </c>
      <c r="H157" s="263">
        <v>3.911508076024715</v>
      </c>
      <c r="I157" s="263">
        <v>3.8688520911453281</v>
      </c>
      <c r="J157" s="263">
        <v>3.862115341684353</v>
      </c>
      <c r="K157" s="263">
        <v>4.968533393509766</v>
      </c>
      <c r="L157" s="263">
        <v>3.8334401091499561</v>
      </c>
      <c r="M157" s="263">
        <v>5.4092914252642528</v>
      </c>
      <c r="N157" s="263">
        <v>4.64689049884442</v>
      </c>
      <c r="O157" s="263">
        <v>6.0917004042113367</v>
      </c>
      <c r="P157" s="263">
        <v>6.9371473992975883</v>
      </c>
      <c r="Q157" s="263">
        <v>6.9150006668017108</v>
      </c>
      <c r="R157" s="263">
        <v>7.0197833133448766</v>
      </c>
      <c r="S157" s="263">
        <v>7.0410677863241613</v>
      </c>
      <c r="T157" s="263">
        <v>7.4675455864375726</v>
      </c>
      <c r="U157" s="263">
        <v>5.945891588319113</v>
      </c>
      <c r="V157" s="263">
        <v>7.17816073618968</v>
      </c>
      <c r="W157" s="263">
        <v>9.8978201847958118</v>
      </c>
      <c r="X157" s="263">
        <v>7.9056426167310843</v>
      </c>
      <c r="Y157" s="263">
        <v>7.494034529542339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1.0000000000000002</v>
      </c>
      <c r="C162" s="232">
        <f t="shared" si="3"/>
        <v>0.99999999999999989</v>
      </c>
      <c r="D162" s="232">
        <f t="shared" si="3"/>
        <v>1</v>
      </c>
      <c r="E162" s="232">
        <f t="shared" si="3"/>
        <v>1</v>
      </c>
      <c r="F162" s="232">
        <f t="shared" si="3"/>
        <v>1.0000000000000002</v>
      </c>
      <c r="G162" s="232">
        <f t="shared" si="3"/>
        <v>0.99999999999999978</v>
      </c>
      <c r="H162" s="232">
        <f t="shared" si="3"/>
        <v>1</v>
      </c>
      <c r="I162" s="232">
        <f t="shared" si="3"/>
        <v>0.99999999999999978</v>
      </c>
      <c r="J162" s="232">
        <f t="shared" si="3"/>
        <v>1.0000000000000002</v>
      </c>
      <c r="K162" s="232">
        <f t="shared" si="3"/>
        <v>1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1.4999999999981721E-3</v>
      </c>
      <c r="C163" s="299">
        <f t="shared" si="4"/>
        <v>1.4999999999981977E-3</v>
      </c>
      <c r="D163" s="299">
        <f t="shared" si="4"/>
        <v>1.4999999999984626E-3</v>
      </c>
      <c r="E163" s="299">
        <f t="shared" si="4"/>
        <v>1.4999999999990451E-3</v>
      </c>
      <c r="F163" s="299">
        <f t="shared" si="4"/>
        <v>1.4999999999983635E-3</v>
      </c>
      <c r="G163" s="299">
        <f t="shared" si="4"/>
        <v>1.4999999999982644E-3</v>
      </c>
      <c r="H163" s="299">
        <f t="shared" si="4"/>
        <v>1.4999999999991095E-3</v>
      </c>
      <c r="I163" s="299">
        <f t="shared" si="4"/>
        <v>1.4999999999988915E-3</v>
      </c>
      <c r="J163" s="299">
        <f t="shared" si="4"/>
        <v>1.500000000001308E-3</v>
      </c>
      <c r="K163" s="299">
        <f t="shared" si="4"/>
        <v>1.4999999999980901E-3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7.4999999999908636E-4</v>
      </c>
      <c r="C164" s="233">
        <f t="shared" si="5"/>
        <v>7.4999999999909883E-4</v>
      </c>
      <c r="D164" s="233">
        <f t="shared" si="5"/>
        <v>7.499999999992311E-4</v>
      </c>
      <c r="E164" s="233">
        <f t="shared" si="5"/>
        <v>7.4999999999952264E-4</v>
      </c>
      <c r="F164" s="233">
        <f t="shared" si="5"/>
        <v>7.4999999999918177E-4</v>
      </c>
      <c r="G164" s="233">
        <f t="shared" si="5"/>
        <v>7.4999999999913233E-4</v>
      </c>
      <c r="H164" s="233">
        <f t="shared" si="5"/>
        <v>7.4999999999955484E-4</v>
      </c>
      <c r="I164" s="233">
        <f t="shared" si="5"/>
        <v>7.4999999999944555E-4</v>
      </c>
      <c r="J164" s="233">
        <f t="shared" si="5"/>
        <v>7.5000000000065401E-4</v>
      </c>
      <c r="K164" s="233">
        <f t="shared" si="5"/>
        <v>7.4999999999904527E-4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1.8999999999976831E-2</v>
      </c>
      <c r="C165" s="233">
        <f t="shared" si="6"/>
        <v>1.8999999999977157E-2</v>
      </c>
      <c r="D165" s="233">
        <f t="shared" si="6"/>
        <v>1.8999999999980515E-2</v>
      </c>
      <c r="E165" s="233">
        <f t="shared" si="6"/>
        <v>1.8999999999987888E-2</v>
      </c>
      <c r="F165" s="233">
        <f t="shared" si="6"/>
        <v>1.8999999999979252E-2</v>
      </c>
      <c r="G165" s="233">
        <f t="shared" si="6"/>
        <v>1.8999999999978003E-2</v>
      </c>
      <c r="H165" s="233">
        <f t="shared" si="6"/>
        <v>1.8999999999988703E-2</v>
      </c>
      <c r="I165" s="233">
        <f t="shared" si="6"/>
        <v>1.8999999999985938E-2</v>
      </c>
      <c r="J165" s="233">
        <f t="shared" si="6"/>
        <v>1.9000000000016552E-2</v>
      </c>
      <c r="K165" s="233">
        <f t="shared" si="6"/>
        <v>1.8999999999975793E-2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4.9999999999939242E-4</v>
      </c>
      <c r="C166" s="233">
        <f t="shared" si="7"/>
        <v>4.9999999999940088E-4</v>
      </c>
      <c r="D166" s="233">
        <f t="shared" si="7"/>
        <v>4.9999999999948913E-4</v>
      </c>
      <c r="E166" s="233">
        <f t="shared" si="7"/>
        <v>4.9999999999968342E-4</v>
      </c>
      <c r="F166" s="233">
        <f t="shared" si="7"/>
        <v>4.9999999999945607E-4</v>
      </c>
      <c r="G166" s="233">
        <f t="shared" si="7"/>
        <v>4.9999999999942321E-4</v>
      </c>
      <c r="H166" s="233">
        <f t="shared" si="7"/>
        <v>4.9999999999970489E-4</v>
      </c>
      <c r="I166" s="233">
        <f t="shared" si="7"/>
        <v>4.9999999999963203E-4</v>
      </c>
      <c r="J166" s="233">
        <f t="shared" si="7"/>
        <v>5.0000000000043781E-4</v>
      </c>
      <c r="K166" s="233">
        <f t="shared" si="7"/>
        <v>4.999999999993651E-4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2.4206637172513638E-3</v>
      </c>
      <c r="C167" s="300">
        <f t="shared" si="8"/>
        <v>2.3318726092755198E-3</v>
      </c>
      <c r="D167" s="300">
        <f t="shared" si="8"/>
        <v>2.4804824171430128E-3</v>
      </c>
      <c r="E167" s="300">
        <f t="shared" si="8"/>
        <v>2.4741948492177082E-3</v>
      </c>
      <c r="F167" s="300">
        <f t="shared" si="8"/>
        <v>2.4855523500044887E-3</v>
      </c>
      <c r="G167" s="300">
        <f t="shared" si="8"/>
        <v>2.5046380048134118E-3</v>
      </c>
      <c r="H167" s="300">
        <f t="shared" si="8"/>
        <v>2.4991900520107582E-3</v>
      </c>
      <c r="I167" s="300">
        <f t="shared" si="8"/>
        <v>2.5127401773956449E-3</v>
      </c>
      <c r="J167" s="300">
        <f t="shared" si="8"/>
        <v>2.5270226429658818E-3</v>
      </c>
      <c r="K167" s="300">
        <f t="shared" si="8"/>
        <v>2.2466772638622227E-3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0.56196212925563627</v>
      </c>
      <c r="C168" s="301">
        <f t="shared" si="9"/>
        <v>0.57478859109450287</v>
      </c>
      <c r="D168" s="301">
        <f t="shared" si="9"/>
        <v>0.55280764794296078</v>
      </c>
      <c r="E168" s="301">
        <f t="shared" si="9"/>
        <v>0.55366560592090186</v>
      </c>
      <c r="F168" s="301">
        <f t="shared" si="9"/>
        <v>0.55203275844196209</v>
      </c>
      <c r="G168" s="301">
        <f t="shared" si="9"/>
        <v>0.54920844704198724</v>
      </c>
      <c r="H168" s="301">
        <f t="shared" si="9"/>
        <v>0.55011145966357511</v>
      </c>
      <c r="I168" s="301">
        <f t="shared" si="9"/>
        <v>0.54801386567329169</v>
      </c>
      <c r="J168" s="301">
        <f t="shared" si="9"/>
        <v>0.54584167115769699</v>
      </c>
      <c r="K168" s="301">
        <f t="shared" si="9"/>
        <v>0.58872445656960437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0.41386720702713908</v>
      </c>
      <c r="C169" s="235">
        <f t="shared" si="10"/>
        <v>0.4011295362962477</v>
      </c>
      <c r="D169" s="235">
        <f t="shared" si="10"/>
        <v>0.42296186963991855</v>
      </c>
      <c r="E169" s="235">
        <f t="shared" si="10"/>
        <v>0.4221101992298944</v>
      </c>
      <c r="F169" s="235">
        <f t="shared" si="10"/>
        <v>0.42373168920805743</v>
      </c>
      <c r="G169" s="235">
        <f t="shared" si="10"/>
        <v>0.42653691495322432</v>
      </c>
      <c r="H169" s="235">
        <f t="shared" si="10"/>
        <v>0.42563935028442701</v>
      </c>
      <c r="I169" s="235">
        <f t="shared" si="10"/>
        <v>0.42772339414932864</v>
      </c>
      <c r="J169" s="235">
        <f t="shared" si="10"/>
        <v>0.42988130619931841</v>
      </c>
      <c r="K169" s="235">
        <f t="shared" si="10"/>
        <v>0.38727886616656115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1.0000000000000002</v>
      </c>
      <c r="C171" s="232">
        <f t="shared" si="11"/>
        <v>1.0000000000000004</v>
      </c>
      <c r="D171" s="232">
        <f t="shared" si="11"/>
        <v>0.99999999999999978</v>
      </c>
      <c r="E171" s="232">
        <f t="shared" si="11"/>
        <v>1.0000000000000004</v>
      </c>
      <c r="F171" s="232">
        <f t="shared" si="11"/>
        <v>0.99999999999999956</v>
      </c>
      <c r="G171" s="232">
        <f t="shared" si="11"/>
        <v>0.99999999999999978</v>
      </c>
      <c r="H171" s="232">
        <f t="shared" si="11"/>
        <v>1.0000000000000007</v>
      </c>
      <c r="I171" s="232">
        <f t="shared" si="11"/>
        <v>1</v>
      </c>
      <c r="J171" s="232">
        <f t="shared" si="11"/>
        <v>1.0000000000000002</v>
      </c>
      <c r="K171" s="232">
        <f t="shared" si="11"/>
        <v>1</v>
      </c>
      <c r="L171" s="232">
        <f t="shared" si="11"/>
        <v>1.0000000000000002</v>
      </c>
      <c r="M171" s="232">
        <f t="shared" si="11"/>
        <v>0.99999999999999956</v>
      </c>
      <c r="N171" s="232">
        <f t="shared" si="11"/>
        <v>1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1.1562807699672844E-3</v>
      </c>
      <c r="C172" s="299">
        <f t="shared" si="12"/>
        <v>1.1562807699669342E-3</v>
      </c>
      <c r="D172" s="299">
        <f t="shared" si="12"/>
        <v>1.156280769966942E-3</v>
      </c>
      <c r="E172" s="299">
        <f t="shared" si="12"/>
        <v>1.156280769966345E-3</v>
      </c>
      <c r="F172" s="299">
        <f t="shared" si="12"/>
        <v>1.1562807699671677E-3</v>
      </c>
      <c r="G172" s="299">
        <f t="shared" si="12"/>
        <v>1.1562807699672659E-3</v>
      </c>
      <c r="H172" s="299">
        <f t="shared" si="12"/>
        <v>1.1562807699662537E-3</v>
      </c>
      <c r="I172" s="299">
        <f t="shared" si="12"/>
        <v>1.1562807699665358E-3</v>
      </c>
      <c r="J172" s="299">
        <f t="shared" si="12"/>
        <v>1.1562807699636616E-3</v>
      </c>
      <c r="K172" s="299">
        <f t="shared" si="12"/>
        <v>1.1562807699667021E-3</v>
      </c>
      <c r="L172" s="299">
        <f t="shared" si="12"/>
        <v>1.156280769966656E-3</v>
      </c>
      <c r="M172" s="299">
        <f t="shared" si="12"/>
        <v>1.1562807699669337E-3</v>
      </c>
      <c r="N172" s="299">
        <f t="shared" si="12"/>
        <v>1.1562807699684644E-3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5.3735398516054371E-4</v>
      </c>
      <c r="C173" s="233">
        <f t="shared" si="13"/>
        <v>5.3735398516038086E-4</v>
      </c>
      <c r="D173" s="233">
        <f t="shared" si="13"/>
        <v>5.3735398516038466E-4</v>
      </c>
      <c r="E173" s="233">
        <f t="shared" si="13"/>
        <v>5.3735398516010753E-4</v>
      </c>
      <c r="F173" s="233">
        <f t="shared" si="13"/>
        <v>5.3735398516048982E-4</v>
      </c>
      <c r="G173" s="233">
        <f t="shared" si="13"/>
        <v>5.3735398516053558E-4</v>
      </c>
      <c r="H173" s="233">
        <f t="shared" si="13"/>
        <v>5.3735398516006471E-4</v>
      </c>
      <c r="I173" s="233">
        <f t="shared" si="13"/>
        <v>5.3735398516019611E-4</v>
      </c>
      <c r="J173" s="233">
        <f t="shared" si="13"/>
        <v>5.3735398515886038E-4</v>
      </c>
      <c r="K173" s="233">
        <f t="shared" si="13"/>
        <v>5.3735398516027331E-4</v>
      </c>
      <c r="L173" s="233">
        <f t="shared" si="13"/>
        <v>5.3735398516025195E-4</v>
      </c>
      <c r="M173" s="233">
        <f t="shared" si="13"/>
        <v>5.373539851603813E-4</v>
      </c>
      <c r="N173" s="233">
        <f t="shared" si="13"/>
        <v>5.3735398516109242E-4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1.5757905007650355E-2</v>
      </c>
      <c r="C174" s="233">
        <f t="shared" si="14"/>
        <v>1.5757905007645581E-2</v>
      </c>
      <c r="D174" s="233">
        <f t="shared" si="14"/>
        <v>1.5757905007645689E-2</v>
      </c>
      <c r="E174" s="233">
        <f t="shared" si="14"/>
        <v>1.5757905007637556E-2</v>
      </c>
      <c r="F174" s="233">
        <f t="shared" si="14"/>
        <v>1.5757905007648766E-2</v>
      </c>
      <c r="G174" s="233">
        <f t="shared" si="14"/>
        <v>1.5757905007650102E-2</v>
      </c>
      <c r="H174" s="233">
        <f t="shared" si="14"/>
        <v>1.5757905007636307E-2</v>
      </c>
      <c r="I174" s="233">
        <f t="shared" si="14"/>
        <v>1.5757905007640158E-2</v>
      </c>
      <c r="J174" s="233">
        <f t="shared" si="14"/>
        <v>1.5757905007600985E-2</v>
      </c>
      <c r="K174" s="233">
        <f t="shared" si="14"/>
        <v>1.5757905007642417E-2</v>
      </c>
      <c r="L174" s="233">
        <f t="shared" si="14"/>
        <v>1.5757905007641793E-2</v>
      </c>
      <c r="M174" s="233">
        <f t="shared" si="14"/>
        <v>1.5757905007645581E-2</v>
      </c>
      <c r="N174" s="233">
        <f t="shared" si="14"/>
        <v>1.575790500766644E-2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3.854269233224277E-4</v>
      </c>
      <c r="C175" s="233">
        <f t="shared" si="15"/>
        <v>3.8542692332231115E-4</v>
      </c>
      <c r="D175" s="233">
        <f t="shared" si="15"/>
        <v>3.8542692332231397E-4</v>
      </c>
      <c r="E175" s="233">
        <f t="shared" si="15"/>
        <v>3.8542692332211507E-4</v>
      </c>
      <c r="F175" s="233">
        <f t="shared" si="15"/>
        <v>3.8542692332238938E-4</v>
      </c>
      <c r="G175" s="233">
        <f t="shared" si="15"/>
        <v>3.8542692332242185E-4</v>
      </c>
      <c r="H175" s="233">
        <f t="shared" si="15"/>
        <v>3.8542692332208423E-4</v>
      </c>
      <c r="I175" s="233">
        <f t="shared" si="15"/>
        <v>3.8542692332217855E-4</v>
      </c>
      <c r="J175" s="233">
        <f t="shared" si="15"/>
        <v>3.8542692332122039E-4</v>
      </c>
      <c r="K175" s="233">
        <f t="shared" si="15"/>
        <v>3.8542692332223401E-4</v>
      </c>
      <c r="L175" s="233">
        <f t="shared" si="15"/>
        <v>3.8542692332221834E-4</v>
      </c>
      <c r="M175" s="233">
        <f t="shared" si="15"/>
        <v>3.8542692332231115E-4</v>
      </c>
      <c r="N175" s="233">
        <f t="shared" si="15"/>
        <v>3.8542692332282132E-4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1.9710782392523456E-3</v>
      </c>
      <c r="C176" s="300">
        <f t="shared" si="16"/>
        <v>2.0667730580038153E-3</v>
      </c>
      <c r="D176" s="300">
        <f t="shared" si="16"/>
        <v>1.9331745684293689E-3</v>
      </c>
      <c r="E176" s="300">
        <f t="shared" si="16"/>
        <v>1.9413119906849965E-3</v>
      </c>
      <c r="F176" s="300">
        <f t="shared" si="16"/>
        <v>1.9326925171571239E-3</v>
      </c>
      <c r="G176" s="300">
        <f t="shared" si="16"/>
        <v>1.9127504869458994E-3</v>
      </c>
      <c r="H176" s="300">
        <f t="shared" si="16"/>
        <v>1.91278914591695E-3</v>
      </c>
      <c r="I176" s="300">
        <f t="shared" si="16"/>
        <v>1.9025488115449031E-3</v>
      </c>
      <c r="J176" s="300">
        <f t="shared" si="16"/>
        <v>1.8922700985783303E-3</v>
      </c>
      <c r="K176" s="300">
        <f t="shared" si="16"/>
        <v>2.2498796240556021E-3</v>
      </c>
      <c r="L176" s="300">
        <f t="shared" si="16"/>
        <v>2.3621287592100588E-3</v>
      </c>
      <c r="M176" s="300">
        <f t="shared" si="16"/>
        <v>2.2960357831068637E-3</v>
      </c>
      <c r="N176" s="300">
        <f t="shared" si="16"/>
        <v>2.233015489815633E-3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0.84281994140082583</v>
      </c>
      <c r="C177" s="301">
        <f t="shared" si="17"/>
        <v>0.83480893081479068</v>
      </c>
      <c r="D177" s="301">
        <f t="shared" si="17"/>
        <v>0.84625087156612699</v>
      </c>
      <c r="E177" s="301">
        <f t="shared" si="17"/>
        <v>0.84560742780588083</v>
      </c>
      <c r="F177" s="301">
        <f t="shared" si="17"/>
        <v>0.84636425253642655</v>
      </c>
      <c r="G177" s="301">
        <f t="shared" si="17"/>
        <v>0.84795683429086899</v>
      </c>
      <c r="H177" s="301">
        <f t="shared" si="17"/>
        <v>0.84788256769757053</v>
      </c>
      <c r="I177" s="301">
        <f t="shared" si="17"/>
        <v>0.84874024950817162</v>
      </c>
      <c r="J177" s="301">
        <f t="shared" si="17"/>
        <v>0.84961486564243949</v>
      </c>
      <c r="K177" s="301">
        <f t="shared" si="17"/>
        <v>0.82123813857352235</v>
      </c>
      <c r="L177" s="301">
        <f t="shared" si="17"/>
        <v>0.81489978776314964</v>
      </c>
      <c r="M177" s="301">
        <f t="shared" si="17"/>
        <v>0.81991712681275697</v>
      </c>
      <c r="N177" s="301">
        <f t="shared" si="17"/>
        <v>0.82459580629418883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0.10606377862569416</v>
      </c>
      <c r="C178" s="301">
        <f t="shared" si="18"/>
        <v>0.11189464125833853</v>
      </c>
      <c r="D178" s="301">
        <f t="shared" si="18"/>
        <v>0.10374634700961563</v>
      </c>
      <c r="E178" s="301">
        <f t="shared" si="18"/>
        <v>0.1042374937543067</v>
      </c>
      <c r="F178" s="301">
        <f t="shared" si="18"/>
        <v>0.10369730541597279</v>
      </c>
      <c r="G178" s="301">
        <f t="shared" si="18"/>
        <v>0.10251954141027933</v>
      </c>
      <c r="H178" s="301">
        <f t="shared" si="18"/>
        <v>0.10252889177799439</v>
      </c>
      <c r="I178" s="301">
        <f t="shared" si="18"/>
        <v>0.10192668615571282</v>
      </c>
      <c r="J178" s="301">
        <f t="shared" si="18"/>
        <v>0.10131161292297805</v>
      </c>
      <c r="K178" s="301">
        <f t="shared" si="18"/>
        <v>0.12206160233103763</v>
      </c>
      <c r="L178" s="301">
        <f t="shared" si="18"/>
        <v>0.12722032702796707</v>
      </c>
      <c r="M178" s="301">
        <f t="shared" si="18"/>
        <v>0.12382669677070911</v>
      </c>
      <c r="N178" s="301">
        <f t="shared" si="18"/>
        <v>0.12017802676898204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5.5489419000075001E-2</v>
      </c>
      <c r="C179" s="302">
        <f t="shared" si="19"/>
        <v>6.4167978850026425E-2</v>
      </c>
      <c r="D179" s="302">
        <f t="shared" si="19"/>
        <v>5.1320346881469192E-2</v>
      </c>
      <c r="E179" s="302">
        <f t="shared" si="19"/>
        <v>5.3986033477095137E-2</v>
      </c>
      <c r="F179" s="302">
        <f t="shared" si="19"/>
        <v>5.2804236143256342E-2</v>
      </c>
      <c r="G179" s="302">
        <f t="shared" si="19"/>
        <v>4.9653724067324913E-2</v>
      </c>
      <c r="H179" s="302">
        <f t="shared" si="19"/>
        <v>4.9249822506880911E-2</v>
      </c>
      <c r="I179" s="302">
        <f t="shared" si="19"/>
        <v>4.8252609331502647E-2</v>
      </c>
      <c r="J179" s="302">
        <f t="shared" si="19"/>
        <v>4.5802575412631233E-2</v>
      </c>
      <c r="K179" s="302">
        <f t="shared" si="19"/>
        <v>7.9559757216227392E-2</v>
      </c>
      <c r="L179" s="302">
        <f t="shared" si="19"/>
        <v>9.0493484333761032E-2</v>
      </c>
      <c r="M179" s="302">
        <f t="shared" si="19"/>
        <v>8.9385237018319033E-2</v>
      </c>
      <c r="N179" s="302">
        <f t="shared" si="19"/>
        <v>8.3591529113274776E-2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5.0574359625619167E-2</v>
      </c>
      <c r="C180" s="302">
        <f t="shared" si="20"/>
        <v>4.7726662408312102E-2</v>
      </c>
      <c r="D180" s="302">
        <f t="shared" si="20"/>
        <v>5.2426000128146424E-2</v>
      </c>
      <c r="E180" s="302">
        <f t="shared" si="20"/>
        <v>5.0251460277211564E-2</v>
      </c>
      <c r="F180" s="302">
        <f t="shared" si="20"/>
        <v>5.0893069272716446E-2</v>
      </c>
      <c r="G180" s="302">
        <f t="shared" si="20"/>
        <v>5.286581734295441E-2</v>
      </c>
      <c r="H180" s="302">
        <f t="shared" si="20"/>
        <v>5.327906927111347E-2</v>
      </c>
      <c r="I180" s="302">
        <f t="shared" si="20"/>
        <v>5.367407682421018E-2</v>
      </c>
      <c r="J180" s="302">
        <f t="shared" si="20"/>
        <v>5.5509037510346818E-2</v>
      </c>
      <c r="K180" s="302">
        <f t="shared" si="20"/>
        <v>4.2501845114810234E-2</v>
      </c>
      <c r="L180" s="302">
        <f t="shared" si="20"/>
        <v>3.6726842694206029E-2</v>
      </c>
      <c r="M180" s="302">
        <f t="shared" si="20"/>
        <v>3.4441459752390068E-2</v>
      </c>
      <c r="N180" s="302">
        <f t="shared" si="20"/>
        <v>3.6586497655707213E-2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3.1308235048127409E-2</v>
      </c>
      <c r="C181" s="301">
        <f t="shared" si="21"/>
        <v>3.3392688182772079E-2</v>
      </c>
      <c r="D181" s="301">
        <f t="shared" si="21"/>
        <v>3.0232640169732383E-2</v>
      </c>
      <c r="E181" s="301">
        <f t="shared" si="21"/>
        <v>3.0376799763041525E-2</v>
      </c>
      <c r="F181" s="301">
        <f t="shared" si="21"/>
        <v>3.0168782844344318E-2</v>
      </c>
      <c r="G181" s="301">
        <f t="shared" si="21"/>
        <v>2.9773907125805226E-2</v>
      </c>
      <c r="H181" s="301">
        <f t="shared" si="21"/>
        <v>2.9838784692433902E-2</v>
      </c>
      <c r="I181" s="301">
        <f t="shared" si="21"/>
        <v>2.9593548838481608E-2</v>
      </c>
      <c r="J181" s="301">
        <f t="shared" si="21"/>
        <v>2.9344284649959595E-2</v>
      </c>
      <c r="K181" s="301">
        <f t="shared" si="21"/>
        <v>3.6613412785292787E-2</v>
      </c>
      <c r="L181" s="301">
        <f t="shared" si="21"/>
        <v>3.7680789763582703E-2</v>
      </c>
      <c r="M181" s="301">
        <f t="shared" si="21"/>
        <v>3.6123173947331451E-2</v>
      </c>
      <c r="N181" s="301">
        <f t="shared" si="21"/>
        <v>3.5156184760894604E-2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6.3144489084087149E-3</v>
      </c>
      <c r="C182" s="302">
        <f t="shared" si="22"/>
        <v>6.9514282335914699E-3</v>
      </c>
      <c r="D182" s="302">
        <f t="shared" si="22"/>
        <v>5.9589472903163274E-3</v>
      </c>
      <c r="E182" s="302">
        <f t="shared" si="22"/>
        <v>6.2562050625706283E-3</v>
      </c>
      <c r="F182" s="302">
        <f t="shared" si="22"/>
        <v>6.2112178906649001E-3</v>
      </c>
      <c r="G182" s="302">
        <f t="shared" si="22"/>
        <v>5.938002454949365E-3</v>
      </c>
      <c r="H182" s="302">
        <f t="shared" si="22"/>
        <v>5.8509575175662099E-3</v>
      </c>
      <c r="I182" s="302">
        <f t="shared" si="22"/>
        <v>5.8248582320338145E-3</v>
      </c>
      <c r="J182" s="302">
        <f t="shared" si="22"/>
        <v>5.4916081157075436E-3</v>
      </c>
      <c r="K182" s="302">
        <f t="shared" si="22"/>
        <v>8.1491659370910696E-3</v>
      </c>
      <c r="L182" s="302">
        <f t="shared" si="22"/>
        <v>9.1856771154828262E-3</v>
      </c>
      <c r="M182" s="302">
        <f t="shared" si="22"/>
        <v>9.210562304091667E-3</v>
      </c>
      <c r="N182" s="302">
        <f t="shared" si="22"/>
        <v>8.9163479298147233E-3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1.8394544574064253E-2</v>
      </c>
      <c r="C183" s="302">
        <f t="shared" si="23"/>
        <v>2.0478997708712837E-2</v>
      </c>
      <c r="D183" s="302">
        <f t="shared" si="23"/>
        <v>1.7318949695673047E-2</v>
      </c>
      <c r="E183" s="302">
        <f t="shared" si="23"/>
        <v>1.7463109288988855E-2</v>
      </c>
      <c r="F183" s="302">
        <f t="shared" si="23"/>
        <v>1.7255092370282468E-2</v>
      </c>
      <c r="G183" s="302">
        <f t="shared" si="23"/>
        <v>1.6860216651742276E-2</v>
      </c>
      <c r="H183" s="302">
        <f t="shared" si="23"/>
        <v>1.6925094218382258E-2</v>
      </c>
      <c r="I183" s="302">
        <f t="shared" si="23"/>
        <v>1.6679858364426807E-2</v>
      </c>
      <c r="J183" s="302">
        <f t="shared" si="23"/>
        <v>1.643059417593689E-2</v>
      </c>
      <c r="K183" s="302">
        <f t="shared" si="23"/>
        <v>2.3699722311236127E-2</v>
      </c>
      <c r="L183" s="302">
        <f t="shared" si="23"/>
        <v>2.4767099289526567E-2</v>
      </c>
      <c r="M183" s="302">
        <f t="shared" si="23"/>
        <v>2.3209483473272209E-2</v>
      </c>
      <c r="N183" s="302">
        <f t="shared" si="23"/>
        <v>2.2242494286818262E-2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6.599241565654437E-3</v>
      </c>
      <c r="C184" s="303">
        <f t="shared" si="24"/>
        <v>5.9622622404677745E-3</v>
      </c>
      <c r="D184" s="303">
        <f t="shared" si="24"/>
        <v>6.9547431837430063E-3</v>
      </c>
      <c r="E184" s="303">
        <f t="shared" si="24"/>
        <v>6.6574854114820432E-3</v>
      </c>
      <c r="F184" s="303">
        <f t="shared" si="24"/>
        <v>6.702472583396955E-3</v>
      </c>
      <c r="G184" s="303">
        <f t="shared" si="24"/>
        <v>6.9756880191135847E-3</v>
      </c>
      <c r="H184" s="303">
        <f t="shared" si="24"/>
        <v>7.0627329564854346E-3</v>
      </c>
      <c r="I184" s="303">
        <f t="shared" si="24"/>
        <v>7.0888322420209864E-3</v>
      </c>
      <c r="J184" s="303">
        <f t="shared" si="24"/>
        <v>7.422082358315157E-3</v>
      </c>
      <c r="K184" s="303">
        <f t="shared" si="24"/>
        <v>4.7645245369655866E-3</v>
      </c>
      <c r="L184" s="303">
        <f t="shared" si="24"/>
        <v>3.7280133585733109E-3</v>
      </c>
      <c r="M184" s="303">
        <f t="shared" si="24"/>
        <v>3.7031281699675773E-3</v>
      </c>
      <c r="N184" s="303">
        <f t="shared" si="24"/>
        <v>3.9973425442616176E-3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0.99999999999999978</v>
      </c>
      <c r="C187" s="232">
        <f t="shared" si="25"/>
        <v>0.99999999999999978</v>
      </c>
      <c r="D187" s="232">
        <f t="shared" si="25"/>
        <v>1</v>
      </c>
      <c r="E187" s="232">
        <f t="shared" si="25"/>
        <v>1.0000000000000002</v>
      </c>
      <c r="F187" s="232">
        <f t="shared" si="25"/>
        <v>0.99999999999999989</v>
      </c>
      <c r="G187" s="232">
        <f t="shared" si="25"/>
        <v>1.0000000000000002</v>
      </c>
      <c r="H187" s="232">
        <f t="shared" si="25"/>
        <v>0.99999999999999967</v>
      </c>
      <c r="I187" s="232">
        <f t="shared" si="25"/>
        <v>1</v>
      </c>
      <c r="J187" s="232">
        <f t="shared" si="25"/>
        <v>1.0000000000000004</v>
      </c>
      <c r="K187" s="232">
        <f t="shared" si="25"/>
        <v>0.99999999999999956</v>
      </c>
      <c r="L187" s="232">
        <f t="shared" si="25"/>
        <v>0.99999999999999967</v>
      </c>
      <c r="M187" s="232">
        <f t="shared" si="25"/>
        <v>0.99999999999999978</v>
      </c>
      <c r="N187" s="232">
        <f t="shared" si="25"/>
        <v>1.0000000000000002</v>
      </c>
      <c r="O187" s="232">
        <f t="shared" si="25"/>
        <v>1.0000000000000002</v>
      </c>
      <c r="P187" s="232">
        <f t="shared" si="25"/>
        <v>0.99999999999999989</v>
      </c>
      <c r="Q187" s="232">
        <f t="shared" si="25"/>
        <v>0.99999999999999989</v>
      </c>
      <c r="R187" s="232">
        <f t="shared" si="25"/>
        <v>1</v>
      </c>
      <c r="S187" s="232">
        <f t="shared" si="25"/>
        <v>1</v>
      </c>
      <c r="T187" s="232">
        <f t="shared" si="25"/>
        <v>0.99999999999999967</v>
      </c>
      <c r="U187" s="232">
        <f t="shared" si="25"/>
        <v>1</v>
      </c>
      <c r="V187" s="232">
        <f t="shared" si="25"/>
        <v>1.0000000000000002</v>
      </c>
      <c r="W187" s="232">
        <f t="shared" si="25"/>
        <v>1</v>
      </c>
      <c r="X187" s="232">
        <f t="shared" si="25"/>
        <v>1</v>
      </c>
      <c r="Y187" s="232">
        <f t="shared" si="25"/>
        <v>0.99999999999999978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1.7086384022554108E-3</v>
      </c>
      <c r="C188" s="299">
        <f t="shared" si="26"/>
        <v>1.7086384022551395E-3</v>
      </c>
      <c r="D188" s="299">
        <f t="shared" si="26"/>
        <v>1.7086384022555775E-3</v>
      </c>
      <c r="E188" s="299">
        <f t="shared" si="26"/>
        <v>1.7086384022557727E-3</v>
      </c>
      <c r="F188" s="299">
        <f t="shared" si="26"/>
        <v>1.7086384022555389E-3</v>
      </c>
      <c r="G188" s="299">
        <f t="shared" si="26"/>
        <v>1.7086384022555791E-3</v>
      </c>
      <c r="H188" s="299">
        <f t="shared" si="26"/>
        <v>1.7086384022558564E-3</v>
      </c>
      <c r="I188" s="299">
        <f t="shared" si="26"/>
        <v>1.7086384022558119E-3</v>
      </c>
      <c r="J188" s="299">
        <f t="shared" si="26"/>
        <v>1.7086384022564763E-3</v>
      </c>
      <c r="K188" s="299">
        <f t="shared" si="26"/>
        <v>1.7086384022547527E-3</v>
      </c>
      <c r="L188" s="299">
        <f t="shared" si="26"/>
        <v>1.7086384022548876E-3</v>
      </c>
      <c r="M188" s="299">
        <f t="shared" si="26"/>
        <v>1.708638402255001E-3</v>
      </c>
      <c r="N188" s="299">
        <f t="shared" si="26"/>
        <v>1.7086384022541071E-3</v>
      </c>
      <c r="O188" s="299">
        <f t="shared" si="26"/>
        <v>1.7086384022549251E-3</v>
      </c>
      <c r="P188" s="299">
        <f t="shared" si="26"/>
        <v>1.7086384022552286E-3</v>
      </c>
      <c r="Q188" s="299">
        <f t="shared" si="26"/>
        <v>1.708638402247809E-3</v>
      </c>
      <c r="R188" s="299">
        <f t="shared" si="26"/>
        <v>1.708638402255153E-3</v>
      </c>
      <c r="S188" s="299">
        <f t="shared" si="26"/>
        <v>1.7086384022550823E-3</v>
      </c>
      <c r="T188" s="299">
        <f t="shared" si="26"/>
        <v>1.7086384022553958E-3</v>
      </c>
      <c r="U188" s="299">
        <f t="shared" si="26"/>
        <v>1.7086384022543929E-3</v>
      </c>
      <c r="V188" s="299">
        <f t="shared" si="26"/>
        <v>1.7086384022552588E-3</v>
      </c>
      <c r="W188" s="299">
        <f t="shared" si="26"/>
        <v>1.7086384022553848E-3</v>
      </c>
      <c r="X188" s="299">
        <f t="shared" si="26"/>
        <v>1.7086384022554826E-3</v>
      </c>
      <c r="Y188" s="299">
        <f t="shared" si="26"/>
        <v>1.7086384022494355E-3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8.8878041430304308E-4</v>
      </c>
      <c r="C189" s="233">
        <f t="shared" si="27"/>
        <v>8.8878041430290214E-4</v>
      </c>
      <c r="D189" s="233">
        <f t="shared" si="27"/>
        <v>8.8878041430312993E-4</v>
      </c>
      <c r="E189" s="233">
        <f t="shared" si="27"/>
        <v>8.8878041430323141E-4</v>
      </c>
      <c r="F189" s="233">
        <f t="shared" si="27"/>
        <v>8.8878041430310965E-4</v>
      </c>
      <c r="G189" s="233">
        <f t="shared" si="27"/>
        <v>8.8878041430313014E-4</v>
      </c>
      <c r="H189" s="233">
        <f t="shared" si="27"/>
        <v>8.8878041430327489E-4</v>
      </c>
      <c r="I189" s="233">
        <f t="shared" si="27"/>
        <v>8.8878041430325158E-4</v>
      </c>
      <c r="J189" s="233">
        <f t="shared" si="27"/>
        <v>8.8878041430359754E-4</v>
      </c>
      <c r="K189" s="233">
        <f t="shared" si="27"/>
        <v>8.8878041430270058E-4</v>
      </c>
      <c r="L189" s="233">
        <f t="shared" si="27"/>
        <v>8.8878041430277106E-4</v>
      </c>
      <c r="M189" s="233">
        <f t="shared" si="27"/>
        <v>8.8878041430282939E-4</v>
      </c>
      <c r="N189" s="233">
        <f t="shared" si="27"/>
        <v>8.8878041430236502E-4</v>
      </c>
      <c r="O189" s="233">
        <f t="shared" si="27"/>
        <v>8.8878041430279057E-4</v>
      </c>
      <c r="P189" s="233">
        <f t="shared" si="27"/>
        <v>8.8878041430294832E-4</v>
      </c>
      <c r="Q189" s="233">
        <f t="shared" si="27"/>
        <v>8.8878041429908889E-4</v>
      </c>
      <c r="R189" s="233">
        <f t="shared" si="27"/>
        <v>8.8878041430290886E-4</v>
      </c>
      <c r="S189" s="233">
        <f t="shared" si="27"/>
        <v>8.8878041430287276E-4</v>
      </c>
      <c r="T189" s="233">
        <f t="shared" si="27"/>
        <v>8.8878041430303506E-4</v>
      </c>
      <c r="U189" s="233">
        <f t="shared" si="27"/>
        <v>8.8878041430251323E-4</v>
      </c>
      <c r="V189" s="233">
        <f t="shared" si="27"/>
        <v>8.8878041430296383E-4</v>
      </c>
      <c r="W189" s="233">
        <f t="shared" si="27"/>
        <v>8.8878041430302921E-4</v>
      </c>
      <c r="X189" s="233">
        <f t="shared" si="27"/>
        <v>8.8878041430308049E-4</v>
      </c>
      <c r="Y189" s="233">
        <f t="shared" si="27"/>
        <v>8.8878041429993533E-4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2.0803585719229325E-2</v>
      </c>
      <c r="C190" s="233">
        <f t="shared" si="28"/>
        <v>2.0803585719226018E-2</v>
      </c>
      <c r="D190" s="233">
        <f t="shared" si="28"/>
        <v>2.0803585719231361E-2</v>
      </c>
      <c r="E190" s="233">
        <f t="shared" si="28"/>
        <v>2.0803585719233724E-2</v>
      </c>
      <c r="F190" s="233">
        <f t="shared" si="28"/>
        <v>2.0803585719230879E-2</v>
      </c>
      <c r="G190" s="233">
        <f t="shared" si="28"/>
        <v>2.0803585719231372E-2</v>
      </c>
      <c r="H190" s="233">
        <f t="shared" si="28"/>
        <v>2.0803585719234755E-2</v>
      </c>
      <c r="I190" s="233">
        <f t="shared" si="28"/>
        <v>2.0803585719234199E-2</v>
      </c>
      <c r="J190" s="233">
        <f t="shared" si="28"/>
        <v>2.0803585719242297E-2</v>
      </c>
      <c r="K190" s="233">
        <f t="shared" si="28"/>
        <v>2.0803585719221307E-2</v>
      </c>
      <c r="L190" s="233">
        <f t="shared" si="28"/>
        <v>2.0803585719222962E-2</v>
      </c>
      <c r="M190" s="233">
        <f t="shared" si="28"/>
        <v>2.0803585719224332E-2</v>
      </c>
      <c r="N190" s="233">
        <f t="shared" si="28"/>
        <v>2.0803585719213456E-2</v>
      </c>
      <c r="O190" s="233">
        <f t="shared" si="28"/>
        <v>2.0803585719223406E-2</v>
      </c>
      <c r="P190" s="233">
        <f t="shared" si="28"/>
        <v>2.0803585719227101E-2</v>
      </c>
      <c r="Q190" s="233">
        <f t="shared" si="28"/>
        <v>2.080358571913676E-2</v>
      </c>
      <c r="R190" s="233">
        <f t="shared" si="28"/>
        <v>2.0803585719226182E-2</v>
      </c>
      <c r="S190" s="233">
        <f t="shared" si="28"/>
        <v>2.0803585719225328E-2</v>
      </c>
      <c r="T190" s="233">
        <f t="shared" si="28"/>
        <v>2.0803585719229137E-2</v>
      </c>
      <c r="U190" s="233">
        <f t="shared" si="28"/>
        <v>2.0803585719216925E-2</v>
      </c>
      <c r="V190" s="233">
        <f t="shared" si="28"/>
        <v>2.0803585719227472E-2</v>
      </c>
      <c r="W190" s="233">
        <f t="shared" si="28"/>
        <v>2.0803585719228995E-2</v>
      </c>
      <c r="X190" s="233">
        <f t="shared" si="28"/>
        <v>2.0803585719230203E-2</v>
      </c>
      <c r="Y190" s="233">
        <f t="shared" si="28"/>
        <v>2.0803585719156577E-2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5.6954613408513708E-4</v>
      </c>
      <c r="C191" s="233">
        <f t="shared" si="29"/>
        <v>5.6954613408504665E-4</v>
      </c>
      <c r="D191" s="233">
        <f t="shared" si="29"/>
        <v>5.6954613408519291E-4</v>
      </c>
      <c r="E191" s="233">
        <f t="shared" si="29"/>
        <v>5.6954613408525775E-4</v>
      </c>
      <c r="F191" s="233">
        <f t="shared" si="29"/>
        <v>5.695461340851799E-4</v>
      </c>
      <c r="G191" s="233">
        <f t="shared" si="29"/>
        <v>5.6954613408519313E-4</v>
      </c>
      <c r="H191" s="233">
        <f t="shared" si="29"/>
        <v>5.6954613408528561E-4</v>
      </c>
      <c r="I191" s="233">
        <f t="shared" si="29"/>
        <v>5.6954613408527087E-4</v>
      </c>
      <c r="J191" s="233">
        <f t="shared" si="29"/>
        <v>5.6954613408549215E-4</v>
      </c>
      <c r="K191" s="233">
        <f t="shared" si="29"/>
        <v>5.6954613408491763E-4</v>
      </c>
      <c r="L191" s="233">
        <f t="shared" si="29"/>
        <v>5.6954613408496306E-4</v>
      </c>
      <c r="M191" s="233">
        <f t="shared" si="29"/>
        <v>5.6954613408500036E-4</v>
      </c>
      <c r="N191" s="233">
        <f t="shared" si="29"/>
        <v>5.6954613408470242E-4</v>
      </c>
      <c r="O191" s="233">
        <f t="shared" si="29"/>
        <v>5.6954613408497499E-4</v>
      </c>
      <c r="P191" s="233">
        <f t="shared" si="29"/>
        <v>5.6954613408507625E-4</v>
      </c>
      <c r="Q191" s="233">
        <f t="shared" si="29"/>
        <v>5.6954613408260308E-4</v>
      </c>
      <c r="R191" s="233">
        <f t="shared" si="29"/>
        <v>5.6954613408505121E-4</v>
      </c>
      <c r="S191" s="233">
        <f t="shared" si="29"/>
        <v>5.6954613408502768E-4</v>
      </c>
      <c r="T191" s="233">
        <f t="shared" si="29"/>
        <v>5.6954613408513198E-4</v>
      </c>
      <c r="U191" s="233">
        <f t="shared" si="29"/>
        <v>5.695461340847975E-4</v>
      </c>
      <c r="V191" s="233">
        <f t="shared" si="29"/>
        <v>5.6954613408508612E-4</v>
      </c>
      <c r="W191" s="233">
        <f t="shared" si="29"/>
        <v>5.6954613408512818E-4</v>
      </c>
      <c r="X191" s="233">
        <f t="shared" si="29"/>
        <v>5.6954613408516104E-4</v>
      </c>
      <c r="Y191" s="233">
        <f t="shared" si="29"/>
        <v>5.695461340831455E-4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2.8113354402276754E-3</v>
      </c>
      <c r="C192" s="300">
        <f t="shared" si="30"/>
        <v>2.7662710130220611E-3</v>
      </c>
      <c r="D192" s="300">
        <f t="shared" si="30"/>
        <v>2.8382870177018561E-3</v>
      </c>
      <c r="E192" s="300">
        <f t="shared" si="30"/>
        <v>2.8350130153987126E-3</v>
      </c>
      <c r="F192" s="300">
        <f t="shared" si="30"/>
        <v>2.840539348320265E-3</v>
      </c>
      <c r="G192" s="300">
        <f t="shared" si="30"/>
        <v>2.8493926638423132E-3</v>
      </c>
      <c r="H192" s="300">
        <f t="shared" si="30"/>
        <v>2.8473173101939723E-3</v>
      </c>
      <c r="I192" s="300">
        <f t="shared" si="30"/>
        <v>2.8531469181852869E-3</v>
      </c>
      <c r="J192" s="300">
        <f t="shared" si="30"/>
        <v>2.8594265729187272E-3</v>
      </c>
      <c r="K192" s="300">
        <f t="shared" si="30"/>
        <v>2.7287821149605046E-3</v>
      </c>
      <c r="L192" s="300">
        <f t="shared" si="30"/>
        <v>2.7472239941430591E-3</v>
      </c>
      <c r="M192" s="300">
        <f t="shared" si="30"/>
        <v>2.7642161651272334E-3</v>
      </c>
      <c r="N192" s="300">
        <f t="shared" si="30"/>
        <v>2.7767483068273703E-3</v>
      </c>
      <c r="O192" s="300">
        <f t="shared" si="30"/>
        <v>2.8520662151131095E-3</v>
      </c>
      <c r="P192" s="300">
        <f t="shared" si="30"/>
        <v>2.8516226836410464E-3</v>
      </c>
      <c r="Q192" s="300">
        <f t="shared" si="30"/>
        <v>2.8535588045254879E-3</v>
      </c>
      <c r="R192" s="300">
        <f t="shared" si="30"/>
        <v>2.851874930713746E-3</v>
      </c>
      <c r="S192" s="300">
        <f t="shared" si="30"/>
        <v>2.8519746963549301E-3</v>
      </c>
      <c r="T192" s="300">
        <f t="shared" si="30"/>
        <v>2.8371546880518708E-3</v>
      </c>
      <c r="U192" s="300">
        <f t="shared" si="30"/>
        <v>2.8307759893546132E-3</v>
      </c>
      <c r="V192" s="300">
        <f t="shared" si="30"/>
        <v>2.8434501446378663E-3</v>
      </c>
      <c r="W192" s="300">
        <f t="shared" si="30"/>
        <v>2.9361867689035683E-3</v>
      </c>
      <c r="X192" s="300">
        <f t="shared" si="30"/>
        <v>2.9847496131129737E-3</v>
      </c>
      <c r="Y192" s="300">
        <f t="shared" si="30"/>
        <v>3.0423985740843928E-3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0.24345265398796331</v>
      </c>
      <c r="C193" s="301">
        <f t="shared" si="31"/>
        <v>0.24101819887935139</v>
      </c>
      <c r="D193" s="301">
        <f t="shared" si="31"/>
        <v>0.24513011297773973</v>
      </c>
      <c r="E193" s="301">
        <f t="shared" si="31"/>
        <v>0.24497529815489022</v>
      </c>
      <c r="F193" s="301">
        <f t="shared" si="31"/>
        <v>0.24526982989869978</v>
      </c>
      <c r="G193" s="301">
        <f t="shared" si="31"/>
        <v>0.24577587418460989</v>
      </c>
      <c r="H193" s="301">
        <f t="shared" si="31"/>
        <v>0.245614299134325</v>
      </c>
      <c r="I193" s="301">
        <f t="shared" si="31"/>
        <v>0.24598852388850362</v>
      </c>
      <c r="J193" s="301">
        <f t="shared" si="31"/>
        <v>0.24637331419392777</v>
      </c>
      <c r="K193" s="301">
        <f t="shared" si="31"/>
        <v>0.23824689986004766</v>
      </c>
      <c r="L193" s="301">
        <f t="shared" si="31"/>
        <v>0.23811438089591416</v>
      </c>
      <c r="M193" s="301">
        <f t="shared" si="31"/>
        <v>0.23990884065159596</v>
      </c>
      <c r="N193" s="301">
        <f t="shared" si="31"/>
        <v>0.24049633535579043</v>
      </c>
      <c r="O193" s="301">
        <f t="shared" si="31"/>
        <v>0.2460107754485662</v>
      </c>
      <c r="P193" s="301">
        <f t="shared" si="31"/>
        <v>0.24597647523128105</v>
      </c>
      <c r="Q193" s="301">
        <f t="shared" si="31"/>
        <v>0.24613521898005292</v>
      </c>
      <c r="R193" s="301">
        <f t="shared" si="31"/>
        <v>0.24610315675685138</v>
      </c>
      <c r="S193" s="301">
        <f t="shared" si="31"/>
        <v>0.24606093629661616</v>
      </c>
      <c r="T193" s="301">
        <f t="shared" si="31"/>
        <v>0.24496475356628308</v>
      </c>
      <c r="U193" s="301">
        <f t="shared" si="31"/>
        <v>0.24454790561647813</v>
      </c>
      <c r="V193" s="301">
        <f t="shared" si="31"/>
        <v>0.24534487535902338</v>
      </c>
      <c r="W193" s="301">
        <f t="shared" si="31"/>
        <v>0.24592860273035502</v>
      </c>
      <c r="X193" s="301">
        <f t="shared" si="31"/>
        <v>0.24600185168865496</v>
      </c>
      <c r="Y193" s="301">
        <f t="shared" si="31"/>
        <v>0.24587485719500921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0.12736719829200749</v>
      </c>
      <c r="C194" s="302">
        <f t="shared" si="32"/>
        <v>0.13821618724756551</v>
      </c>
      <c r="D194" s="302">
        <f t="shared" si="32"/>
        <v>0.12125884709892831</v>
      </c>
      <c r="E194" s="302">
        <f t="shared" si="32"/>
        <v>0.12687608048620072</v>
      </c>
      <c r="F194" s="302">
        <f t="shared" si="32"/>
        <v>0.12489510662629372</v>
      </c>
      <c r="G194" s="302">
        <f t="shared" si="32"/>
        <v>0.11903767097756993</v>
      </c>
      <c r="H194" s="302">
        <f t="shared" si="32"/>
        <v>0.11798099470059524</v>
      </c>
      <c r="I194" s="302">
        <f t="shared" si="32"/>
        <v>0.11645221277077393</v>
      </c>
      <c r="J194" s="302">
        <f t="shared" si="32"/>
        <v>0.11138439096420576</v>
      </c>
      <c r="K194" s="302">
        <f t="shared" si="32"/>
        <v>0.15528933873059947</v>
      </c>
      <c r="L194" s="302">
        <f t="shared" si="32"/>
        <v>0.1693738768059504</v>
      </c>
      <c r="M194" s="302">
        <f t="shared" si="32"/>
        <v>0.17318000999527297</v>
      </c>
      <c r="N194" s="302">
        <f t="shared" si="32"/>
        <v>0.16728063323234862</v>
      </c>
      <c r="O194" s="302">
        <f t="shared" si="32"/>
        <v>0.16125449325720878</v>
      </c>
      <c r="P194" s="302">
        <f t="shared" si="32"/>
        <v>0.15835317306750823</v>
      </c>
      <c r="Q194" s="302">
        <f t="shared" si="32"/>
        <v>0.15701553189432471</v>
      </c>
      <c r="R194" s="302">
        <f t="shared" si="32"/>
        <v>0.16213872325868564</v>
      </c>
      <c r="S194" s="302">
        <f t="shared" si="32"/>
        <v>0.16433175837464678</v>
      </c>
      <c r="T194" s="302">
        <f t="shared" si="32"/>
        <v>0.16389960165047804</v>
      </c>
      <c r="U194" s="302">
        <f t="shared" si="32"/>
        <v>0.17536719709779483</v>
      </c>
      <c r="V194" s="302">
        <f t="shared" si="32"/>
        <v>0.16193940901468301</v>
      </c>
      <c r="W194" s="302">
        <f t="shared" si="32"/>
        <v>0.15747704349382705</v>
      </c>
      <c r="X194" s="302">
        <f t="shared" si="32"/>
        <v>0.15049321833940987</v>
      </c>
      <c r="Y194" s="302">
        <f t="shared" si="32"/>
        <v>0.1554160835213021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0.11608545569595581</v>
      </c>
      <c r="C195" s="302">
        <f t="shared" si="33"/>
        <v>0.10280201163178591</v>
      </c>
      <c r="D195" s="302">
        <f t="shared" si="33"/>
        <v>0.12387126587881142</v>
      </c>
      <c r="E195" s="302">
        <f t="shared" si="33"/>
        <v>0.11809921766868954</v>
      </c>
      <c r="F195" s="302">
        <f t="shared" si="33"/>
        <v>0.12037472327240616</v>
      </c>
      <c r="G195" s="302">
        <f t="shared" si="33"/>
        <v>0.12673820320703999</v>
      </c>
      <c r="H195" s="302">
        <f t="shared" si="33"/>
        <v>0.12763330443372983</v>
      </c>
      <c r="I195" s="302">
        <f t="shared" si="33"/>
        <v>0.1295363111177297</v>
      </c>
      <c r="J195" s="302">
        <f t="shared" si="33"/>
        <v>0.13498892322972209</v>
      </c>
      <c r="K195" s="302">
        <f t="shared" si="33"/>
        <v>8.2957561129448174E-2</v>
      </c>
      <c r="L195" s="302">
        <f t="shared" si="33"/>
        <v>6.8740504089963711E-2</v>
      </c>
      <c r="M195" s="302">
        <f t="shared" si="33"/>
        <v>6.6728830656323013E-2</v>
      </c>
      <c r="N195" s="302">
        <f t="shared" si="33"/>
        <v>7.3215702123441764E-2</v>
      </c>
      <c r="O195" s="302">
        <f t="shared" si="33"/>
        <v>8.4756282191357377E-2</v>
      </c>
      <c r="P195" s="302">
        <f t="shared" si="33"/>
        <v>8.7623302163772732E-2</v>
      </c>
      <c r="Q195" s="302">
        <f t="shared" si="33"/>
        <v>8.9119687085728178E-2</v>
      </c>
      <c r="R195" s="302">
        <f t="shared" si="33"/>
        <v>8.3964433498165764E-2</v>
      </c>
      <c r="S195" s="302">
        <f t="shared" si="33"/>
        <v>8.1729177921969265E-2</v>
      </c>
      <c r="T195" s="302">
        <f t="shared" si="33"/>
        <v>8.1065151915805059E-2</v>
      </c>
      <c r="U195" s="302">
        <f t="shared" si="33"/>
        <v>6.9180708518683326E-2</v>
      </c>
      <c r="V195" s="302">
        <f t="shared" si="33"/>
        <v>8.3405466344340332E-2</v>
      </c>
      <c r="W195" s="302">
        <f t="shared" si="33"/>
        <v>8.8451559236528032E-2</v>
      </c>
      <c r="X195" s="302">
        <f t="shared" si="33"/>
        <v>9.5508633349245073E-2</v>
      </c>
      <c r="Y195" s="302">
        <f t="shared" si="33"/>
        <v>9.045877367370711E-2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0.46692520106089008</v>
      </c>
      <c r="C196" s="301">
        <f t="shared" si="34"/>
        <v>0.46225608605046781</v>
      </c>
      <c r="D196" s="301">
        <f t="shared" si="34"/>
        <v>0.4701424503421876</v>
      </c>
      <c r="E196" s="301">
        <f t="shared" si="34"/>
        <v>0.46984552631567944</v>
      </c>
      <c r="F196" s="301">
        <f t="shared" si="34"/>
        <v>0.47041041764647556</v>
      </c>
      <c r="G196" s="301">
        <f t="shared" si="34"/>
        <v>0.47138097527266593</v>
      </c>
      <c r="H196" s="301">
        <f t="shared" si="34"/>
        <v>0.47107108560169747</v>
      </c>
      <c r="I196" s="301">
        <f t="shared" si="34"/>
        <v>0.47178882256502275</v>
      </c>
      <c r="J196" s="301">
        <f t="shared" si="34"/>
        <v>0.47252682351832259</v>
      </c>
      <c r="K196" s="301">
        <f t="shared" si="34"/>
        <v>0.45694092792591412</v>
      </c>
      <c r="L196" s="301">
        <f t="shared" si="34"/>
        <v>0.45668676580051198</v>
      </c>
      <c r="M196" s="301">
        <f t="shared" si="34"/>
        <v>0.46012841438594421</v>
      </c>
      <c r="N196" s="301">
        <f t="shared" si="34"/>
        <v>0.46125518823040501</v>
      </c>
      <c r="O196" s="301">
        <f t="shared" si="34"/>
        <v>0.47183149950440284</v>
      </c>
      <c r="P196" s="301">
        <f t="shared" si="34"/>
        <v>0.47176571408128265</v>
      </c>
      <c r="Q196" s="301">
        <f t="shared" si="34"/>
        <v>0.47207017351353064</v>
      </c>
      <c r="R196" s="301">
        <f t="shared" si="34"/>
        <v>0.47200868040688521</v>
      </c>
      <c r="S196" s="301">
        <f t="shared" si="34"/>
        <v>0.47192770451049915</v>
      </c>
      <c r="T196" s="301">
        <f t="shared" si="34"/>
        <v>0.46982530253058247</v>
      </c>
      <c r="U196" s="301">
        <f t="shared" si="34"/>
        <v>0.46902581725249592</v>
      </c>
      <c r="V196" s="301">
        <f t="shared" si="34"/>
        <v>0.47055434960234566</v>
      </c>
      <c r="W196" s="301">
        <f t="shared" si="34"/>
        <v>0.47167389796527809</v>
      </c>
      <c r="X196" s="301">
        <f t="shared" si="34"/>
        <v>0.47181438435563572</v>
      </c>
      <c r="Y196" s="301">
        <f t="shared" si="34"/>
        <v>0.47157081777910487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0.24428139803313956</v>
      </c>
      <c r="C197" s="302">
        <f t="shared" si="35"/>
        <v>0.26508900175567573</v>
      </c>
      <c r="D197" s="302">
        <f t="shared" si="35"/>
        <v>0.23256600671471075</v>
      </c>
      <c r="E197" s="302">
        <f t="shared" si="35"/>
        <v>0.24333946835414647</v>
      </c>
      <c r="F197" s="302">
        <f t="shared" si="35"/>
        <v>0.23954009873265428</v>
      </c>
      <c r="G197" s="302">
        <f t="shared" si="35"/>
        <v>0.22830594591821535</v>
      </c>
      <c r="H197" s="302">
        <f t="shared" si="35"/>
        <v>0.22627931455889111</v>
      </c>
      <c r="I197" s="302">
        <f t="shared" si="35"/>
        <v>0.22334721750319272</v>
      </c>
      <c r="J197" s="302">
        <f t="shared" si="35"/>
        <v>0.21362748893498579</v>
      </c>
      <c r="K197" s="302">
        <f t="shared" si="35"/>
        <v>0.29783411485414635</v>
      </c>
      <c r="L197" s="302">
        <f t="shared" si="35"/>
        <v>0.32484727599638696</v>
      </c>
      <c r="M197" s="302">
        <f t="shared" si="35"/>
        <v>0.33214717384336973</v>
      </c>
      <c r="N197" s="302">
        <f t="shared" si="35"/>
        <v>0.32083258089874489</v>
      </c>
      <c r="O197" s="302">
        <f t="shared" si="35"/>
        <v>0.30927486495923279</v>
      </c>
      <c r="P197" s="302">
        <f t="shared" si="35"/>
        <v>0.30371033530335589</v>
      </c>
      <c r="Q197" s="302">
        <f t="shared" si="35"/>
        <v>0.30114483288017446</v>
      </c>
      <c r="R197" s="302">
        <f t="shared" si="35"/>
        <v>0.31097075639627597</v>
      </c>
      <c r="S197" s="302">
        <f t="shared" si="35"/>
        <v>0.31517684470823332</v>
      </c>
      <c r="T197" s="302">
        <f t="shared" si="35"/>
        <v>0.3143479982692361</v>
      </c>
      <c r="U197" s="302">
        <f t="shared" si="35"/>
        <v>0.33634204607365265</v>
      </c>
      <c r="V197" s="302">
        <f t="shared" si="35"/>
        <v>0.31058848558537805</v>
      </c>
      <c r="W197" s="302">
        <f t="shared" si="35"/>
        <v>0.30202997992153807</v>
      </c>
      <c r="X197" s="302">
        <f t="shared" si="35"/>
        <v>0.28863549064001426</v>
      </c>
      <c r="Y197" s="302">
        <f t="shared" si="35"/>
        <v>0.29807720251785763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0.22264380302775055</v>
      </c>
      <c r="C198" s="302">
        <f t="shared" si="36"/>
        <v>0.19716708429479199</v>
      </c>
      <c r="D198" s="302">
        <f t="shared" si="36"/>
        <v>0.23757644362747676</v>
      </c>
      <c r="E198" s="302">
        <f t="shared" si="36"/>
        <v>0.22650605796153309</v>
      </c>
      <c r="F198" s="302">
        <f t="shared" si="36"/>
        <v>0.23087031891382109</v>
      </c>
      <c r="G198" s="302">
        <f t="shared" si="36"/>
        <v>0.24307502935445052</v>
      </c>
      <c r="H198" s="302">
        <f t="shared" si="36"/>
        <v>0.24479177104280636</v>
      </c>
      <c r="I198" s="302">
        <f t="shared" si="36"/>
        <v>0.24844160506183002</v>
      </c>
      <c r="J198" s="302">
        <f t="shared" si="36"/>
        <v>0.2588993345833368</v>
      </c>
      <c r="K198" s="302">
        <f t="shared" si="36"/>
        <v>0.1591068130717678</v>
      </c>
      <c r="L198" s="302">
        <f t="shared" si="36"/>
        <v>0.13183948980412499</v>
      </c>
      <c r="M198" s="302">
        <f t="shared" si="36"/>
        <v>0.12798124054257451</v>
      </c>
      <c r="N198" s="302">
        <f t="shared" si="36"/>
        <v>0.14042260733166018</v>
      </c>
      <c r="O198" s="302">
        <f t="shared" si="36"/>
        <v>0.16255663454517011</v>
      </c>
      <c r="P198" s="302">
        <f t="shared" si="36"/>
        <v>0.16805537877792676</v>
      </c>
      <c r="Q198" s="302">
        <f t="shared" si="36"/>
        <v>0.17092534063335627</v>
      </c>
      <c r="R198" s="302">
        <f t="shared" si="36"/>
        <v>0.16103792401060923</v>
      </c>
      <c r="S198" s="302">
        <f t="shared" si="36"/>
        <v>0.15675085980226589</v>
      </c>
      <c r="T198" s="302">
        <f t="shared" si="36"/>
        <v>0.1554773042613464</v>
      </c>
      <c r="U198" s="302">
        <f t="shared" si="36"/>
        <v>0.13268377117884328</v>
      </c>
      <c r="V198" s="302">
        <f t="shared" si="36"/>
        <v>0.15996586401696755</v>
      </c>
      <c r="W198" s="302">
        <f t="shared" si="36"/>
        <v>0.16964391804374007</v>
      </c>
      <c r="X198" s="302">
        <f t="shared" si="36"/>
        <v>0.18317889371562149</v>
      </c>
      <c r="Y198" s="302">
        <f t="shared" si="36"/>
        <v>0.17349361526124718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0.26284025884104589</v>
      </c>
      <c r="C199" s="301">
        <f t="shared" si="37"/>
        <v>0.26998889338728954</v>
      </c>
      <c r="D199" s="301">
        <f t="shared" si="37"/>
        <v>0.2579185989924957</v>
      </c>
      <c r="E199" s="301">
        <f t="shared" si="37"/>
        <v>0.25837361184415375</v>
      </c>
      <c r="F199" s="301">
        <f t="shared" si="37"/>
        <v>0.25750866243662979</v>
      </c>
      <c r="G199" s="301">
        <f t="shared" si="37"/>
        <v>0.25602320720900706</v>
      </c>
      <c r="H199" s="301">
        <f t="shared" si="37"/>
        <v>0.25649674728390415</v>
      </c>
      <c r="I199" s="301">
        <f t="shared" si="37"/>
        <v>0.25539895595840983</v>
      </c>
      <c r="J199" s="301">
        <f t="shared" si="37"/>
        <v>0.25426988504494341</v>
      </c>
      <c r="K199" s="301">
        <f t="shared" si="37"/>
        <v>0.27811283942921367</v>
      </c>
      <c r="L199" s="301">
        <f t="shared" si="37"/>
        <v>0.27848107863956495</v>
      </c>
      <c r="M199" s="301">
        <f t="shared" si="37"/>
        <v>0.2732279781274653</v>
      </c>
      <c r="N199" s="301">
        <f t="shared" si="37"/>
        <v>0.2715011774371226</v>
      </c>
      <c r="O199" s="301">
        <f t="shared" si="37"/>
        <v>0.25533510816205185</v>
      </c>
      <c r="P199" s="301">
        <f t="shared" si="37"/>
        <v>0.25543563733392488</v>
      </c>
      <c r="Q199" s="301">
        <f t="shared" si="37"/>
        <v>0.25497049803212452</v>
      </c>
      <c r="R199" s="301">
        <f t="shared" si="37"/>
        <v>0.25506573723568038</v>
      </c>
      <c r="S199" s="301">
        <f t="shared" si="37"/>
        <v>0.25518883382666141</v>
      </c>
      <c r="T199" s="301">
        <f t="shared" si="37"/>
        <v>0.25840223854520961</v>
      </c>
      <c r="U199" s="301">
        <f t="shared" si="37"/>
        <v>0.25962495047181272</v>
      </c>
      <c r="V199" s="301">
        <f t="shared" si="37"/>
        <v>0.25728677422412255</v>
      </c>
      <c r="W199" s="301">
        <f t="shared" si="37"/>
        <v>0.25549076186559061</v>
      </c>
      <c r="X199" s="301">
        <f t="shared" si="37"/>
        <v>0.25522846367272245</v>
      </c>
      <c r="Y199" s="301">
        <f t="shared" si="37"/>
        <v>0.2555413757820123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5.0412034919946433E-2</v>
      </c>
      <c r="C200" s="302">
        <f t="shared" si="38"/>
        <v>5.5497423122499757E-2</v>
      </c>
      <c r="D200" s="302">
        <f t="shared" si="38"/>
        <v>4.757385216715114E-2</v>
      </c>
      <c r="E200" s="302">
        <f t="shared" si="38"/>
        <v>4.9947039346693999E-2</v>
      </c>
      <c r="F200" s="302">
        <f t="shared" si="38"/>
        <v>4.958787975664506E-2</v>
      </c>
      <c r="G200" s="302">
        <f t="shared" si="38"/>
        <v>4.7406636977462932E-2</v>
      </c>
      <c r="H200" s="302">
        <f t="shared" si="38"/>
        <v>4.6711705006944486E-2</v>
      </c>
      <c r="I200" s="302">
        <f t="shared" si="38"/>
        <v>4.6503338748414218E-2</v>
      </c>
      <c r="J200" s="302">
        <f t="shared" si="38"/>
        <v>4.3842803087390268E-2</v>
      </c>
      <c r="K200" s="302">
        <f t="shared" si="38"/>
        <v>6.5059681968770572E-2</v>
      </c>
      <c r="L200" s="302">
        <f t="shared" si="38"/>
        <v>7.3334772713503429E-2</v>
      </c>
      <c r="M200" s="302">
        <f t="shared" si="38"/>
        <v>7.3533446107690997E-2</v>
      </c>
      <c r="N200" s="302">
        <f t="shared" si="38"/>
        <v>7.118455620043726E-2</v>
      </c>
      <c r="O200" s="302">
        <f t="shared" si="38"/>
        <v>6.6965129896084982E-2</v>
      </c>
      <c r="P200" s="302">
        <f t="shared" si="38"/>
        <v>6.5628968354789596E-2</v>
      </c>
      <c r="Q200" s="302">
        <f t="shared" si="38"/>
        <v>6.4929307477587073E-2</v>
      </c>
      <c r="R200" s="302">
        <f t="shared" si="38"/>
        <v>6.5978578940085922E-2</v>
      </c>
      <c r="S200" s="302">
        <f t="shared" si="38"/>
        <v>6.7623984050773717E-2</v>
      </c>
      <c r="T200" s="302">
        <f t="shared" si="38"/>
        <v>6.6544253531858708E-2</v>
      </c>
      <c r="U200" s="302">
        <f t="shared" si="38"/>
        <v>7.1649663070688943E-2</v>
      </c>
      <c r="V200" s="302">
        <f t="shared" si="38"/>
        <v>6.6586565754669397E-2</v>
      </c>
      <c r="W200" s="302">
        <f t="shared" si="38"/>
        <v>6.4524493127152457E-2</v>
      </c>
      <c r="X200" s="302">
        <f t="shared" si="38"/>
        <v>6.3070707268161677E-2</v>
      </c>
      <c r="Y200" s="302">
        <f t="shared" si="38"/>
        <v>6.5167489003087373E-2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0.15974251831503866</v>
      </c>
      <c r="C201" s="302">
        <f t="shared" si="39"/>
        <v>0.16689115286129869</v>
      </c>
      <c r="D201" s="302">
        <f t="shared" si="39"/>
        <v>0.15482085846647833</v>
      </c>
      <c r="E201" s="302">
        <f t="shared" si="39"/>
        <v>0.15527587131812465</v>
      </c>
      <c r="F201" s="302">
        <f t="shared" si="39"/>
        <v>0.15441092191061478</v>
      </c>
      <c r="G201" s="302">
        <f t="shared" si="39"/>
        <v>0.1529254666829897</v>
      </c>
      <c r="H201" s="302">
        <f t="shared" si="39"/>
        <v>0.15339900675787005</v>
      </c>
      <c r="I201" s="302">
        <f t="shared" si="39"/>
        <v>0.15230121543237846</v>
      </c>
      <c r="J201" s="302">
        <f t="shared" si="39"/>
        <v>0.15117214451887184</v>
      </c>
      <c r="K201" s="302">
        <f t="shared" si="39"/>
        <v>0.17501509890324618</v>
      </c>
      <c r="L201" s="302">
        <f t="shared" si="39"/>
        <v>0.17538333811358928</v>
      </c>
      <c r="M201" s="302">
        <f t="shared" si="39"/>
        <v>0.1701302376014828</v>
      </c>
      <c r="N201" s="302">
        <f t="shared" si="39"/>
        <v>0.16840343691119405</v>
      </c>
      <c r="O201" s="302">
        <f t="shared" si="39"/>
        <v>0.15223736763607398</v>
      </c>
      <c r="P201" s="302">
        <f t="shared" si="39"/>
        <v>0.15233789680792859</v>
      </c>
      <c r="Q201" s="302">
        <f t="shared" si="39"/>
        <v>0.15187275750657594</v>
      </c>
      <c r="R201" s="302">
        <f t="shared" si="39"/>
        <v>0.15196799670968869</v>
      </c>
      <c r="S201" s="302">
        <f t="shared" si="39"/>
        <v>0.15209109330067397</v>
      </c>
      <c r="T201" s="302">
        <f t="shared" si="39"/>
        <v>0.15530449801920326</v>
      </c>
      <c r="U201" s="302">
        <f t="shared" si="39"/>
        <v>0.15652720994586691</v>
      </c>
      <c r="V201" s="302">
        <f t="shared" si="39"/>
        <v>0.15418903369812448</v>
      </c>
      <c r="W201" s="302">
        <f t="shared" si="39"/>
        <v>0.15239302133958499</v>
      </c>
      <c r="X201" s="302">
        <f t="shared" si="39"/>
        <v>0.15213072314671089</v>
      </c>
      <c r="Y201" s="302">
        <f t="shared" si="39"/>
        <v>0.15244363525636559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5.2685705606060805E-2</v>
      </c>
      <c r="C202" s="303">
        <f t="shared" si="40"/>
        <v>4.7600317403491084E-2</v>
      </c>
      <c r="D202" s="303">
        <f t="shared" si="40"/>
        <v>5.5523888358866201E-2</v>
      </c>
      <c r="E202" s="303">
        <f t="shared" si="40"/>
        <v>5.315070117933509E-2</v>
      </c>
      <c r="F202" s="303">
        <f t="shared" si="40"/>
        <v>5.3509860769369907E-2</v>
      </c>
      <c r="G202" s="303">
        <f t="shared" si="40"/>
        <v>5.5691103548554402E-2</v>
      </c>
      <c r="H202" s="303">
        <f t="shared" si="40"/>
        <v>5.6386035519089613E-2</v>
      </c>
      <c r="I202" s="303">
        <f t="shared" si="40"/>
        <v>5.6594401777617195E-2</v>
      </c>
      <c r="J202" s="303">
        <f t="shared" si="40"/>
        <v>5.9254937438681266E-2</v>
      </c>
      <c r="K202" s="303">
        <f t="shared" si="40"/>
        <v>3.8038058557196941E-2</v>
      </c>
      <c r="L202" s="303">
        <f t="shared" si="40"/>
        <v>2.9762967812472261E-2</v>
      </c>
      <c r="M202" s="303">
        <f t="shared" si="40"/>
        <v>2.9564294418291493E-2</v>
      </c>
      <c r="N202" s="303">
        <f t="shared" si="40"/>
        <v>3.1913184325491312E-2</v>
      </c>
      <c r="O202" s="303">
        <f t="shared" si="40"/>
        <v>3.613261062989289E-2</v>
      </c>
      <c r="P202" s="303">
        <f t="shared" si="40"/>
        <v>3.7468772171206692E-2</v>
      </c>
      <c r="Q202" s="303">
        <f t="shared" si="40"/>
        <v>3.8168433047961449E-2</v>
      </c>
      <c r="R202" s="303">
        <f t="shared" si="40"/>
        <v>3.7119161585905773E-2</v>
      </c>
      <c r="S202" s="303">
        <f t="shared" si="40"/>
        <v>3.5473756475213732E-2</v>
      </c>
      <c r="T202" s="303">
        <f t="shared" si="40"/>
        <v>3.6553486994147635E-2</v>
      </c>
      <c r="U202" s="303">
        <f t="shared" si="40"/>
        <v>3.1448077455256858E-2</v>
      </c>
      <c r="V202" s="303">
        <f t="shared" si="40"/>
        <v>3.6511174771328661E-2</v>
      </c>
      <c r="W202" s="303">
        <f t="shared" si="40"/>
        <v>3.8573247398853198E-2</v>
      </c>
      <c r="X202" s="303">
        <f t="shared" si="40"/>
        <v>4.0027033257849863E-2</v>
      </c>
      <c r="Y202" s="303">
        <f t="shared" si="40"/>
        <v>3.7930251522559334E-2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1</v>
      </c>
      <c r="D204" s="232">
        <f t="shared" si="41"/>
        <v>0.99999999999999989</v>
      </c>
      <c r="E204" s="232">
        <f t="shared" si="41"/>
        <v>0.99999999999999989</v>
      </c>
      <c r="F204" s="232">
        <f t="shared" si="41"/>
        <v>1.0000000000000002</v>
      </c>
      <c r="G204" s="232">
        <f t="shared" si="41"/>
        <v>1</v>
      </c>
      <c r="H204" s="232">
        <f t="shared" si="41"/>
        <v>1.0000000000000002</v>
      </c>
      <c r="I204" s="232">
        <f t="shared" si="41"/>
        <v>0.99999999999999989</v>
      </c>
      <c r="J204" s="232">
        <f t="shared" si="41"/>
        <v>1</v>
      </c>
      <c r="K204" s="232">
        <f t="shared" si="41"/>
        <v>1.0000000000000002</v>
      </c>
      <c r="L204" s="232">
        <f t="shared" si="41"/>
        <v>0.99999999999999989</v>
      </c>
      <c r="M204" s="232">
        <f t="shared" si="41"/>
        <v>0.99999999999999989</v>
      </c>
      <c r="N204" s="232">
        <f t="shared" si="41"/>
        <v>1</v>
      </c>
      <c r="O204" s="232">
        <f t="shared" si="41"/>
        <v>1</v>
      </c>
      <c r="P204" s="232">
        <f t="shared" si="41"/>
        <v>0.99999999999999978</v>
      </c>
      <c r="Q204" s="232">
        <f t="shared" si="41"/>
        <v>1</v>
      </c>
      <c r="R204" s="232">
        <f t="shared" si="41"/>
        <v>1.0000000000000002</v>
      </c>
      <c r="S204" s="232">
        <f t="shared" si="41"/>
        <v>1.0000000000000002</v>
      </c>
      <c r="T204" s="232">
        <f t="shared" si="41"/>
        <v>1</v>
      </c>
      <c r="U204" s="232">
        <f t="shared" si="41"/>
        <v>1.0000000000000002</v>
      </c>
      <c r="V204" s="232">
        <f t="shared" si="41"/>
        <v>0.99999999999999989</v>
      </c>
      <c r="W204" s="232">
        <f t="shared" si="41"/>
        <v>0.99999999999999989</v>
      </c>
      <c r="X204" s="232">
        <f t="shared" si="41"/>
        <v>1</v>
      </c>
      <c r="Y204" s="232">
        <f t="shared" si="41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1.5870190119676435E-3</v>
      </c>
      <c r="C205" s="299">
        <f t="shared" si="42"/>
        <v>1.5870190119673814E-3</v>
      </c>
      <c r="D205" s="299">
        <f t="shared" si="42"/>
        <v>1.587019011967848E-3</v>
      </c>
      <c r="E205" s="299">
        <f t="shared" si="42"/>
        <v>1.5870190119679263E-3</v>
      </c>
      <c r="F205" s="299">
        <f t="shared" si="42"/>
        <v>1.5870190119678257E-3</v>
      </c>
      <c r="G205" s="299">
        <f t="shared" si="42"/>
        <v>1.5870190119678896E-3</v>
      </c>
      <c r="H205" s="299">
        <f t="shared" si="42"/>
        <v>1.587019011967992E-3</v>
      </c>
      <c r="I205" s="299">
        <f t="shared" si="42"/>
        <v>1.5870190119679892E-3</v>
      </c>
      <c r="J205" s="299">
        <f t="shared" si="42"/>
        <v>1.5870190119682032E-3</v>
      </c>
      <c r="K205" s="299">
        <f t="shared" si="42"/>
        <v>1.5870190119670123E-3</v>
      </c>
      <c r="L205" s="299">
        <f t="shared" si="42"/>
        <v>1.5870190119670743E-3</v>
      </c>
      <c r="M205" s="299">
        <f t="shared" si="42"/>
        <v>1.5870190119672061E-3</v>
      </c>
      <c r="N205" s="299">
        <f t="shared" si="42"/>
        <v>1.587019011966561E-3</v>
      </c>
      <c r="O205" s="299">
        <f t="shared" si="42"/>
        <v>1.5870190119679948E-3</v>
      </c>
      <c r="P205" s="299">
        <f t="shared" si="42"/>
        <v>1.5870190119680256E-3</v>
      </c>
      <c r="Q205" s="299">
        <f t="shared" si="42"/>
        <v>1.5870190119673529E-3</v>
      </c>
      <c r="R205" s="299">
        <f t="shared" si="42"/>
        <v>1.5870190119680115E-3</v>
      </c>
      <c r="S205" s="299">
        <f t="shared" si="42"/>
        <v>1.5870190119679996E-3</v>
      </c>
      <c r="T205" s="299">
        <f t="shared" si="42"/>
        <v>1.5870190119679237E-3</v>
      </c>
      <c r="U205" s="299">
        <f t="shared" si="42"/>
        <v>1.5870190119676433E-3</v>
      </c>
      <c r="V205" s="299">
        <f t="shared" si="42"/>
        <v>1.5870190119679902E-3</v>
      </c>
      <c r="W205" s="299">
        <f t="shared" si="42"/>
        <v>1.5870190119680236E-3</v>
      </c>
      <c r="X205" s="299">
        <f t="shared" si="42"/>
        <v>1.5870190119680397E-3</v>
      </c>
      <c r="Y205" s="299">
        <f t="shared" si="42"/>
        <v>1.587019011967397E-3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7.9214607059631815E-4</v>
      </c>
      <c r="C206" s="233">
        <f t="shared" si="43"/>
        <v>7.9214607059618718E-4</v>
      </c>
      <c r="D206" s="233">
        <f t="shared" si="43"/>
        <v>7.9214607059641985E-4</v>
      </c>
      <c r="E206" s="233">
        <f t="shared" si="43"/>
        <v>7.9214607059645834E-4</v>
      </c>
      <c r="F206" s="233">
        <f t="shared" si="43"/>
        <v>7.9214607059640912E-4</v>
      </c>
      <c r="G206" s="233">
        <f t="shared" si="43"/>
        <v>7.9214607059644078E-4</v>
      </c>
      <c r="H206" s="233">
        <f t="shared" si="43"/>
        <v>7.9214607059649217E-4</v>
      </c>
      <c r="I206" s="233">
        <f t="shared" si="43"/>
        <v>7.9214607059649022E-4</v>
      </c>
      <c r="J206" s="233">
        <f t="shared" si="43"/>
        <v>7.9214607059659734E-4</v>
      </c>
      <c r="K206" s="233">
        <f t="shared" si="43"/>
        <v>7.9214607059600276E-4</v>
      </c>
      <c r="L206" s="233">
        <f t="shared" si="43"/>
        <v>7.9214607059603366E-4</v>
      </c>
      <c r="M206" s="233">
        <f t="shared" si="43"/>
        <v>7.9214607059609947E-4</v>
      </c>
      <c r="N206" s="233">
        <f t="shared" si="43"/>
        <v>7.9214607059577746E-4</v>
      </c>
      <c r="O206" s="233">
        <f t="shared" si="43"/>
        <v>7.9214607059649304E-4</v>
      </c>
      <c r="P206" s="233">
        <f t="shared" si="43"/>
        <v>7.9214607059650865E-4</v>
      </c>
      <c r="Q206" s="233">
        <f t="shared" si="43"/>
        <v>7.9214607059617287E-4</v>
      </c>
      <c r="R206" s="233">
        <f t="shared" si="43"/>
        <v>7.9214607059650138E-4</v>
      </c>
      <c r="S206" s="233">
        <f t="shared" si="43"/>
        <v>7.9214607059649542E-4</v>
      </c>
      <c r="T206" s="233">
        <f t="shared" si="43"/>
        <v>7.9214607059645791E-4</v>
      </c>
      <c r="U206" s="233">
        <f t="shared" si="43"/>
        <v>7.921460705963175E-4</v>
      </c>
      <c r="V206" s="233">
        <f t="shared" si="43"/>
        <v>7.9214607059649087E-4</v>
      </c>
      <c r="W206" s="233">
        <f t="shared" si="43"/>
        <v>7.9214607059650767E-4</v>
      </c>
      <c r="X206" s="233">
        <f t="shared" si="43"/>
        <v>7.9214607059651548E-4</v>
      </c>
      <c r="Y206" s="233">
        <f t="shared" si="43"/>
        <v>7.9214607059619466E-4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2.0136840631999647E-2</v>
      </c>
      <c r="C207" s="233">
        <f t="shared" si="44"/>
        <v>2.0136840631996316E-2</v>
      </c>
      <c r="D207" s="233">
        <f t="shared" si="44"/>
        <v>2.0136840632002231E-2</v>
      </c>
      <c r="E207" s="233">
        <f t="shared" si="44"/>
        <v>2.013684063200322E-2</v>
      </c>
      <c r="F207" s="233">
        <f t="shared" si="44"/>
        <v>2.0136840632001957E-2</v>
      </c>
      <c r="G207" s="233">
        <f t="shared" si="44"/>
        <v>2.0136840632002769E-2</v>
      </c>
      <c r="H207" s="233">
        <f t="shared" si="44"/>
        <v>2.0136840632004067E-2</v>
      </c>
      <c r="I207" s="233">
        <f t="shared" si="44"/>
        <v>2.0136840632004025E-2</v>
      </c>
      <c r="J207" s="233">
        <f t="shared" si="44"/>
        <v>2.0136840632006745E-2</v>
      </c>
      <c r="K207" s="233">
        <f t="shared" si="44"/>
        <v>2.0136840631991632E-2</v>
      </c>
      <c r="L207" s="233">
        <f t="shared" si="44"/>
        <v>2.013684063199242E-2</v>
      </c>
      <c r="M207" s="233">
        <f t="shared" si="44"/>
        <v>2.0136840631994096E-2</v>
      </c>
      <c r="N207" s="233">
        <f t="shared" si="44"/>
        <v>2.0136840631985911E-2</v>
      </c>
      <c r="O207" s="233">
        <f t="shared" si="44"/>
        <v>2.0136840632004101E-2</v>
      </c>
      <c r="P207" s="233">
        <f t="shared" si="44"/>
        <v>2.0136840632004504E-2</v>
      </c>
      <c r="Q207" s="233">
        <f t="shared" si="44"/>
        <v>2.0136840631995959E-2</v>
      </c>
      <c r="R207" s="233">
        <f t="shared" si="44"/>
        <v>2.0136840632004317E-2</v>
      </c>
      <c r="S207" s="233">
        <f t="shared" si="44"/>
        <v>2.0136840632004167E-2</v>
      </c>
      <c r="T207" s="233">
        <f t="shared" si="44"/>
        <v>2.0136840632003196E-2</v>
      </c>
      <c r="U207" s="233">
        <f t="shared" si="44"/>
        <v>2.0136840631999643E-2</v>
      </c>
      <c r="V207" s="233">
        <f t="shared" si="44"/>
        <v>2.0136840632004042E-2</v>
      </c>
      <c r="W207" s="233">
        <f t="shared" si="44"/>
        <v>2.013684063200448E-2</v>
      </c>
      <c r="X207" s="233">
        <f t="shared" si="44"/>
        <v>2.0136840632004674E-2</v>
      </c>
      <c r="Y207" s="233">
        <f t="shared" si="44"/>
        <v>2.0136840631996517E-2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5.2900633732254798E-4</v>
      </c>
      <c r="C208" s="233">
        <f t="shared" si="45"/>
        <v>5.290063373224606E-4</v>
      </c>
      <c r="D208" s="233">
        <f t="shared" si="45"/>
        <v>5.2900633732261607E-4</v>
      </c>
      <c r="E208" s="233">
        <f t="shared" si="45"/>
        <v>5.2900633732264188E-4</v>
      </c>
      <c r="F208" s="233">
        <f t="shared" si="45"/>
        <v>5.2900633732260902E-4</v>
      </c>
      <c r="G208" s="233">
        <f t="shared" si="45"/>
        <v>5.2900633732262984E-4</v>
      </c>
      <c r="H208" s="233">
        <f t="shared" si="45"/>
        <v>5.2900633732266443E-4</v>
      </c>
      <c r="I208" s="233">
        <f t="shared" si="45"/>
        <v>5.2900633732266313E-4</v>
      </c>
      <c r="J208" s="233">
        <f t="shared" si="45"/>
        <v>5.2900633732273457E-4</v>
      </c>
      <c r="K208" s="233">
        <f t="shared" si="45"/>
        <v>5.2900633732233732E-4</v>
      </c>
      <c r="L208" s="233">
        <f t="shared" si="45"/>
        <v>5.2900633732235803E-4</v>
      </c>
      <c r="M208" s="233">
        <f t="shared" si="45"/>
        <v>5.2900633732240205E-4</v>
      </c>
      <c r="N208" s="233">
        <f t="shared" si="45"/>
        <v>5.2900633732218727E-4</v>
      </c>
      <c r="O208" s="233">
        <f t="shared" si="45"/>
        <v>5.2900633732266508E-4</v>
      </c>
      <c r="P208" s="233">
        <f t="shared" si="45"/>
        <v>5.2900633732267538E-4</v>
      </c>
      <c r="Q208" s="233">
        <f t="shared" si="45"/>
        <v>5.2900633732245095E-4</v>
      </c>
      <c r="R208" s="233">
        <f t="shared" si="45"/>
        <v>5.2900633732267028E-4</v>
      </c>
      <c r="S208" s="233">
        <f t="shared" si="45"/>
        <v>5.2900633732266649E-4</v>
      </c>
      <c r="T208" s="233">
        <f t="shared" si="45"/>
        <v>5.2900633732264133E-4</v>
      </c>
      <c r="U208" s="233">
        <f t="shared" si="45"/>
        <v>5.2900633732254787E-4</v>
      </c>
      <c r="V208" s="233">
        <f t="shared" si="45"/>
        <v>5.2900633732266345E-4</v>
      </c>
      <c r="W208" s="233">
        <f t="shared" si="45"/>
        <v>5.2900633732267473E-4</v>
      </c>
      <c r="X208" s="233">
        <f t="shared" si="45"/>
        <v>5.2900633732268004E-4</v>
      </c>
      <c r="Y208" s="233">
        <f t="shared" si="45"/>
        <v>5.2900633732246558E-4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2.6083454814522442E-3</v>
      </c>
      <c r="C209" s="300">
        <f t="shared" si="46"/>
        <v>2.5784219220700692E-3</v>
      </c>
      <c r="D209" s="300">
        <f t="shared" si="46"/>
        <v>2.6360460578251695E-3</v>
      </c>
      <c r="E209" s="300">
        <f t="shared" si="46"/>
        <v>2.633731855778683E-3</v>
      </c>
      <c r="F209" s="300">
        <f t="shared" si="46"/>
        <v>2.637666907710271E-3</v>
      </c>
      <c r="G209" s="300">
        <f t="shared" si="46"/>
        <v>2.6426736773221254E-3</v>
      </c>
      <c r="H209" s="300">
        <f t="shared" si="46"/>
        <v>2.6389613910174055E-3</v>
      </c>
      <c r="I209" s="300">
        <f t="shared" si="46"/>
        <v>2.6426638343329443E-3</v>
      </c>
      <c r="J209" s="300">
        <f t="shared" si="46"/>
        <v>2.6467043647132199E-3</v>
      </c>
      <c r="K209" s="300">
        <f t="shared" si="46"/>
        <v>2.5619961130896357E-3</v>
      </c>
      <c r="L209" s="300">
        <f t="shared" si="46"/>
        <v>2.5745698431662968E-3</v>
      </c>
      <c r="M209" s="300">
        <f t="shared" si="46"/>
        <v>2.5887323533335996E-3</v>
      </c>
      <c r="N209" s="300">
        <f t="shared" si="46"/>
        <v>2.5990125851536343E-3</v>
      </c>
      <c r="O209" s="300">
        <f t="shared" si="46"/>
        <v>2.6457395530392657E-3</v>
      </c>
      <c r="P209" s="300">
        <f t="shared" si="46"/>
        <v>2.6457102004906526E-3</v>
      </c>
      <c r="Q209" s="300">
        <f t="shared" si="46"/>
        <v>2.6455447041932954E-3</v>
      </c>
      <c r="R209" s="300">
        <f t="shared" si="46"/>
        <v>2.6463410621964307E-3</v>
      </c>
      <c r="S209" s="300">
        <f t="shared" si="46"/>
        <v>2.6466472066268777E-3</v>
      </c>
      <c r="T209" s="300">
        <f t="shared" si="46"/>
        <v>2.6155579477929176E-3</v>
      </c>
      <c r="U209" s="300">
        <f t="shared" si="46"/>
        <v>2.6122815888359814E-3</v>
      </c>
      <c r="V209" s="300">
        <f t="shared" si="46"/>
        <v>2.6323650840158102E-3</v>
      </c>
      <c r="W209" s="300">
        <f t="shared" si="46"/>
        <v>2.719240848011349E-3</v>
      </c>
      <c r="X209" s="300">
        <f t="shared" si="46"/>
        <v>2.7617491470866189E-3</v>
      </c>
      <c r="Y209" s="300">
        <f t="shared" si="46"/>
        <v>2.8163171410033952E-3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0.56525782100568744</v>
      </c>
      <c r="C210" s="301">
        <f t="shared" si="47"/>
        <v>0.56292012755006027</v>
      </c>
      <c r="D210" s="301">
        <f t="shared" si="47"/>
        <v>0.56517603809129391</v>
      </c>
      <c r="E210" s="301">
        <f t="shared" si="47"/>
        <v>0.56503813770528288</v>
      </c>
      <c r="F210" s="301">
        <f t="shared" si="47"/>
        <v>0.56527569006271527</v>
      </c>
      <c r="G210" s="301">
        <f t="shared" si="47"/>
        <v>0.56587295690458139</v>
      </c>
      <c r="H210" s="301">
        <f t="shared" si="47"/>
        <v>0.56611402100454422</v>
      </c>
      <c r="I210" s="301">
        <f t="shared" si="47"/>
        <v>0.56645590649999866</v>
      </c>
      <c r="J210" s="301">
        <f t="shared" si="47"/>
        <v>0.56680590893429128</v>
      </c>
      <c r="K210" s="301">
        <f t="shared" si="47"/>
        <v>0.55926293771319613</v>
      </c>
      <c r="L210" s="301">
        <f t="shared" si="47"/>
        <v>0.55967686933151883</v>
      </c>
      <c r="M210" s="301">
        <f t="shared" si="47"/>
        <v>0.56054408103233222</v>
      </c>
      <c r="N210" s="301">
        <f t="shared" si="47"/>
        <v>0.5608520786066018</v>
      </c>
      <c r="O210" s="301">
        <f t="shared" si="47"/>
        <v>0.56584033036559966</v>
      </c>
      <c r="P210" s="301">
        <f t="shared" si="47"/>
        <v>0.56577235260387915</v>
      </c>
      <c r="Q210" s="301">
        <f t="shared" si="47"/>
        <v>0.56611613447882547</v>
      </c>
      <c r="R210" s="301">
        <f t="shared" si="47"/>
        <v>0.56575963898499848</v>
      </c>
      <c r="S210" s="301">
        <f t="shared" si="47"/>
        <v>0.5657082288829105</v>
      </c>
      <c r="T210" s="301">
        <f t="shared" si="47"/>
        <v>0.56817500962497736</v>
      </c>
      <c r="U210" s="301">
        <f t="shared" si="47"/>
        <v>0.56768293513088253</v>
      </c>
      <c r="V210" s="301">
        <f t="shared" si="47"/>
        <v>0.56652946555813166</v>
      </c>
      <c r="W210" s="301">
        <f t="shared" si="47"/>
        <v>0.56647991769513184</v>
      </c>
      <c r="X210" s="301">
        <f t="shared" si="47"/>
        <v>0.56682855337613136</v>
      </c>
      <c r="Y210" s="301">
        <f t="shared" si="47"/>
        <v>0.56659603874040798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0.30858073919964923</v>
      </c>
      <c r="C211" s="302">
        <f t="shared" si="48"/>
        <v>0.33384241967701889</v>
      </c>
      <c r="D211" s="302">
        <f t="shared" si="48"/>
        <v>0.28277890984745563</v>
      </c>
      <c r="E211" s="302">
        <f t="shared" si="48"/>
        <v>0.29575627407435018</v>
      </c>
      <c r="F211" s="302">
        <f t="shared" si="48"/>
        <v>0.29061240816840161</v>
      </c>
      <c r="G211" s="302">
        <f t="shared" si="48"/>
        <v>0.27731975648523671</v>
      </c>
      <c r="H211" s="302">
        <f t="shared" si="48"/>
        <v>0.27784295803219722</v>
      </c>
      <c r="I211" s="302">
        <f t="shared" si="48"/>
        <v>0.27387094375864657</v>
      </c>
      <c r="J211" s="302">
        <f t="shared" si="48"/>
        <v>0.26203531016176229</v>
      </c>
      <c r="K211" s="302">
        <f t="shared" si="48"/>
        <v>0.37042673438319229</v>
      </c>
      <c r="L211" s="302">
        <f t="shared" si="48"/>
        <v>0.40426387729751218</v>
      </c>
      <c r="M211" s="302">
        <f t="shared" si="48"/>
        <v>0.40842813209003692</v>
      </c>
      <c r="N211" s="302">
        <f t="shared" si="48"/>
        <v>0.39349353870724613</v>
      </c>
      <c r="O211" s="302">
        <f t="shared" si="48"/>
        <v>0.37163433590479861</v>
      </c>
      <c r="P211" s="302">
        <f t="shared" si="48"/>
        <v>0.36493049534293837</v>
      </c>
      <c r="Q211" s="302">
        <f t="shared" si="48"/>
        <v>0.36259560027428522</v>
      </c>
      <c r="R211" s="302">
        <f t="shared" si="48"/>
        <v>0.37273615968669926</v>
      </c>
      <c r="S211" s="302">
        <f t="shared" si="48"/>
        <v>0.37780815345379248</v>
      </c>
      <c r="T211" s="302">
        <f t="shared" si="48"/>
        <v>0.39389292675724275</v>
      </c>
      <c r="U211" s="302">
        <f t="shared" si="48"/>
        <v>0.41844867637706368</v>
      </c>
      <c r="V211" s="302">
        <f t="shared" si="48"/>
        <v>0.38054407650719885</v>
      </c>
      <c r="W211" s="302">
        <f t="shared" si="48"/>
        <v>0.3667589571833349</v>
      </c>
      <c r="X211" s="302">
        <f t="shared" si="48"/>
        <v>0.35224652266615258</v>
      </c>
      <c r="Y211" s="302">
        <f t="shared" si="48"/>
        <v>0.3632886826701851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0.25667708180603804</v>
      </c>
      <c r="C212" s="302">
        <f t="shared" si="49"/>
        <v>0.22907770787304146</v>
      </c>
      <c r="D212" s="302">
        <f t="shared" si="49"/>
        <v>0.28239712824383845</v>
      </c>
      <c r="E212" s="302">
        <f t="shared" si="49"/>
        <v>0.26928186363093276</v>
      </c>
      <c r="F212" s="302">
        <f t="shared" si="49"/>
        <v>0.27466328189431355</v>
      </c>
      <c r="G212" s="302">
        <f t="shared" si="49"/>
        <v>0.2885532004193449</v>
      </c>
      <c r="H212" s="302">
        <f t="shared" si="49"/>
        <v>0.28827106297234678</v>
      </c>
      <c r="I212" s="302">
        <f t="shared" si="49"/>
        <v>0.29258496274135221</v>
      </c>
      <c r="J212" s="302">
        <f t="shared" si="49"/>
        <v>0.3047705987725291</v>
      </c>
      <c r="K212" s="302">
        <f t="shared" si="49"/>
        <v>0.18883620333000389</v>
      </c>
      <c r="L212" s="302">
        <f t="shared" si="49"/>
        <v>0.1554129920340066</v>
      </c>
      <c r="M212" s="302">
        <f t="shared" si="49"/>
        <v>0.15211594894229527</v>
      </c>
      <c r="N212" s="302">
        <f t="shared" si="49"/>
        <v>0.16735853989935565</v>
      </c>
      <c r="O212" s="302">
        <f t="shared" si="49"/>
        <v>0.19420599446080106</v>
      </c>
      <c r="P212" s="302">
        <f t="shared" si="49"/>
        <v>0.20084185726094081</v>
      </c>
      <c r="Q212" s="302">
        <f t="shared" si="49"/>
        <v>0.20352053420454047</v>
      </c>
      <c r="R212" s="302">
        <f t="shared" si="49"/>
        <v>0.19302347929829905</v>
      </c>
      <c r="S212" s="302">
        <f t="shared" si="49"/>
        <v>0.18790007542911785</v>
      </c>
      <c r="T212" s="302">
        <f t="shared" si="49"/>
        <v>0.17428208286773464</v>
      </c>
      <c r="U212" s="302">
        <f t="shared" si="49"/>
        <v>0.1492342587538189</v>
      </c>
      <c r="V212" s="302">
        <f t="shared" si="49"/>
        <v>0.18598538905093262</v>
      </c>
      <c r="W212" s="302">
        <f t="shared" si="49"/>
        <v>0.19972096051179705</v>
      </c>
      <c r="X212" s="302">
        <f t="shared" si="49"/>
        <v>0.21458203070997875</v>
      </c>
      <c r="Y212" s="302">
        <f t="shared" si="49"/>
        <v>0.20330735607022279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0.28673985597830837</v>
      </c>
      <c r="C213" s="301">
        <f t="shared" si="50"/>
        <v>0.28518731103607825</v>
      </c>
      <c r="D213" s="301">
        <f t="shared" si="50"/>
        <v>0.28901105239408797</v>
      </c>
      <c r="E213" s="301">
        <f t="shared" si="50"/>
        <v>0.28890821911961773</v>
      </c>
      <c r="F213" s="301">
        <f t="shared" si="50"/>
        <v>0.28912415304351169</v>
      </c>
      <c r="G213" s="301">
        <f t="shared" si="50"/>
        <v>0.28936872399671204</v>
      </c>
      <c r="H213" s="301">
        <f t="shared" si="50"/>
        <v>0.288982748646471</v>
      </c>
      <c r="I213" s="301">
        <f t="shared" si="50"/>
        <v>0.28923692442350535</v>
      </c>
      <c r="J213" s="301">
        <f t="shared" si="50"/>
        <v>0.289495123889984</v>
      </c>
      <c r="K213" s="301">
        <f t="shared" si="50"/>
        <v>0.28396052301907393</v>
      </c>
      <c r="L213" s="301">
        <f t="shared" si="50"/>
        <v>0.28328092704654456</v>
      </c>
      <c r="M213" s="301">
        <f t="shared" si="50"/>
        <v>0.28522166038565866</v>
      </c>
      <c r="N213" s="301">
        <f t="shared" si="50"/>
        <v>0.28575999688722142</v>
      </c>
      <c r="O213" s="301">
        <f t="shared" si="50"/>
        <v>0.28970948788481088</v>
      </c>
      <c r="P213" s="301">
        <f t="shared" si="50"/>
        <v>0.2897109349016288</v>
      </c>
      <c r="Q213" s="301">
        <f t="shared" si="50"/>
        <v>0.28968308777545654</v>
      </c>
      <c r="R213" s="301">
        <f t="shared" si="50"/>
        <v>0.28990361249298952</v>
      </c>
      <c r="S213" s="301">
        <f t="shared" si="50"/>
        <v>0.28987726919578871</v>
      </c>
      <c r="T213" s="301">
        <f t="shared" si="50"/>
        <v>0.28668570267897303</v>
      </c>
      <c r="U213" s="301">
        <f t="shared" si="50"/>
        <v>0.28648344910278789</v>
      </c>
      <c r="V213" s="301">
        <f t="shared" si="50"/>
        <v>0.28833581946012615</v>
      </c>
      <c r="W213" s="301">
        <f t="shared" si="50"/>
        <v>0.28913065707709928</v>
      </c>
      <c r="X213" s="301">
        <f t="shared" si="50"/>
        <v>0.28895871860887506</v>
      </c>
      <c r="Y213" s="301">
        <f t="shared" si="50"/>
        <v>0.28893534585498876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0.150013776791345</v>
      </c>
      <c r="C214" s="302">
        <f t="shared" si="51"/>
        <v>0.16354575283555192</v>
      </c>
      <c r="D214" s="302">
        <f t="shared" si="51"/>
        <v>0.14296549120971327</v>
      </c>
      <c r="E214" s="302">
        <f t="shared" si="51"/>
        <v>0.1496295452571279</v>
      </c>
      <c r="F214" s="302">
        <f t="shared" si="51"/>
        <v>0.14722639118525221</v>
      </c>
      <c r="G214" s="302">
        <f t="shared" si="51"/>
        <v>0.14015118071534788</v>
      </c>
      <c r="H214" s="302">
        <f t="shared" si="51"/>
        <v>0.13881305875427336</v>
      </c>
      <c r="I214" s="302">
        <f t="shared" si="51"/>
        <v>0.13692622457215559</v>
      </c>
      <c r="J214" s="302">
        <f t="shared" si="51"/>
        <v>0.13087958883490097</v>
      </c>
      <c r="K214" s="302">
        <f t="shared" si="51"/>
        <v>0.18508548010962703</v>
      </c>
      <c r="L214" s="302">
        <f t="shared" si="51"/>
        <v>0.20150143245665744</v>
      </c>
      <c r="M214" s="302">
        <f t="shared" si="51"/>
        <v>0.20588941142102135</v>
      </c>
      <c r="N214" s="302">
        <f t="shared" si="51"/>
        <v>0.19876441427288238</v>
      </c>
      <c r="O214" s="302">
        <f t="shared" si="51"/>
        <v>0.18989800985541716</v>
      </c>
      <c r="P214" s="302">
        <f t="shared" si="51"/>
        <v>0.18650826576359147</v>
      </c>
      <c r="Q214" s="302">
        <f t="shared" si="51"/>
        <v>0.18479575696779832</v>
      </c>
      <c r="R214" s="302">
        <f t="shared" si="51"/>
        <v>0.19099552487306923</v>
      </c>
      <c r="S214" s="302">
        <f t="shared" si="51"/>
        <v>0.19359448954693712</v>
      </c>
      <c r="T214" s="302">
        <f t="shared" si="51"/>
        <v>0.19181401317498947</v>
      </c>
      <c r="U214" s="302">
        <f t="shared" si="51"/>
        <v>0.20543950011518494</v>
      </c>
      <c r="V214" s="302">
        <f t="shared" si="51"/>
        <v>0.19031549826671329</v>
      </c>
      <c r="W214" s="302">
        <f t="shared" si="51"/>
        <v>0.18514089274053033</v>
      </c>
      <c r="X214" s="302">
        <f t="shared" si="51"/>
        <v>0.17677235855004345</v>
      </c>
      <c r="Y214" s="302">
        <f t="shared" si="51"/>
        <v>0.18263437081750841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0.13672607918696336</v>
      </c>
      <c r="C215" s="302">
        <f t="shared" si="52"/>
        <v>0.12164155820052641</v>
      </c>
      <c r="D215" s="302">
        <f t="shared" si="52"/>
        <v>0.14604556118437467</v>
      </c>
      <c r="E215" s="302">
        <f t="shared" si="52"/>
        <v>0.13927867386248988</v>
      </c>
      <c r="F215" s="302">
        <f t="shared" si="52"/>
        <v>0.1418977618582595</v>
      </c>
      <c r="G215" s="302">
        <f t="shared" si="52"/>
        <v>0.14921754328136419</v>
      </c>
      <c r="H215" s="302">
        <f t="shared" si="52"/>
        <v>0.15016968989219762</v>
      </c>
      <c r="I215" s="302">
        <f t="shared" si="52"/>
        <v>0.15231069985134976</v>
      </c>
      <c r="J215" s="302">
        <f t="shared" si="52"/>
        <v>0.15861553505508302</v>
      </c>
      <c r="K215" s="302">
        <f t="shared" si="52"/>
        <v>9.887504290944682E-2</v>
      </c>
      <c r="L215" s="302">
        <f t="shared" si="52"/>
        <v>8.1779494589887022E-2</v>
      </c>
      <c r="M215" s="302">
        <f t="shared" si="52"/>
        <v>7.9332248964637184E-2</v>
      </c>
      <c r="N215" s="302">
        <f t="shared" si="52"/>
        <v>8.6995582614339095E-2</v>
      </c>
      <c r="O215" s="302">
        <f t="shared" si="52"/>
        <v>9.9811478029393691E-2</v>
      </c>
      <c r="P215" s="302">
        <f t="shared" si="52"/>
        <v>0.10320266913803731</v>
      </c>
      <c r="Q215" s="302">
        <f t="shared" si="52"/>
        <v>0.10488733080765836</v>
      </c>
      <c r="R215" s="302">
        <f t="shared" si="52"/>
        <v>9.8908087619920274E-2</v>
      </c>
      <c r="S215" s="302">
        <f t="shared" si="52"/>
        <v>9.6282779648851638E-2</v>
      </c>
      <c r="T215" s="302">
        <f t="shared" si="52"/>
        <v>9.48716895039836E-2</v>
      </c>
      <c r="U215" s="302">
        <f t="shared" si="52"/>
        <v>8.1043948987603046E-2</v>
      </c>
      <c r="V215" s="302">
        <f t="shared" si="52"/>
        <v>9.8020321193413001E-2</v>
      </c>
      <c r="W215" s="302">
        <f t="shared" si="52"/>
        <v>0.10398976433656899</v>
      </c>
      <c r="X215" s="302">
        <f t="shared" si="52"/>
        <v>0.11218636005883156</v>
      </c>
      <c r="Y215" s="302">
        <f t="shared" si="52"/>
        <v>0.10630097503748034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0.12234896548266581</v>
      </c>
      <c r="C216" s="301">
        <f t="shared" si="53"/>
        <v>0.12626912743990901</v>
      </c>
      <c r="D216" s="301">
        <f t="shared" si="53"/>
        <v>0.12013185140490384</v>
      </c>
      <c r="E216" s="301">
        <f t="shared" si="53"/>
        <v>0.12037489926743042</v>
      </c>
      <c r="F216" s="301">
        <f t="shared" si="53"/>
        <v>0.11991747793417416</v>
      </c>
      <c r="G216" s="301">
        <f t="shared" si="53"/>
        <v>0.11907063336949472</v>
      </c>
      <c r="H216" s="301">
        <f t="shared" si="53"/>
        <v>0.11921925690607642</v>
      </c>
      <c r="I216" s="301">
        <f t="shared" si="53"/>
        <v>0.11861949319027183</v>
      </c>
      <c r="J216" s="301">
        <f t="shared" si="53"/>
        <v>0.11800725075911728</v>
      </c>
      <c r="K216" s="301">
        <f t="shared" si="53"/>
        <v>0.13116953110276375</v>
      </c>
      <c r="L216" s="301">
        <f t="shared" si="53"/>
        <v>0.13142262172689251</v>
      </c>
      <c r="M216" s="301">
        <f t="shared" si="53"/>
        <v>0.1286005141767958</v>
      </c>
      <c r="N216" s="301">
        <f t="shared" si="53"/>
        <v>0.12774389986915269</v>
      </c>
      <c r="O216" s="301">
        <f t="shared" si="53"/>
        <v>0.11875943014465896</v>
      </c>
      <c r="P216" s="301">
        <f t="shared" si="53"/>
        <v>0.11882599024210956</v>
      </c>
      <c r="Q216" s="301">
        <f t="shared" si="53"/>
        <v>0.11851022098964271</v>
      </c>
      <c r="R216" s="301">
        <f t="shared" si="53"/>
        <v>0.11864539540792421</v>
      </c>
      <c r="S216" s="301">
        <f t="shared" si="53"/>
        <v>0.11872284266278263</v>
      </c>
      <c r="T216" s="301">
        <f t="shared" si="53"/>
        <v>0.1194787176963663</v>
      </c>
      <c r="U216" s="301">
        <f t="shared" si="53"/>
        <v>0.12017632212560754</v>
      </c>
      <c r="V216" s="301">
        <f t="shared" si="53"/>
        <v>0.11945733784583493</v>
      </c>
      <c r="W216" s="301">
        <f t="shared" si="53"/>
        <v>0.11862517232786568</v>
      </c>
      <c r="X216" s="301">
        <f t="shared" si="53"/>
        <v>0.11840596681601516</v>
      </c>
      <c r="Y216" s="301">
        <f t="shared" si="53"/>
        <v>0.11860728621171743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1.7647030967678359E-2</v>
      </c>
      <c r="C217" s="302">
        <f t="shared" si="54"/>
        <v>1.9234810967279425E-2</v>
      </c>
      <c r="D217" s="302">
        <f t="shared" si="54"/>
        <v>1.6817303753364356E-2</v>
      </c>
      <c r="E217" s="302">
        <f t="shared" si="54"/>
        <v>1.7643595676180398E-2</v>
      </c>
      <c r="F217" s="302">
        <f t="shared" si="54"/>
        <v>1.7539897114963371E-2</v>
      </c>
      <c r="G217" s="302">
        <f t="shared" si="54"/>
        <v>1.679427850652232E-2</v>
      </c>
      <c r="H217" s="302">
        <f t="shared" si="54"/>
        <v>1.6525012342142306E-2</v>
      </c>
      <c r="I217" s="302">
        <f t="shared" si="54"/>
        <v>1.6471706396194261E-2</v>
      </c>
      <c r="J217" s="302">
        <f t="shared" si="54"/>
        <v>1.5551042931473552E-2</v>
      </c>
      <c r="K217" s="302">
        <f t="shared" si="54"/>
        <v>2.2424061561382689E-2</v>
      </c>
      <c r="L217" s="302">
        <f t="shared" si="54"/>
        <v>2.5438426416152737E-2</v>
      </c>
      <c r="M217" s="302">
        <f t="shared" si="54"/>
        <v>2.5583102184200037E-2</v>
      </c>
      <c r="N217" s="302">
        <f t="shared" si="54"/>
        <v>2.4859803011724239E-2</v>
      </c>
      <c r="O217" s="302">
        <f t="shared" si="54"/>
        <v>2.3750358333692691E-2</v>
      </c>
      <c r="P217" s="302">
        <f t="shared" si="54"/>
        <v>2.32767221922036E-2</v>
      </c>
      <c r="Q217" s="302">
        <f t="shared" si="54"/>
        <v>2.3026159058850335E-2</v>
      </c>
      <c r="R217" s="302">
        <f t="shared" si="54"/>
        <v>2.3405095471639038E-2</v>
      </c>
      <c r="S217" s="302">
        <f t="shared" si="54"/>
        <v>2.3991628431066808E-2</v>
      </c>
      <c r="T217" s="302">
        <f t="shared" si="54"/>
        <v>2.3332696913120645E-2</v>
      </c>
      <c r="U217" s="302">
        <f t="shared" si="54"/>
        <v>2.5093464668990359E-2</v>
      </c>
      <c r="V217" s="302">
        <f t="shared" si="54"/>
        <v>2.3495988337134649E-2</v>
      </c>
      <c r="W217" s="302">
        <f t="shared" si="54"/>
        <v>2.28338338572803E-2</v>
      </c>
      <c r="X217" s="302">
        <f t="shared" si="54"/>
        <v>2.2316519443862037E-2</v>
      </c>
      <c r="Y217" s="302">
        <f t="shared" si="54"/>
        <v>2.3056565635586092E-2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8.6258991676822661E-2</v>
      </c>
      <c r="C218" s="302">
        <f t="shared" si="55"/>
        <v>9.0536557554748293E-2</v>
      </c>
      <c r="D218" s="302">
        <f t="shared" si="55"/>
        <v>8.3686914959148637E-2</v>
      </c>
      <c r="E218" s="302">
        <f t="shared" si="55"/>
        <v>8.3956026942630324E-2</v>
      </c>
      <c r="F218" s="302">
        <f t="shared" si="55"/>
        <v>8.3450426499712169E-2</v>
      </c>
      <c r="G218" s="302">
        <f t="shared" si="55"/>
        <v>8.2547220653881953E-2</v>
      </c>
      <c r="H218" s="302">
        <f t="shared" si="55"/>
        <v>8.2746783157014683E-2</v>
      </c>
      <c r="I218" s="302">
        <f t="shared" si="55"/>
        <v>8.2101777306619994E-2</v>
      </c>
      <c r="J218" s="302">
        <f t="shared" si="55"/>
        <v>8.1438480603999608E-2</v>
      </c>
      <c r="K218" s="302">
        <f t="shared" si="55"/>
        <v>9.5634926406978724E-2</v>
      </c>
      <c r="L218" s="302">
        <f t="shared" si="55"/>
        <v>9.5659992499315671E-2</v>
      </c>
      <c r="M218" s="302">
        <f t="shared" si="55"/>
        <v>9.2731665775843672E-2</v>
      </c>
      <c r="N218" s="302">
        <f t="shared" si="55"/>
        <v>9.173904632744162E-2</v>
      </c>
      <c r="O218" s="302">
        <f t="shared" si="55"/>
        <v>8.2194007443534639E-2</v>
      </c>
      <c r="P218" s="302">
        <f t="shared" si="55"/>
        <v>8.2260163823898447E-2</v>
      </c>
      <c r="Q218" s="302">
        <f t="shared" si="55"/>
        <v>8.1948226658056456E-2</v>
      </c>
      <c r="R218" s="302">
        <f t="shared" si="55"/>
        <v>8.2072730481140596E-2</v>
      </c>
      <c r="S218" s="302">
        <f t="shared" si="55"/>
        <v>8.214583943675445E-2</v>
      </c>
      <c r="T218" s="302">
        <f t="shared" si="55"/>
        <v>8.3329114921587524E-2</v>
      </c>
      <c r="U218" s="302">
        <f t="shared" si="55"/>
        <v>8.406897146314643E-2</v>
      </c>
      <c r="V218" s="302">
        <f t="shared" si="55"/>
        <v>8.3077877792154115E-2</v>
      </c>
      <c r="W218" s="302">
        <f t="shared" si="55"/>
        <v>8.2141093737852305E-2</v>
      </c>
      <c r="X218" s="302">
        <f t="shared" si="55"/>
        <v>8.1926548228165849E-2</v>
      </c>
      <c r="Y218" s="302">
        <f t="shared" si="55"/>
        <v>8.2130818303040129E-2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1.8442942838164802E-2</v>
      </c>
      <c r="C219" s="303">
        <f t="shared" si="56"/>
        <v>1.6497758917881303E-2</v>
      </c>
      <c r="D219" s="303">
        <f t="shared" si="56"/>
        <v>1.9627632692390831E-2</v>
      </c>
      <c r="E219" s="303">
        <f t="shared" si="56"/>
        <v>1.877527664861969E-2</v>
      </c>
      <c r="F219" s="303">
        <f t="shared" si="56"/>
        <v>1.8927154319498624E-2</v>
      </c>
      <c r="G219" s="303">
        <f t="shared" si="56"/>
        <v>1.9729134209090449E-2</v>
      </c>
      <c r="H219" s="303">
        <f t="shared" si="56"/>
        <v>1.9947461406919432E-2</v>
      </c>
      <c r="I219" s="303">
        <f t="shared" si="56"/>
        <v>2.0046009487457574E-2</v>
      </c>
      <c r="J219" s="303">
        <f t="shared" si="56"/>
        <v>2.1017727223644138E-2</v>
      </c>
      <c r="K219" s="303">
        <f t="shared" si="56"/>
        <v>1.3110543134402328E-2</v>
      </c>
      <c r="L219" s="303">
        <f t="shared" si="56"/>
        <v>1.0324202811424085E-2</v>
      </c>
      <c r="M219" s="303">
        <f t="shared" si="56"/>
        <v>1.028574621675208E-2</v>
      </c>
      <c r="N219" s="303">
        <f t="shared" si="56"/>
        <v>1.1145050529986817E-2</v>
      </c>
      <c r="O219" s="303">
        <f t="shared" si="56"/>
        <v>1.2815064367431626E-2</v>
      </c>
      <c r="P219" s="303">
        <f t="shared" si="56"/>
        <v>1.3289104226007506E-2</v>
      </c>
      <c r="Q219" s="303">
        <f t="shared" si="56"/>
        <v>1.3535835272735929E-2</v>
      </c>
      <c r="R219" s="303">
        <f t="shared" si="56"/>
        <v>1.3167569455144582E-2</v>
      </c>
      <c r="S219" s="303">
        <f t="shared" si="56"/>
        <v>1.2585374794961383E-2</v>
      </c>
      <c r="T219" s="303">
        <f t="shared" si="56"/>
        <v>1.2816905861658123E-2</v>
      </c>
      <c r="U219" s="303">
        <f t="shared" si="56"/>
        <v>1.101388599347076E-2</v>
      </c>
      <c r="V219" s="303">
        <f t="shared" si="56"/>
        <v>1.2883471716546146E-2</v>
      </c>
      <c r="W219" s="303">
        <f t="shared" si="56"/>
        <v>1.3650244732733064E-2</v>
      </c>
      <c r="X219" s="303">
        <f t="shared" si="56"/>
        <v>1.4162899143987277E-2</v>
      </c>
      <c r="Y219" s="303">
        <f t="shared" si="56"/>
        <v>1.3419902273091214E-2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349.43457302180218</v>
      </c>
      <c r="C224" s="272">
        <f t="shared" si="57"/>
        <v>382.17220523467836</v>
      </c>
      <c r="D224" s="272">
        <f t="shared" si="57"/>
        <v>352.33112139652673</v>
      </c>
      <c r="E224" s="272">
        <f t="shared" si="57"/>
        <v>361.76415226509016</v>
      </c>
      <c r="F224" s="272">
        <f t="shared" si="57"/>
        <v>353.97378596260137</v>
      </c>
      <c r="G224" s="272">
        <f t="shared" si="57"/>
        <v>337.46225260467816</v>
      </c>
      <c r="H224" s="272">
        <f t="shared" si="57"/>
        <v>335.4759837969757</v>
      </c>
      <c r="I224" s="272">
        <f t="shared" si="57"/>
        <v>332.2205569592785</v>
      </c>
      <c r="J224" s="272">
        <f t="shared" si="57"/>
        <v>336.26619401799371</v>
      </c>
      <c r="K224" s="272">
        <f t="shared" si="57"/>
        <v>449.42967794900807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0.52415185953206433</v>
      </c>
      <c r="C225" s="273">
        <f>IF(C$6=0,0,C$6/NFM!C$11*1000)</f>
        <v>0.57325830785132881</v>
      </c>
      <c r="D225" s="273">
        <f>IF(D$6=0,0,D$6/NFM!D$11*1000)</f>
        <v>0.52849668209424838</v>
      </c>
      <c r="E225" s="273">
        <f>IF(E$6=0,0,E$6/NFM!E$11*1000)</f>
        <v>0.54264622839728971</v>
      </c>
      <c r="F225" s="273">
        <f>IF(F$6=0,0,F$6/NFM!F$11*1000)</f>
        <v>0.53096067894332255</v>
      </c>
      <c r="G225" s="273">
        <f>IF(G$6=0,0,G$6/NFM!G$11*1000)</f>
        <v>0.50619337890643157</v>
      </c>
      <c r="H225" s="273">
        <f>IF(H$6=0,0,H$6/NFM!H$11*1000)</f>
        <v>0.50321397569516479</v>
      </c>
      <c r="I225" s="273">
        <f>IF(I$6=0,0,I$6/NFM!I$11*1000)</f>
        <v>0.49833083543854956</v>
      </c>
      <c r="J225" s="273">
        <f>IF(J$6=0,0,J$6/NFM!J$11*1000)</f>
        <v>0.5043992910274302</v>
      </c>
      <c r="K225" s="273">
        <f>IF(K$6=0,0,K$6/NFM!K$11*1000)</f>
        <v>0.67414451692265376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0.26207592976603233</v>
      </c>
      <c r="C226" s="274">
        <f>IF(C$7=0,0,C$7/NFM!C$11*1000)</f>
        <v>0.2866291539256644</v>
      </c>
      <c r="D226" s="274">
        <f>IF(D$7=0,0,D$7/NFM!D$11*1000)</f>
        <v>0.26424834104712414</v>
      </c>
      <c r="E226" s="274">
        <f>IF(E$7=0,0,E$7/NFM!E$11*1000)</f>
        <v>0.27132311419864491</v>
      </c>
      <c r="F226" s="274">
        <f>IF(F$7=0,0,F$7/NFM!F$11*1000)</f>
        <v>0.26548033947166128</v>
      </c>
      <c r="G226" s="274">
        <f>IF(G$7=0,0,G$7/NFM!G$11*1000)</f>
        <v>0.25309668945321584</v>
      </c>
      <c r="H226" s="274">
        <f>IF(H$7=0,0,H$7/NFM!H$11*1000)</f>
        <v>0.2516069878475824</v>
      </c>
      <c r="I226" s="274">
        <f>IF(I$7=0,0,I$7/NFM!I$11*1000)</f>
        <v>0.24916541771927472</v>
      </c>
      <c r="J226" s="274">
        <f>IF(J$7=0,0,J$7/NFM!J$11*1000)</f>
        <v>0.2521996455137151</v>
      </c>
      <c r="K226" s="274">
        <f>IF(K$7=0,0,K$7/NFM!K$11*1000)</f>
        <v>0.33707225846132693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6.6392568874061437</v>
      </c>
      <c r="C227" s="274">
        <f>IF(C$8=0,0,C$8/NFM!C$11*1000)</f>
        <v>7.2612718994501604</v>
      </c>
      <c r="D227" s="274">
        <f>IF(D$8=0,0,D$8/NFM!D$11*1000)</f>
        <v>6.694291306527143</v>
      </c>
      <c r="E227" s="274">
        <f>IF(E$8=0,0,E$8/NFM!E$11*1000)</f>
        <v>6.8735188930323305</v>
      </c>
      <c r="F227" s="274">
        <f>IF(F$8=0,0,F$8/NFM!F$11*1000)</f>
        <v>6.7255019332820805</v>
      </c>
      <c r="G227" s="274">
        <f>IF(G$8=0,0,G$8/NFM!G$11*1000)</f>
        <v>6.411782799481462</v>
      </c>
      <c r="H227" s="274">
        <f>IF(H$8=0,0,H$8/NFM!H$11*1000)</f>
        <v>6.3740436921387476</v>
      </c>
      <c r="I227" s="274">
        <f>IF(I$8=0,0,I$8/NFM!I$11*1000)</f>
        <v>6.3121905822216204</v>
      </c>
      <c r="J227" s="274">
        <f>IF(J$8=0,0,J$8/NFM!J$11*1000)</f>
        <v>6.389057686347444</v>
      </c>
      <c r="K227" s="274">
        <f>IF(K$8=0,0,K$8/NFM!K$11*1000)</f>
        <v>8.5391638810202739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0.17471728651068871</v>
      </c>
      <c r="C228" s="274">
        <f>IF(C$9=0,0,C$9/NFM!C$11*1000)</f>
        <v>0.19108610261711023</v>
      </c>
      <c r="D228" s="274">
        <f>IF(D$9=0,0,D$9/NFM!D$11*1000)</f>
        <v>0.17616556069808337</v>
      </c>
      <c r="E228" s="274">
        <f>IF(E$9=0,0,E$9/NFM!E$11*1000)</f>
        <v>0.18088207613243054</v>
      </c>
      <c r="F228" s="274">
        <f>IF(F$9=0,0,F$9/NFM!F$11*1000)</f>
        <v>0.17698689298110806</v>
      </c>
      <c r="G228" s="274">
        <f>IF(G$9=0,0,G$9/NFM!G$11*1000)</f>
        <v>0.16873112630214449</v>
      </c>
      <c r="H228" s="274">
        <f>IF(H$9=0,0,H$9/NFM!H$11*1000)</f>
        <v>0.16773799189838887</v>
      </c>
      <c r="I228" s="274">
        <f>IF(I$9=0,0,I$9/NFM!I$11*1000)</f>
        <v>0.16611027847951704</v>
      </c>
      <c r="J228" s="274">
        <f>IF(J$9=0,0,J$9/NFM!J$11*1000)</f>
        <v>0.16813309700914403</v>
      </c>
      <c r="K228" s="274">
        <f>IF(K$9=0,0,K$9/NFM!K$11*1000)</f>
        <v>0.22471483897421871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0.84586359246709852</v>
      </c>
      <c r="C229" s="275">
        <f>IF(C$10=0,0,C$10/NFM!C$11*1000)</f>
        <v>0.89117689741316897</v>
      </c>
      <c r="D229" s="275">
        <f>IF(D$10=0,0,D$10/NFM!D$11*1000)</f>
        <v>0.87395115163636483</v>
      </c>
      <c r="E229" s="275">
        <f>IF(E$10=0,0,E$10/NFM!E$11*1000)</f>
        <v>0.89507500216589675</v>
      </c>
      <c r="F229" s="275">
        <f>IF(F$10=0,0,F$10/NFM!F$11*1000)</f>
        <v>0.87982037553932946</v>
      </c>
      <c r="G229" s="275">
        <f>IF(G$10=0,0,G$10/NFM!G$11*1000)</f>
        <v>0.8452207830636207</v>
      </c>
      <c r="H229" s="275">
        <f>IF(H$10=0,0,H$10/NFM!H$11*1000)</f>
        <v>0.83841824139392396</v>
      </c>
      <c r="I229" s="275">
        <f>IF(I$10=0,0,I$10/NFM!I$11*1000)</f>
        <v>0.83478394122833754</v>
      </c>
      <c r="J229" s="275">
        <f>IF(J$10=0,0,J$10/NFM!J$11*1000)</f>
        <v>0.84975228634742817</v>
      </c>
      <c r="K229" s="275">
        <f>IF(K$10=0,0,K$10/NFM!K$11*1000)</f>
        <v>1.0097234391529575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196.36899669086603</v>
      </c>
      <c r="C230" s="276">
        <f>IF(C$16=0,0,C$16/NFM!C$11*1000)</f>
        <v>219.66822340232</v>
      </c>
      <c r="D230" s="276">
        <f>IF(D$16=0,0,D$16/NFM!D$11*1000)</f>
        <v>194.77133851631973</v>
      </c>
      <c r="E230" s="276">
        <f>IF(E$16=0,0,E$16/NFM!E$11*1000)</f>
        <v>200.2963685643125</v>
      </c>
      <c r="F230" s="276">
        <f>IF(F$16=0,0,F$16/NFM!F$11*1000)</f>
        <v>195.40512548107944</v>
      </c>
      <c r="G230" s="276">
        <f>IF(G$16=0,0,G$16/NFM!G$11*1000)</f>
        <v>185.33711968830613</v>
      </c>
      <c r="H230" s="276">
        <f>IF(H$16=0,0,H$16/NFM!H$11*1000)</f>
        <v>184.54918312862819</v>
      </c>
      <c r="I230" s="276">
        <f>IF(I$16=0,0,I$16/NFM!I$11*1000)</f>
        <v>182.06147167538822</v>
      </c>
      <c r="J230" s="276">
        <f>IF(J$16=0,0,J$16/NFM!J$11*1000)</f>
        <v>183.54810129661999</v>
      </c>
      <c r="K230" s="276">
        <f>IF(K$16=0,0,K$16/NFM!K$11*1000)</f>
        <v>264.59024291678207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144.61951077525413</v>
      </c>
      <c r="C231" s="277">
        <f>IF(C$27=0,0,C$27/NFM!C$11*1000)</f>
        <v>153.30055947110097</v>
      </c>
      <c r="D231" s="277">
        <f>IF(D$27=0,0,D$27/NFM!D$11*1000)</f>
        <v>149.02262983820404</v>
      </c>
      <c r="E231" s="277">
        <f>IF(E$27=0,0,E$27/NFM!E$11*1000)</f>
        <v>152.70433838685105</v>
      </c>
      <c r="F231" s="277">
        <f>IF(F$27=0,0,F$27/NFM!F$11*1000)</f>
        <v>149.9899102613044</v>
      </c>
      <c r="G231" s="277">
        <f>IF(G$27=0,0,G$27/NFM!G$11*1000)</f>
        <v>143.94010813916515</v>
      </c>
      <c r="H231" s="277">
        <f>IF(H$27=0,0,H$27/NFM!H$11*1000)</f>
        <v>142.79177977937371</v>
      </c>
      <c r="I231" s="277">
        <f>IF(I$27=0,0,I$27/NFM!I$11*1000)</f>
        <v>142.09850422880299</v>
      </c>
      <c r="J231" s="277">
        <f>IF(J$27=0,0,J$27/NFM!J$11*1000)</f>
        <v>144.55455071512853</v>
      </c>
      <c r="K231" s="277">
        <f>IF(K$27=0,0,K$27/NFM!K$11*1000)</f>
        <v>174.05461609769458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1397.738292087208</v>
      </c>
      <c r="C233" s="272">
        <f t="shared" si="58"/>
        <v>1528.6888209387146</v>
      </c>
      <c r="D233" s="272">
        <f t="shared" si="58"/>
        <v>1376.1194850265986</v>
      </c>
      <c r="E233" s="272">
        <f t="shared" si="58"/>
        <v>1386.7785460284524</v>
      </c>
      <c r="F233" s="272">
        <f t="shared" si="58"/>
        <v>1372.1663049737633</v>
      </c>
      <c r="G233" s="272">
        <f t="shared" si="58"/>
        <v>1308.1599558720079</v>
      </c>
      <c r="H233" s="272">
        <f t="shared" si="58"/>
        <v>1313.6519089290036</v>
      </c>
      <c r="I233" s="272">
        <f t="shared" si="58"/>
        <v>1300.9043565369743</v>
      </c>
      <c r="J233" s="272">
        <f t="shared" si="58"/>
        <v>1316.746202456505</v>
      </c>
      <c r="K233" s="272">
        <f t="shared" si="58"/>
        <v>1759.870103620764</v>
      </c>
      <c r="L233" s="272">
        <f t="shared" si="58"/>
        <v>1654.8041808708792</v>
      </c>
      <c r="M233" s="272">
        <f t="shared" si="58"/>
        <v>1743.053177788021</v>
      </c>
      <c r="N233" s="272">
        <f t="shared" si="58"/>
        <v>1696.8074917143608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1.6161779085873533</v>
      </c>
      <c r="C234" s="273">
        <f>IF(C$35=0,0,C$35/NFM!C$13*1000)</f>
        <v>1.7675934869148611</v>
      </c>
      <c r="D234" s="273">
        <f>IF(D$35=0,0,D$35/NFM!D$13*1000)</f>
        <v>1.5911804977130672</v>
      </c>
      <c r="E234" s="273">
        <f>IF(E$35=0,0,E$35/NFM!E$13*1000)</f>
        <v>1.6035053649745874</v>
      </c>
      <c r="F234" s="273">
        <f>IF(F$35=0,0,F$35/NFM!F$13*1000)</f>
        <v>1.5866095116380676</v>
      </c>
      <c r="G234" s="273">
        <f>IF(G$35=0,0,G$35/NFM!G$13*1000)</f>
        <v>1.5126002010160302</v>
      </c>
      <c r="H234" s="273">
        <f>IF(H$35=0,0,H$35/NFM!H$13*1000)</f>
        <v>1.5189504407240666</v>
      </c>
      <c r="I234" s="273">
        <f>IF(I$35=0,0,I$35/NFM!I$13*1000)</f>
        <v>1.5042106910293931</v>
      </c>
      <c r="J234" s="273">
        <f>IF(J$35=0,0,J$35/NFM!J$13*1000)</f>
        <v>1.5225283128231346</v>
      </c>
      <c r="K234" s="273">
        <f>IF(K$35=0,0,K$35/NFM!K$13*1000)</f>
        <v>2.0349039584559967</v>
      </c>
      <c r="L234" s="273">
        <f>IF(L$35=0,0,L$35/NFM!L$13*1000)</f>
        <v>1.9134182524014209</v>
      </c>
      <c r="M234" s="273">
        <f>IF(M$35=0,0,M$35/NFM!M$13*1000)</f>
        <v>2.0154588705060448</v>
      </c>
      <c r="N234" s="273">
        <f>IF(N$35=0,0,N$35/NFM!N$13*1000)</f>
        <v>1.9619858730077402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0.7510802414645531</v>
      </c>
      <c r="C235" s="274">
        <f>IF(C$36=0,0,C$36/NFM!C$13*1000)</f>
        <v>0.82144703000154196</v>
      </c>
      <c r="D235" s="274">
        <f>IF(D$36=0,0,D$36/NFM!D$13*1000)</f>
        <v>0.73946328933589922</v>
      </c>
      <c r="E235" s="274">
        <f>IF(E$36=0,0,E$36/NFM!E$13*1000)</f>
        <v>0.74519097824292846</v>
      </c>
      <c r="F235" s="274">
        <f>IF(F$36=0,0,F$36/NFM!F$13*1000)</f>
        <v>0.73733903228059616</v>
      </c>
      <c r="G235" s="274">
        <f>IF(G$36=0,0,G$36/NFM!G$13*1000)</f>
        <v>0.70294496551525398</v>
      </c>
      <c r="H235" s="274">
        <f>IF(H$36=0,0,H$36/NFM!H$13*1000)</f>
        <v>0.70589608837612616</v>
      </c>
      <c r="I235" s="274">
        <f>IF(I$36=0,0,I$36/NFM!I$13*1000)</f>
        <v>0.69904614029740375</v>
      </c>
      <c r="J235" s="274">
        <f>IF(J$36=0,0,J$36/NFM!J$13*1000)</f>
        <v>0.70755881933279829</v>
      </c>
      <c r="K235" s="274">
        <f>IF(K$36=0,0,K$36/NFM!K$13*1000)</f>
        <v>0.94567321354504064</v>
      </c>
      <c r="L235" s="274">
        <f>IF(L$36=0,0,L$36/NFM!L$13*1000)</f>
        <v>0.8892156212508131</v>
      </c>
      <c r="M235" s="274">
        <f>IF(M$36=0,0,M$36/NFM!M$13*1000)</f>
        <v>0.93663657143086021</v>
      </c>
      <c r="N235" s="274">
        <f>IF(N$36=0,0,N$36/NFM!N$13*1000)</f>
        <v>0.91178626772390914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22.025427232265663</v>
      </c>
      <c r="C236" s="274">
        <f>IF(C$37=0,0,C$37/NFM!C$13*1000)</f>
        <v>24.088933226601984</v>
      </c>
      <c r="D236" s="274">
        <f>IF(D$37=0,0,D$37/NFM!D$13*1000)</f>
        <v>21.684760124219448</v>
      </c>
      <c r="E236" s="274">
        <f>IF(E$37=0,0,E$37/NFM!E$13*1000)</f>
        <v>21.852724594946078</v>
      </c>
      <c r="F236" s="274">
        <f>IF(F$37=0,0,F$37/NFM!F$13*1000)</f>
        <v>21.622466288472982</v>
      </c>
      <c r="G236" s="274">
        <f>IF(G$37=0,0,G$37/NFM!G$13*1000)</f>
        <v>20.613860319442857</v>
      </c>
      <c r="H236" s="274">
        <f>IF(H$37=0,0,H$37/NFM!H$13*1000)</f>
        <v>20.700401994003332</v>
      </c>
      <c r="I236" s="274">
        <f>IF(I$37=0,0,I$37/NFM!I$13*1000)</f>
        <v>20.499527274334881</v>
      </c>
      <c r="J236" s="274">
        <f>IF(J$37=0,0,J$37/NFM!J$13*1000)</f>
        <v>20.749161577428932</v>
      </c>
      <c r="K236" s="274">
        <f>IF(K$37=0,0,K$37/NFM!K$13*1000)</f>
        <v>27.731865918645816</v>
      </c>
      <c r="L236" s="274">
        <f>IF(L$37=0,0,L$37/NFM!L$13*1000)</f>
        <v>26.076247088411794</v>
      </c>
      <c r="M236" s="274">
        <f>IF(M$37=0,0,M$37/NFM!M$13*1000)</f>
        <v>27.466866398858411</v>
      </c>
      <c r="N236" s="274">
        <f>IF(N$37=0,0,N$37/NFM!N$13*1000)</f>
        <v>26.738131270731653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0.53872596952911722</v>
      </c>
      <c r="C237" s="274">
        <f>IF(C$38=0,0,C$38/NFM!C$13*1000)</f>
        <v>0.5891978289716201</v>
      </c>
      <c r="D237" s="274">
        <f>IF(D$38=0,0,D$38/NFM!D$13*1000)</f>
        <v>0.53039349923768908</v>
      </c>
      <c r="E237" s="274">
        <f>IF(E$38=0,0,E$38/NFM!E$13*1000)</f>
        <v>0.53450178832486261</v>
      </c>
      <c r="F237" s="274">
        <f>IF(F$38=0,0,F$38/NFM!F$13*1000)</f>
        <v>0.52886983721268932</v>
      </c>
      <c r="G237" s="274">
        <f>IF(G$38=0,0,G$38/NFM!G$13*1000)</f>
        <v>0.50420006700534337</v>
      </c>
      <c r="H237" s="274">
        <f>IF(H$38=0,0,H$38/NFM!H$13*1000)</f>
        <v>0.5063168135746885</v>
      </c>
      <c r="I237" s="274">
        <f>IF(I$38=0,0,I$38/NFM!I$13*1000)</f>
        <v>0.50140356367646444</v>
      </c>
      <c r="J237" s="274">
        <f>IF(J$38=0,0,J$38/NFM!J$13*1000)</f>
        <v>0.50750943760771128</v>
      </c>
      <c r="K237" s="274">
        <f>IF(K$38=0,0,K$38/NFM!K$13*1000)</f>
        <v>0.67830131948533223</v>
      </c>
      <c r="L237" s="274">
        <f>IF(L$38=0,0,L$38/NFM!L$13*1000)</f>
        <v>0.63780608413380646</v>
      </c>
      <c r="M237" s="274">
        <f>IF(M$38=0,0,M$38/NFM!M$13*1000)</f>
        <v>0.67181962350201474</v>
      </c>
      <c r="N237" s="274">
        <f>IF(N$38=0,0,N$38/NFM!N$13*1000)</f>
        <v>0.6539952910025798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2.7550515317028337</v>
      </c>
      <c r="C238" s="275">
        <f>IF(C$39=0,0,C$39/NFM!C$13*1000)</f>
        <v>3.1594528691877528</v>
      </c>
      <c r="D238" s="275">
        <f>IF(D$39=0,0,D$39/NFM!D$13*1000)</f>
        <v>2.6602791915735406</v>
      </c>
      <c r="E238" s="275">
        <f>IF(E$39=0,0,E$39/NFM!E$13*1000)</f>
        <v>2.6921698198297399</v>
      </c>
      <c r="F238" s="275">
        <f>IF(F$39=0,0,F$39/NFM!F$13*1000)</f>
        <v>2.651975549917934</v>
      </c>
      <c r="G238" s="275">
        <f>IF(G$39=0,0,G$39/NFM!G$13*1000)</f>
        <v>2.5021835925973099</v>
      </c>
      <c r="H238" s="275">
        <f>IF(H$39=0,0,H$39/NFM!H$13*1000)</f>
        <v>2.5127391129124788</v>
      </c>
      <c r="I238" s="275">
        <f>IF(I$39=0,0,I$39/NFM!I$13*1000)</f>
        <v>2.4750340374630073</v>
      </c>
      <c r="J238" s="275">
        <f>IF(J$39=0,0,J$39/NFM!J$13*1000)</f>
        <v>2.4916394663250121</v>
      </c>
      <c r="K238" s="275">
        <f>IF(K$39=0,0,K$39/NFM!K$13*1000)</f>
        <v>3.9594958871209776</v>
      </c>
      <c r="L238" s="275">
        <f>IF(L$39=0,0,L$39/NFM!L$13*1000)</f>
        <v>3.9088605464961472</v>
      </c>
      <c r="M238" s="275">
        <f>IF(M$39=0,0,M$39/NFM!M$13*1000)</f>
        <v>4.002112468059428</v>
      </c>
      <c r="N238" s="275">
        <f>IF(N$39=0,0,N$39/NFM!N$13*1000)</f>
        <v>3.7889974122333792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1178.0417054306306</v>
      </c>
      <c r="C239" s="276">
        <f>IF(C$45=0,0,C$45/NFM!C$13*1000)</f>
        <v>1276.1630801563708</v>
      </c>
      <c r="D239" s="276">
        <f>IF(D$45=0,0,D$45/NFM!D$13*1000)</f>
        <v>1164.5423135828892</v>
      </c>
      <c r="E239" s="276">
        <f>IF(E$45=0,0,E$45/NFM!E$13*1000)</f>
        <v>1172.6702392434988</v>
      </c>
      <c r="F239" s="276">
        <f>IF(F$45=0,0,F$45/NFM!F$13*1000)</f>
        <v>1161.3525090647902</v>
      </c>
      <c r="G239" s="276">
        <f>IF(G$45=0,0,G$45/NFM!G$13*1000)</f>
        <v>1109.263174927311</v>
      </c>
      <c r="H239" s="276">
        <f>IF(H$45=0,0,H$45/NFM!H$13*1000)</f>
        <v>1113.8225536035382</v>
      </c>
      <c r="I239" s="276">
        <f>IF(I$45=0,0,I$45/NFM!I$13*1000)</f>
        <v>1104.129888153459</v>
      </c>
      <c r="J239" s="276">
        <f>IF(J$45=0,0,J$45/NFM!J$13*1000)</f>
        <v>1118.7271478852756</v>
      </c>
      <c r="K239" s="276">
        <f>IF(K$45=0,0,K$45/NFM!K$13*1000)</f>
        <v>1445.2724480287081</v>
      </c>
      <c r="L239" s="276">
        <f>IF(L$45=0,0,L$45/NFM!L$13*1000)</f>
        <v>1348.4995757812517</v>
      </c>
      <c r="M239" s="276">
        <f>IF(M$45=0,0,M$45/NFM!M$13*1000)</f>
        <v>1429.1591534138006</v>
      </c>
      <c r="N239" s="276">
        <f>IF(N$45=0,0,N$45/NFM!N$13*1000)</f>
        <v>1399.1803417562237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148.24940478859344</v>
      </c>
      <c r="C240" s="276">
        <f>IF(C$46=0,0,C$46/NFM!C$13*1000)</f>
        <v>171.05208721456992</v>
      </c>
      <c r="D240" s="276">
        <f>IF(D$46=0,0,D$46/NFM!D$13*1000)</f>
        <v>142.76736962026308</v>
      </c>
      <c r="E240" s="276">
        <f>IF(E$46=0,0,E$46/NFM!E$13*1000)</f>
        <v>144.55432003024734</v>
      </c>
      <c r="F240" s="276">
        <f>IF(F$46=0,0,F$46/NFM!F$13*1000)</f>
        <v>142.28994840837129</v>
      </c>
      <c r="G240" s="276">
        <f>IF(G$46=0,0,G$46/NFM!G$13*1000)</f>
        <v>134.11195876728951</v>
      </c>
      <c r="H240" s="276">
        <f>IF(H$46=0,0,H$46/NFM!H$13*1000)</f>
        <v>134.6872744045375</v>
      </c>
      <c r="I240" s="276">
        <f>IF(I$46=0,0,I$46/NFM!I$13*1000)</f>
        <v>132.5968700673437</v>
      </c>
      <c r="J240" s="276">
        <f>IF(J$46=0,0,J$46/NFM!J$13*1000)</f>
        <v>133.40168158107466</v>
      </c>
      <c r="K240" s="276">
        <f>IF(K$46=0,0,K$46/NFM!K$13*1000)</f>
        <v>214.81256474243969</v>
      </c>
      <c r="L240" s="276">
        <f>IF(L$46=0,0,L$46/NFM!L$13*1000)</f>
        <v>210.52472905764037</v>
      </c>
      <c r="M240" s="276">
        <f>IF(M$46=0,0,M$46/NFM!M$13*1000)</f>
        <v>215.8365173011783</v>
      </c>
      <c r="N240" s="276">
        <f>IF(N$46=0,0,N$46/NFM!N$13*1000)</f>
        <v>203.91897616105771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43.760718984434455</v>
      </c>
      <c r="C241" s="277">
        <f>IF(C$53=0,0,C$53/NFM!C$13*1000)</f>
        <v>51.047029126095978</v>
      </c>
      <c r="D241" s="277">
        <f>IF(D$53=0,0,D$53/NFM!D$13*1000)</f>
        <v>41.603725221366595</v>
      </c>
      <c r="E241" s="277">
        <f>IF(E$53=0,0,E$53/NFM!E$13*1000)</f>
        <v>42.125894208388168</v>
      </c>
      <c r="F241" s="277">
        <f>IF(F$53=0,0,F$53/NFM!F$13*1000)</f>
        <v>41.396587281079832</v>
      </c>
      <c r="G241" s="277">
        <f>IF(G$53=0,0,G$53/NFM!G$13*1000)</f>
        <v>38.949033031830638</v>
      </c>
      <c r="H241" s="277">
        <f>IF(H$53=0,0,H$53/NFM!H$13*1000)</f>
        <v>39.197776471337313</v>
      </c>
      <c r="I241" s="277">
        <f>IF(I$53=0,0,I$53/NFM!I$13*1000)</f>
        <v>38.498376609370439</v>
      </c>
      <c r="J241" s="277">
        <f>IF(J$53=0,0,J$53/NFM!J$13*1000)</f>
        <v>38.638975376636992</v>
      </c>
      <c r="K241" s="277">
        <f>IF(K$53=0,0,K$53/NFM!K$13*1000)</f>
        <v>64.434850552363017</v>
      </c>
      <c r="L241" s="277">
        <f>IF(L$53=0,0,L$53/NFM!L$13*1000)</f>
        <v>62.354328439293262</v>
      </c>
      <c r="M241" s="277">
        <f>IF(M$53=0,0,M$53/NFM!M$13*1000)</f>
        <v>62.964613140685579</v>
      </c>
      <c r="N241" s="277">
        <f>IF(N$53=0,0,N$53/NFM!N$13*1000)</f>
        <v>59.653277682380207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149.09208448930218</v>
      </c>
      <c r="C243" s="272">
        <f t="shared" si="59"/>
        <v>163.06014090012945</v>
      </c>
      <c r="D243" s="272">
        <f t="shared" si="59"/>
        <v>150.32794512918474</v>
      </c>
      <c r="E243" s="272">
        <f t="shared" si="59"/>
        <v>154.35270496643841</v>
      </c>
      <c r="F243" s="272">
        <f t="shared" si="59"/>
        <v>151.10075315744302</v>
      </c>
      <c r="G243" s="272">
        <f t="shared" si="59"/>
        <v>124.87772736045436</v>
      </c>
      <c r="H243" s="272">
        <f t="shared" si="59"/>
        <v>125.80720246821039</v>
      </c>
      <c r="I243" s="272">
        <f t="shared" si="59"/>
        <v>122.40996663923241</v>
      </c>
      <c r="J243" s="272">
        <f t="shared" si="59"/>
        <v>123.90062182903887</v>
      </c>
      <c r="K243" s="272">
        <f t="shared" si="59"/>
        <v>165.59683238133391</v>
      </c>
      <c r="L243" s="272">
        <f t="shared" si="59"/>
        <v>155.71054363604134</v>
      </c>
      <c r="M243" s="272">
        <f t="shared" si="59"/>
        <v>164.01442601931637</v>
      </c>
      <c r="N243" s="272">
        <f t="shared" si="59"/>
        <v>159.6628894432111</v>
      </c>
      <c r="O243" s="272">
        <f t="shared" si="59"/>
        <v>154.17286317310334</v>
      </c>
      <c r="P243" s="272">
        <f t="shared" si="59"/>
        <v>165.40401663126204</v>
      </c>
      <c r="Q243" s="272">
        <f t="shared" si="59"/>
        <v>160.85629098560472</v>
      </c>
      <c r="R243" s="272">
        <f t="shared" si="59"/>
        <v>169.32322416729781</v>
      </c>
      <c r="S243" s="272">
        <f t="shared" si="59"/>
        <v>181.67433691291066</v>
      </c>
      <c r="T243" s="272">
        <f t="shared" si="59"/>
        <v>191.72869258381263</v>
      </c>
      <c r="U243" s="272">
        <f t="shared" si="59"/>
        <v>177.16049637063233</v>
      </c>
      <c r="V243" s="272">
        <f t="shared" si="59"/>
        <v>184.94333262746119</v>
      </c>
      <c r="W243" s="272">
        <f t="shared" si="59"/>
        <v>219.67035586954773</v>
      </c>
      <c r="X243" s="272">
        <f t="shared" si="59"/>
        <v>226.28766228004253</v>
      </c>
      <c r="Y243" s="272">
        <f t="shared" si="59"/>
        <v>202.97537263322349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0.25474446103073006</v>
      </c>
      <c r="C244" s="273">
        <f>IF(C$73=0,0,C$73/NFM!C$14*1000)</f>
        <v>0.27861081861909515</v>
      </c>
      <c r="D244" s="273">
        <f>IF(D$73=0,0,D$73/NFM!D$14*1000)</f>
        <v>0.25685609997989434</v>
      </c>
      <c r="E244" s="273">
        <f>IF(E$73=0,0,E$73/NFM!E$14*1000)</f>
        <v>0.26373295919771195</v>
      </c>
      <c r="F244" s="273">
        <f>IF(F$73=0,0,F$73/NFM!F$14*1000)</f>
        <v>0.25817654945454205</v>
      </c>
      <c r="G244" s="273">
        <f>IF(G$73=0,0,G$73/NFM!G$14*1000)</f>
        <v>0.21337088055447445</v>
      </c>
      <c r="H244" s="273">
        <f>IF(H$73=0,0,H$73/NFM!H$14*1000)</f>
        <v>0.21495901741756207</v>
      </c>
      <c r="I244" s="273">
        <f>IF(I$73=0,0,I$73/NFM!I$14*1000)</f>
        <v>0.2091543698186453</v>
      </c>
      <c r="J244" s="273">
        <f>IF(J$73=0,0,J$73/NFM!J$14*1000)</f>
        <v>0.2117013605205528</v>
      </c>
      <c r="K244" s="273">
        <f>IF(K$73=0,0,K$73/NFM!K$14*1000)</f>
        <v>0.28294510709849058</v>
      </c>
      <c r="L244" s="273">
        <f>IF(L$73=0,0,L$73/NFM!L$14*1000)</f>
        <v>0.26605301449252572</v>
      </c>
      <c r="M244" s="273">
        <f>IF(M$73=0,0,M$73/NFM!M$14*1000)</f>
        <v>0.28024134682041585</v>
      </c>
      <c r="N244" s="273">
        <f>IF(N$73=0,0,N$73/NFM!N$14*1000)</f>
        <v>0.27280614431752243</v>
      </c>
      <c r="O244" s="273">
        <f>IF(O$73=0,0,O$73/NFM!O$14*1000)</f>
        <v>0.26342567460315841</v>
      </c>
      <c r="P244" s="273">
        <f>IF(P$73=0,0,P$73/NFM!P$14*1000)</f>
        <v>0.2826156547034368</v>
      </c>
      <c r="Q244" s="273">
        <f>IF(Q$73=0,0,Q$73/NFM!Q$14*1000)</f>
        <v>0.27484523602115235</v>
      </c>
      <c r="R244" s="273">
        <f>IF(R$73=0,0,R$73/NFM!R$14*1000)</f>
        <v>0.28931216320590286</v>
      </c>
      <c r="S244" s="273">
        <f>IF(S$73=0,0,S$73/NFM!S$14*1000)</f>
        <v>0.31041574875362715</v>
      </c>
      <c r="T244" s="273">
        <f>IF(T$73=0,0,T$73/NFM!T$14*1000)</f>
        <v>0.32759500696292171</v>
      </c>
      <c r="U244" s="273">
        <f>IF(U$73=0,0,U$73/NFM!U$14*1000)</f>
        <v>0.30270322746131245</v>
      </c>
      <c r="V244" s="273">
        <f>IF(V$73=0,0,V$73/NFM!V$14*1000)</f>
        <v>0.31600128036834813</v>
      </c>
      <c r="W244" s="273">
        <f>IF(W$73=0,0,W$73/NFM!W$14*1000)</f>
        <v>0.37533720587581587</v>
      </c>
      <c r="X244" s="273">
        <f>IF(X$73=0,0,X$73/NFM!X$14*1000)</f>
        <v>0.3866437897283001</v>
      </c>
      <c r="Y244" s="273">
        <f>IF(Y$73=0,0,Y$73/NFM!Y$14*1000)</f>
        <v>0.34681151639201485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0.13251012462170633</v>
      </c>
      <c r="C245" s="274">
        <f>IF(C$74=0,0,C$74/NFM!C$14*1000)</f>
        <v>0.14492465958550665</v>
      </c>
      <c r="D245" s="274">
        <f>IF(D$74=0,0,D$74/NFM!D$14*1000)</f>
        <v>0.13360853335325498</v>
      </c>
      <c r="E245" s="274">
        <f>IF(E$74=0,0,E$74/NFM!E$14*1000)</f>
        <v>0.13718566106889554</v>
      </c>
      <c r="F245" s="274">
        <f>IF(F$74=0,0,F$74/NFM!F$14*1000)</f>
        <v>0.13429538999278412</v>
      </c>
      <c r="G245" s="274">
        <f>IF(G$74=0,0,G$74/NFM!G$14*1000)</f>
        <v>0.1109888782606579</v>
      </c>
      <c r="H245" s="274">
        <f>IF(H$74=0,0,H$74/NFM!H$14*1000)</f>
        <v>0.11181497753203204</v>
      </c>
      <c r="I245" s="274">
        <f>IF(I$74=0,0,I$74/NFM!I$14*1000)</f>
        <v>0.10879558086446418</v>
      </c>
      <c r="J245" s="274">
        <f>IF(J$74=0,0,J$74/NFM!J$14*1000)</f>
        <v>0.11012044600168649</v>
      </c>
      <c r="K245" s="274">
        <f>IF(K$74=0,0,K$74/NFM!K$14*1000)</f>
        <v>0.14717922129109684</v>
      </c>
      <c r="L245" s="274">
        <f>IF(L$74=0,0,L$74/NFM!L$14*1000)</f>
        <v>0.13839248148415056</v>
      </c>
      <c r="M245" s="274">
        <f>IF(M$74=0,0,M$74/NFM!M$14*1000)</f>
        <v>0.1457728095090888</v>
      </c>
      <c r="N245" s="274">
        <f>IF(N$74=0,0,N$74/NFM!N$14*1000)</f>
        <v>0.14190524902804988</v>
      </c>
      <c r="O245" s="274">
        <f>IF(O$74=0,0,O$74/NFM!O$14*1000)</f>
        <v>0.13702582120523821</v>
      </c>
      <c r="P245" s="274">
        <f>IF(P$74=0,0,P$74/NFM!P$14*1000)</f>
        <v>0.14700785042890485</v>
      </c>
      <c r="Q245" s="274">
        <f>IF(Q$74=0,0,Q$74/NFM!Q$14*1000)</f>
        <v>0.14296592094480062</v>
      </c>
      <c r="R245" s="274">
        <f>IF(R$74=0,0,R$74/NFM!R$14*1000)</f>
        <v>0.15049116532651524</v>
      </c>
      <c r="S245" s="274">
        <f>IF(S$74=0,0,S$74/NFM!S$14*1000)</f>
        <v>0.16146859242965639</v>
      </c>
      <c r="T245" s="274">
        <f>IF(T$74=0,0,T$74/NFM!T$14*1000)</f>
        <v>0.17040470682842032</v>
      </c>
      <c r="U245" s="274">
        <f>IF(U$74=0,0,U$74/NFM!U$14*1000)</f>
        <v>0.15745677936232949</v>
      </c>
      <c r="V245" s="274">
        <f>IF(V$74=0,0,V$74/NFM!V$14*1000)</f>
        <v>0.16437401179520578</v>
      </c>
      <c r="W245" s="274">
        <f>IF(W$74=0,0,W$74/NFM!W$14*1000)</f>
        <v>0.19523870989983055</v>
      </c>
      <c r="X245" s="274">
        <f>IF(X$74=0,0,X$74/NFM!X$14*1000)</f>
        <v>0.20112004223293178</v>
      </c>
      <c r="Y245" s="274">
        <f>IF(Y$74=0,0,Y$74/NFM!Y$14*1000)</f>
        <v>0.18040053578164017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3.1016499597317795</v>
      </c>
      <c r="C246" s="274">
        <f>IF(C$75=0,0,C$75/NFM!C$14*1000)</f>
        <v>3.3922356186049156</v>
      </c>
      <c r="D246" s="274">
        <f>IF(D$75=0,0,D$75/NFM!D$14*1000)</f>
        <v>3.1273602924909034</v>
      </c>
      <c r="E246" s="274">
        <f>IF(E$75=0,0,E$75/NFM!E$14*1000)</f>
        <v>3.2110897287648936</v>
      </c>
      <c r="F246" s="274">
        <f>IF(F$75=0,0,F$75/NFM!F$14*1000)</f>
        <v>3.1434374705512118</v>
      </c>
      <c r="G246" s="274">
        <f>IF(G$75=0,0,G$75/NFM!G$14*1000)</f>
        <v>2.5979045055660159</v>
      </c>
      <c r="H246" s="274">
        <f>IF(H$75=0,0,H$75/NFM!H$14*1000)</f>
        <v>2.6172409206445373</v>
      </c>
      <c r="I246" s="274">
        <f>IF(I$75=0,0,I$75/NFM!I$14*1000)</f>
        <v>2.5465662338678698</v>
      </c>
      <c r="J246" s="274">
        <f>IF(J$75=0,0,J$75/NFM!J$14*1000)</f>
        <v>2.5775772068878324</v>
      </c>
      <c r="K246" s="274">
        <f>IF(K$75=0,0,K$75/NFM!K$14*1000)</f>
        <v>3.4450078972766036</v>
      </c>
      <c r="L246" s="274">
        <f>IF(L$75=0,0,L$75/NFM!L$14*1000)</f>
        <v>3.2393376419191942</v>
      </c>
      <c r="M246" s="274">
        <f>IF(M$75=0,0,M$75/NFM!M$14*1000)</f>
        <v>3.4120881708822264</v>
      </c>
      <c r="N246" s="274">
        <f>IF(N$75=0,0,N$75/NFM!N$14*1000)</f>
        <v>3.3215606067091437</v>
      </c>
      <c r="O246" s="274">
        <f>IF(O$75=0,0,O$75/NFM!O$14*1000)</f>
        <v>3.2073483745997562</v>
      </c>
      <c r="P246" s="274">
        <f>IF(P$75=0,0,P$75/NFM!P$14*1000)</f>
        <v>3.4409966382929249</v>
      </c>
      <c r="Q246" s="274">
        <f>IF(Q$75=0,0,Q$75/NFM!Q$14*1000)</f>
        <v>3.3463876379814343</v>
      </c>
      <c r="R246" s="274">
        <f>IF(R$75=0,0,R$75/NFM!R$14*1000)</f>
        <v>3.5225302082201302</v>
      </c>
      <c r="S246" s="274">
        <f>IF(S$75=0,0,S$75/NFM!S$14*1000)</f>
        <v>3.7794776409511588</v>
      </c>
      <c r="T246" s="274">
        <f>IF(T$75=0,0,T$75/NFM!T$14*1000)</f>
        <v>3.9886442910030797</v>
      </c>
      <c r="U246" s="274">
        <f>IF(U$75=0,0,U$75/NFM!U$14*1000)</f>
        <v>3.685573572305469</v>
      </c>
      <c r="V246" s="274">
        <f>IF(V$75=0,0,V$75/NFM!V$14*1000)</f>
        <v>3.8474844735149878</v>
      </c>
      <c r="W246" s="274">
        <f>IF(W$75=0,0,W$75/NFM!W$14*1000)</f>
        <v>4.5699310783056752</v>
      </c>
      <c r="X246" s="274">
        <f>IF(X$75=0,0,X$75/NFM!X$14*1000)</f>
        <v>4.7075947794470796</v>
      </c>
      <c r="Y246" s="274">
        <f>IF(Y$75=0,0,Y$75/NFM!Y$14*1000)</f>
        <v>4.2226155634530143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8.4914820343576711E-2</v>
      </c>
      <c r="C247" s="274">
        <f>IF(C$76=0,0,C$76/NFM!C$14*1000)</f>
        <v>9.2870272873031748E-2</v>
      </c>
      <c r="D247" s="274">
        <f>IF(D$76=0,0,D$76/NFM!D$14*1000)</f>
        <v>8.5618699993298172E-2</v>
      </c>
      <c r="E247" s="274">
        <f>IF(E$76=0,0,E$76/NFM!E$14*1000)</f>
        <v>8.7910986399237362E-2</v>
      </c>
      <c r="F247" s="274">
        <f>IF(F$76=0,0,F$76/NFM!F$14*1000)</f>
        <v>8.6058849818180724E-2</v>
      </c>
      <c r="G247" s="274">
        <f>IF(G$76=0,0,G$76/NFM!G$14*1000)</f>
        <v>7.1123626851491484E-2</v>
      </c>
      <c r="H247" s="274">
        <f>IF(H$76=0,0,H$76/NFM!H$14*1000)</f>
        <v>7.1653005805854028E-2</v>
      </c>
      <c r="I247" s="274">
        <f>IF(I$76=0,0,I$76/NFM!I$14*1000)</f>
        <v>6.9718123272881793E-2</v>
      </c>
      <c r="J247" s="274">
        <f>IF(J$76=0,0,J$76/NFM!J$14*1000)</f>
        <v>7.05671201735176E-2</v>
      </c>
      <c r="K247" s="274">
        <f>IF(K$76=0,0,K$76/NFM!K$14*1000)</f>
        <v>9.4315035699496855E-2</v>
      </c>
      <c r="L247" s="274">
        <f>IF(L$76=0,0,L$76/NFM!L$14*1000)</f>
        <v>8.8684338164175328E-2</v>
      </c>
      <c r="M247" s="274">
        <f>IF(M$76=0,0,M$76/NFM!M$14*1000)</f>
        <v>9.3413782273471954E-2</v>
      </c>
      <c r="N247" s="274">
        <f>IF(N$76=0,0,N$76/NFM!N$14*1000)</f>
        <v>9.0935381439174151E-2</v>
      </c>
      <c r="O247" s="274">
        <f>IF(O$76=0,0,O$76/NFM!O$14*1000)</f>
        <v>8.7808558201052794E-2</v>
      </c>
      <c r="P247" s="274">
        <f>IF(P$76=0,0,P$76/NFM!P$14*1000)</f>
        <v>9.4205218234478943E-2</v>
      </c>
      <c r="Q247" s="274">
        <f>IF(Q$76=0,0,Q$76/NFM!Q$14*1000)</f>
        <v>9.1615078673717459E-2</v>
      </c>
      <c r="R247" s="274">
        <f>IF(R$76=0,0,R$76/NFM!R$14*1000)</f>
        <v>9.6437387735300972E-2</v>
      </c>
      <c r="S247" s="274">
        <f>IF(S$76=0,0,S$76/NFM!S$14*1000)</f>
        <v>0.10347191625120911</v>
      </c>
      <c r="T247" s="274">
        <f>IF(T$76=0,0,T$76/NFM!T$14*1000)</f>
        <v>0.10919833565430723</v>
      </c>
      <c r="U247" s="274">
        <f>IF(U$76=0,0,U$76/NFM!U$14*1000)</f>
        <v>0.10090107582043746</v>
      </c>
      <c r="V247" s="274">
        <f>IF(V$76=0,0,V$76/NFM!V$14*1000)</f>
        <v>0.10533376012278269</v>
      </c>
      <c r="W247" s="274">
        <f>IF(W$76=0,0,W$76/NFM!W$14*1000)</f>
        <v>0.12511240195860529</v>
      </c>
      <c r="X247" s="274">
        <f>IF(X$76=0,0,X$76/NFM!X$14*1000)</f>
        <v>0.12888126324276675</v>
      </c>
      <c r="Y247" s="274">
        <f>IF(Y$76=0,0,Y$76/NFM!Y$14*1000)</f>
        <v>0.11560383879733835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0.4191478609821942</v>
      </c>
      <c r="C248" s="275">
        <f>IF(C$77=0,0,C$77/NFM!C$14*1000)</f>
        <v>0.45106854115132111</v>
      </c>
      <c r="D248" s="275">
        <f>IF(D$77=0,0,D$77/NFM!D$14*1000)</f>
        <v>0.42667385505796201</v>
      </c>
      <c r="E248" s="275">
        <f>IF(E$77=0,0,E$77/NFM!E$14*1000)</f>
        <v>0.43759192754185039</v>
      </c>
      <c r="F248" s="275">
        <f>IF(F$77=0,0,F$77/NFM!F$14*1000)</f>
        <v>0.42920763490454444</v>
      </c>
      <c r="G248" s="275">
        <f>IF(G$77=0,0,G$77/NFM!G$14*1000)</f>
        <v>0.35582568021817895</v>
      </c>
      <c r="H248" s="275">
        <f>IF(H$77=0,0,H$77/NFM!H$14*1000)</f>
        <v>0.35821302533481336</v>
      </c>
      <c r="I248" s="275">
        <f>IF(I$77=0,0,I$77/NFM!I$14*1000)</f>
        <v>0.34925361907188973</v>
      </c>
      <c r="J248" s="275">
        <f>IF(J$77=0,0,J$77/NFM!J$14*1000)</f>
        <v>0.35428473045910769</v>
      </c>
      <c r="K248" s="275">
        <f>IF(K$77=0,0,K$77/NFM!K$14*1000)</f>
        <v>0.45187767449629662</v>
      </c>
      <c r="L248" s="275">
        <f>IF(L$77=0,0,L$77/NFM!L$14*1000)</f>
        <v>0.4277717416179927</v>
      </c>
      <c r="M248" s="275">
        <f>IF(M$77=0,0,M$77/NFM!M$14*1000)</f>
        <v>0.45337132771665917</v>
      </c>
      <c r="N248" s="275">
        <f>IF(N$77=0,0,N$77/NFM!N$14*1000)</f>
        <v>0.44334365792460206</v>
      </c>
      <c r="O248" s="275">
        <f>IF(O$77=0,0,O$77/NFM!O$14*1000)</f>
        <v>0.4397112143432641</v>
      </c>
      <c r="P248" s="275">
        <f>IF(P$77=0,0,P$77/NFM!P$14*1000)</f>
        <v>0.47166984579104776</v>
      </c>
      <c r="Q248" s="275">
        <f>IF(Q$77=0,0,Q$77/NFM!Q$14*1000)</f>
        <v>0.4590128854052864</v>
      </c>
      <c r="R248" s="275">
        <f>IF(R$77=0,0,R$77/NFM!R$14*1000)</f>
        <v>0.48288865819034049</v>
      </c>
      <c r="S248" s="275">
        <f>IF(S$77=0,0,S$77/NFM!S$14*1000)</f>
        <v>0.51813061185268161</v>
      </c>
      <c r="T248" s="275">
        <f>IF(T$77=0,0,T$77/NFM!T$14*1000)</f>
        <v>0.54396395899822025</v>
      </c>
      <c r="U248" s="275">
        <f>IF(U$77=0,0,U$77/NFM!U$14*1000)</f>
        <v>0.50150167938813117</v>
      </c>
      <c r="V248" s="275">
        <f>IF(V$77=0,0,V$77/NFM!V$14*1000)</f>
        <v>0.52587714590936352</v>
      </c>
      <c r="W248" s="275">
        <f>IF(W$77=0,0,W$77/NFM!W$14*1000)</f>
        <v>0.64499319242450448</v>
      </c>
      <c r="X248" s="275">
        <f>IF(X$77=0,0,X$77/NFM!X$14*1000)</f>
        <v>0.67541201244259619</v>
      </c>
      <c r="Y248" s="275">
        <f>IF(Y$77=0,0,Y$77/NFM!Y$14*1000)</f>
        <v>0.61753198427356759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36.29686365751828</v>
      </c>
      <c r="C249" s="276">
        <f>IF(C$83=0,0,C$83/NFM!C$14*1000)</f>
        <v>39.300461468762464</v>
      </c>
      <c r="D249" s="276">
        <f>IF(D$83=0,0,D$83/NFM!D$14*1000)</f>
        <v>36.849906173228518</v>
      </c>
      <c r="E249" s="276">
        <f>IF(E$83=0,0,E$83/NFM!E$14*1000)</f>
        <v>37.812599920167052</v>
      </c>
      <c r="F249" s="276">
        <f>IF(F$83=0,0,F$83/NFM!F$14*1000)</f>
        <v>37.060456024491472</v>
      </c>
      <c r="G249" s="276">
        <f>IF(G$83=0,0,G$83/NFM!G$14*1000)</f>
        <v>30.691932608203032</v>
      </c>
      <c r="H249" s="276">
        <f>IF(H$83=0,0,H$83/NFM!H$14*1000)</f>
        <v>30.900047860279624</v>
      </c>
      <c r="I249" s="276">
        <f>IF(I$83=0,0,I$83/NFM!I$14*1000)</f>
        <v>30.111447002825749</v>
      </c>
      <c r="J249" s="276">
        <f>IF(J$83=0,0,J$83/NFM!J$14*1000)</f>
        <v>30.525806830708806</v>
      </c>
      <c r="K249" s="276">
        <f>IF(K$83=0,0,K$83/NFM!K$14*1000)</f>
        <v>39.452931941496765</v>
      </c>
      <c r="L249" s="276">
        <f>IF(L$83=0,0,L$83/NFM!L$14*1000)</f>
        <v>37.07691969686222</v>
      </c>
      <c r="M249" s="276">
        <f>IF(M$83=0,0,M$83/NFM!M$14*1000)</f>
        <v>39.348510796431157</v>
      </c>
      <c r="N249" s="276">
        <f>IF(N$83=0,0,N$83/NFM!N$14*1000)</f>
        <v>38.398339803408987</v>
      </c>
      <c r="O249" s="276">
        <f>IF(O$83=0,0,O$83/NFM!O$14*1000)</f>
        <v>37.928185622340841</v>
      </c>
      <c r="P249" s="276">
        <f>IF(P$83=0,0,P$83/NFM!P$14*1000)</f>
        <v>40.685497000054028</v>
      </c>
      <c r="Q249" s="276">
        <f>IF(Q$83=0,0,Q$83/NFM!Q$14*1000)</f>
        <v>39.592398406060944</v>
      </c>
      <c r="R249" s="276">
        <f>IF(R$83=0,0,R$83/NFM!R$14*1000)</f>
        <v>41.670979979819982</v>
      </c>
      <c r="S249" s="276">
        <f>IF(S$83=0,0,S$83/NFM!S$14*1000)</f>
        <v>44.702957441857691</v>
      </c>
      <c r="T249" s="276">
        <f>IF(T$83=0,0,T$83/NFM!T$14*1000)</f>
        <v>46.966771930379316</v>
      </c>
      <c r="U249" s="276">
        <f>IF(U$83=0,0,U$83/NFM!U$14*1000)</f>
        <v>43.324228345413815</v>
      </c>
      <c r="V249" s="276">
        <f>IF(V$83=0,0,V$83/NFM!V$14*1000)</f>
        <v>45.374898891966865</v>
      </c>
      <c r="W249" s="276">
        <f>IF(W$83=0,0,W$83/NFM!W$14*1000)</f>
        <v>54.023223680277724</v>
      </c>
      <c r="X249" s="276">
        <f>IF(X$83=0,0,X$83/NFM!X$14*1000)</f>
        <v>55.667183935187467</v>
      </c>
      <c r="Y249" s="276">
        <f>IF(Y$83=0,0,Y$83/NFM!Y$14*1000)</f>
        <v>49.906540760297617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69.614851526754649</v>
      </c>
      <c r="C250" s="276">
        <f>IF(C$90=0,0,C$90/NFM!C$14*1000)</f>
        <v>75.37554252333166</v>
      </c>
      <c r="D250" s="276">
        <f>IF(D$90=0,0,D$90/NFM!D$14*1000)</f>
        <v>70.675548477940836</v>
      </c>
      <c r="E250" s="276">
        <f>IF(E$90=0,0,E$90/NFM!E$14*1000)</f>
        <v>72.521927903205039</v>
      </c>
      <c r="F250" s="276">
        <f>IF(F$90=0,0,F$90/NFM!F$14*1000)</f>
        <v>71.07936839948978</v>
      </c>
      <c r="G250" s="276">
        <f>IF(G$90=0,0,G$90/NFM!G$14*1000)</f>
        <v>58.864984913005024</v>
      </c>
      <c r="H250" s="276">
        <f>IF(H$90=0,0,H$90/NFM!H$14*1000)</f>
        <v>59.264135443212432</v>
      </c>
      <c r="I250" s="276">
        <f>IF(I$90=0,0,I$90/NFM!I$14*1000)</f>
        <v>57.751654030947172</v>
      </c>
      <c r="J250" s="276">
        <f>IF(J$90=0,0,J$90/NFM!J$14*1000)</f>
        <v>58.546367264820653</v>
      </c>
      <c r="K250" s="276">
        <f>IF(K$90=0,0,K$90/NFM!K$14*1000)</f>
        <v>75.66797024991881</v>
      </c>
      <c r="L250" s="276">
        <f>IF(L$90=0,0,L$90/NFM!L$14*1000)</f>
        <v>71.110944574183236</v>
      </c>
      <c r="M250" s="276">
        <f>IF(M$90=0,0,M$90/NFM!M$14*1000)</f>
        <v>75.467697780688809</v>
      </c>
      <c r="N250" s="276">
        <f>IF(N$90=0,0,N$90/NFM!N$14*1000)</f>
        <v>73.645336123538684</v>
      </c>
      <c r="O250" s="276">
        <f>IF(O$90=0,0,O$90/NFM!O$14*1000)</f>
        <v>72.743613213852456</v>
      </c>
      <c r="P250" s="276">
        <f>IF(P$90=0,0,P$90/NFM!P$14*1000)</f>
        <v>78.031944017959688</v>
      </c>
      <c r="Q250" s="276">
        <f>IF(Q$90=0,0,Q$90/NFM!Q$14*1000)</f>
        <v>75.935457196317415</v>
      </c>
      <c r="R250" s="276">
        <f>IF(R$90=0,0,R$90/NFM!R$14*1000)</f>
        <v>79.922031601445454</v>
      </c>
      <c r="S250" s="276">
        <f>IF(S$90=0,0,S$90/NFM!S$14*1000)</f>
        <v>85.737152787776964</v>
      </c>
      <c r="T250" s="276">
        <f>IF(T$90=0,0,T$90/NFM!T$14*1000)</f>
        <v>90.078990996982839</v>
      </c>
      <c r="U250" s="276">
        <f>IF(U$90=0,0,U$90/NFM!U$14*1000)</f>
        <v>83.092846595093661</v>
      </c>
      <c r="V250" s="276">
        <f>IF(V$90=0,0,V$90/NFM!V$14*1000)</f>
        <v>87.025889597805261</v>
      </c>
      <c r="W250" s="276">
        <f>IF(W$90=0,0,W$90/NFM!W$14*1000)</f>
        <v>103.61277302040941</v>
      </c>
      <c r="X250" s="276">
        <f>IF(X$90=0,0,X$90/NFM!X$14*1000)</f>
        <v>106.76577406593428</v>
      </c>
      <c r="Y250" s="276">
        <f>IF(Y$90=0,0,Y$90/NFM!Y$14*1000)</f>
        <v>95.717262461667758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39.18740207831928</v>
      </c>
      <c r="C251" s="277">
        <f>IF(C$97=0,0,C$97/NFM!C$14*1000)</f>
        <v>44.024426997201466</v>
      </c>
      <c r="D251" s="277">
        <f>IF(D$97=0,0,D$97/NFM!D$14*1000)</f>
        <v>38.772372997140096</v>
      </c>
      <c r="E251" s="277">
        <f>IF(E$97=0,0,E$97/NFM!E$14*1000)</f>
        <v>39.880665880093737</v>
      </c>
      <c r="F251" s="277">
        <f>IF(F$97=0,0,F$97/NFM!F$14*1000)</f>
        <v>38.909752838740516</v>
      </c>
      <c r="G251" s="277">
        <f>IF(G$97=0,0,G$97/NFM!G$14*1000)</f>
        <v>31.97159626779548</v>
      </c>
      <c r="H251" s="277">
        <f>IF(H$97=0,0,H$97/NFM!H$14*1000)</f>
        <v>32.269138217983532</v>
      </c>
      <c r="I251" s="277">
        <f>IF(I$97=0,0,I$97/NFM!I$14*1000)</f>
        <v>31.263377678563735</v>
      </c>
      <c r="J251" s="277">
        <f>IF(J$97=0,0,J$97/NFM!J$14*1000)</f>
        <v>31.504196869466703</v>
      </c>
      <c r="K251" s="277">
        <f>IF(K$97=0,0,K$97/NFM!K$14*1000)</f>
        <v>46.054605254056341</v>
      </c>
      <c r="L251" s="277">
        <f>IF(L$97=0,0,L$97/NFM!L$14*1000)</f>
        <v>43.362440147317848</v>
      </c>
      <c r="M251" s="277">
        <f>IF(M$97=0,0,M$97/NFM!M$14*1000)</f>
        <v>44.813330004994569</v>
      </c>
      <c r="N251" s="277">
        <f>IF(N$97=0,0,N$97/NFM!N$14*1000)</f>
        <v>43.34866247684495</v>
      </c>
      <c r="O251" s="277">
        <f>IF(O$97=0,0,O$97/NFM!O$14*1000)</f>
        <v>39.365744693957552</v>
      </c>
      <c r="P251" s="277">
        <f>IF(P$97=0,0,P$97/NFM!P$14*1000)</f>
        <v>42.250080405797533</v>
      </c>
      <c r="Q251" s="277">
        <f>IF(Q$97=0,0,Q$97/NFM!Q$14*1000)</f>
        <v>41.013608624199982</v>
      </c>
      <c r="R251" s="277">
        <f>IF(R$97=0,0,R$97/NFM!R$14*1000)</f>
        <v>43.188553003354187</v>
      </c>
      <c r="S251" s="277">
        <f>IF(S$97=0,0,S$97/NFM!S$14*1000)</f>
        <v>46.361262173037652</v>
      </c>
      <c r="T251" s="277">
        <f>IF(T$97=0,0,T$97/NFM!T$14*1000)</f>
        <v>49.54312335700353</v>
      </c>
      <c r="U251" s="277">
        <f>IF(U$97=0,0,U$97/NFM!U$14*1000)</f>
        <v>45.995285095787182</v>
      </c>
      <c r="V251" s="277">
        <f>IF(V$97=0,0,V$97/NFM!V$14*1000)</f>
        <v>47.583473465978393</v>
      </c>
      <c r="W251" s="277">
        <f>IF(W$97=0,0,W$97/NFM!W$14*1000)</f>
        <v>56.12374658039618</v>
      </c>
      <c r="X251" s="277">
        <f>IF(X$97=0,0,X$97/NFM!X$14*1000)</f>
        <v>57.755052391827121</v>
      </c>
      <c r="Y251" s="277">
        <f>IF(Y$97=0,0,Y$97/NFM!Y$14*1000)</f>
        <v>51.868605972560552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349.43457302180201</v>
      </c>
      <c r="C253" s="272">
        <f t="shared" si="60"/>
        <v>354.44833642892888</v>
      </c>
      <c r="D253" s="272">
        <f t="shared" si="60"/>
        <v>326.77201047222013</v>
      </c>
      <c r="E253" s="272">
        <f t="shared" si="60"/>
        <v>335.52074220374908</v>
      </c>
      <c r="F253" s="272">
        <f t="shared" si="60"/>
        <v>338.68353153560565</v>
      </c>
      <c r="G253" s="272">
        <f t="shared" si="60"/>
        <v>322.88523050175377</v>
      </c>
      <c r="H253" s="272">
        <f t="shared" si="60"/>
        <v>330.47107432601382</v>
      </c>
      <c r="I253" s="272">
        <f t="shared" si="60"/>
        <v>327.26421465079318</v>
      </c>
      <c r="J253" s="272">
        <f t="shared" si="60"/>
        <v>331.24949553437398</v>
      </c>
      <c r="K253" s="272">
        <f t="shared" si="60"/>
        <v>442.72471258534847</v>
      </c>
      <c r="L253" s="272">
        <f t="shared" si="60"/>
        <v>416.2936252248345</v>
      </c>
      <c r="M253" s="272">
        <f t="shared" si="60"/>
        <v>337.7841034518035</v>
      </c>
      <c r="N253" s="272">
        <f t="shared" si="60"/>
        <v>328.8222095704424</v>
      </c>
      <c r="O253" s="272">
        <f t="shared" si="60"/>
        <v>317.51562120146093</v>
      </c>
      <c r="P253" s="272">
        <f t="shared" si="60"/>
        <v>331.26908132468986</v>
      </c>
      <c r="Q253" s="272">
        <f t="shared" si="60"/>
        <v>322.16095367799466</v>
      </c>
      <c r="R253" s="272">
        <f t="shared" si="60"/>
        <v>329.08120142444568</v>
      </c>
      <c r="S253" s="272">
        <f t="shared" si="60"/>
        <v>353.08569957432184</v>
      </c>
      <c r="T253" s="272">
        <f t="shared" si="60"/>
        <v>372.62642979606659</v>
      </c>
      <c r="U253" s="272">
        <f t="shared" si="60"/>
        <v>344.31301008653134</v>
      </c>
      <c r="V253" s="272">
        <f t="shared" si="60"/>
        <v>359.43902199944188</v>
      </c>
      <c r="W253" s="272">
        <f t="shared" si="60"/>
        <v>390.53268239285916</v>
      </c>
      <c r="X253" s="272">
        <f t="shared" si="60"/>
        <v>402.29701177848051</v>
      </c>
      <c r="Y253" s="272">
        <f t="shared" si="60"/>
        <v>360.85213419154724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0.55455931082439558</v>
      </c>
      <c r="C254" s="273">
        <f>IF(C$116=0,0,C$116/NFM!C$15*1000)</f>
        <v>0.56251624867292083</v>
      </c>
      <c r="D254" s="273">
        <f>IF(D$116=0,0,D$116/NFM!D$15*1000)</f>
        <v>0.51859339319837006</v>
      </c>
      <c r="E254" s="273">
        <f>IF(E$116=0,0,E$116/NFM!E$15*1000)</f>
        <v>0.53247779678693907</v>
      </c>
      <c r="F254" s="273">
        <f>IF(F$116=0,0,F$116/NFM!F$15*1000)</f>
        <v>0.53749720358741082</v>
      </c>
      <c r="G254" s="273">
        <f>IF(G$116=0,0,G$116/NFM!G$15*1000)</f>
        <v>0.51242499948991749</v>
      </c>
      <c r="H254" s="273">
        <f>IF(H$116=0,0,H$116/NFM!H$15*1000)</f>
        <v>0.52446387786087112</v>
      </c>
      <c r="I254" s="273">
        <f>IF(I$116=0,0,I$116/NFM!I$15*1000)</f>
        <v>0.51937453058758176</v>
      </c>
      <c r="J254" s="273">
        <f>IF(J$116=0,0,J$116/NFM!J$15*1000)</f>
        <v>0.52569924711792793</v>
      </c>
      <c r="K254" s="273">
        <f>IF(K$116=0,0,K$116/NFM!K$15*1000)</f>
        <v>0.70261253594057882</v>
      </c>
      <c r="L254" s="273">
        <f>IF(L$116=0,0,L$116/NFM!L$15*1000)</f>
        <v>0.66066589779250839</v>
      </c>
      <c r="M254" s="273">
        <f>IF(M$116=0,0,M$116/NFM!M$15*1000)</f>
        <v>0.53606979411830968</v>
      </c>
      <c r="N254" s="273">
        <f>IF(N$116=0,0,N$116/NFM!N$15*1000)</f>
        <v>0.52184709814514496</v>
      </c>
      <c r="O254" s="273">
        <f>IF(O$116=0,0,O$116/NFM!O$15*1000)</f>
        <v>0.5039033274435466</v>
      </c>
      <c r="P254" s="273">
        <f>IF(P$116=0,0,P$116/NFM!P$15*1000)</f>
        <v>0.52573033013946491</v>
      </c>
      <c r="Q254" s="273">
        <f>IF(Q$116=0,0,Q$116/NFM!Q$15*1000)</f>
        <v>0.5112755584005112</v>
      </c>
      <c r="R254" s="273">
        <f>IF(R$116=0,0,R$116/NFM!R$15*1000)</f>
        <v>0.52225812314186992</v>
      </c>
      <c r="S254" s="273">
        <f>IF(S$116=0,0,S$116/NFM!S$15*1000)</f>
        <v>0.56035371807847012</v>
      </c>
      <c r="T254" s="273">
        <f>IF(T$116=0,0,T$116/NFM!T$15*1000)</f>
        <v>0.59136522844808848</v>
      </c>
      <c r="U254" s="273">
        <f>IF(U$116=0,0,U$116/NFM!U$15*1000)</f>
        <v>0.54643129307513216</v>
      </c>
      <c r="V254" s="273">
        <f>IF(V$116=0,0,V$116/NFM!V$15*1000)</f>
        <v>0.57043656155629507</v>
      </c>
      <c r="W254" s="273">
        <f>IF(W$116=0,0,W$116/NFM!W$15*1000)</f>
        <v>0.61978279175233741</v>
      </c>
      <c r="X254" s="273">
        <f>IF(X$116=0,0,X$116/NFM!X$15*1000)</f>
        <v>0.63845300615037892</v>
      </c>
      <c r="Y254" s="273">
        <f>IF(Y$116=0,0,Y$116/NFM!Y$15*1000)</f>
        <v>0.57267919747099583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0.27680322394972262</v>
      </c>
      <c r="C255" s="274">
        <f>IF(C$117=0,0,C$117/NFM!C$15*1000)</f>
        <v>0.28077485693153142</v>
      </c>
      <c r="D255" s="274">
        <f>IF(D$117=0,0,D$117/NFM!D$15*1000)</f>
        <v>0.25885116407646136</v>
      </c>
      <c r="E255" s="274">
        <f>IF(E$117=0,0,E$117/NFM!E$15*1000)</f>
        <v>0.26578143754030714</v>
      </c>
      <c r="F255" s="274">
        <f>IF(F$117=0,0,F$117/NFM!F$15*1000)</f>
        <v>0.268286828681645</v>
      </c>
      <c r="G255" s="274">
        <f>IF(G$117=0,0,G$117/NFM!G$15*1000)</f>
        <v>0.25577226659559033</v>
      </c>
      <c r="H255" s="274">
        <f>IF(H$117=0,0,H$117/NFM!H$15*1000)</f>
        <v>0.26178136297315302</v>
      </c>
      <c r="I255" s="274">
        <f>IF(I$117=0,0,I$117/NFM!I$15*1000)</f>
        <v>0.25924106168247218</v>
      </c>
      <c r="J255" s="274">
        <f>IF(J$117=0,0,J$117/NFM!J$15*1000)</f>
        <v>0.26239798627465949</v>
      </c>
      <c r="K255" s="274">
        <f>IF(K$117=0,0,K$117/NFM!K$15*1000)</f>
        <v>0.35070264143022833</v>
      </c>
      <c r="L255" s="274">
        <f>IF(L$117=0,0,L$117/NFM!L$15*1000)</f>
        <v>0.32976535943603053</v>
      </c>
      <c r="M255" s="274">
        <f>IF(M$117=0,0,M$117/NFM!M$15*1000)</f>
        <v>0.26757435025917242</v>
      </c>
      <c r="N255" s="274">
        <f>IF(N$117=0,0,N$117/NFM!N$15*1000)</f>
        <v>0.26047522123584721</v>
      </c>
      <c r="O255" s="274">
        <f>IF(O$117=0,0,O$117/NFM!O$15*1000)</f>
        <v>0.25151875168774179</v>
      </c>
      <c r="P255" s="274">
        <f>IF(P$117=0,0,P$117/NFM!P$15*1000)</f>
        <v>0.26241350108146838</v>
      </c>
      <c r="Q255" s="274">
        <f>IF(Q$117=0,0,Q$117/NFM!Q$15*1000)</f>
        <v>0.25519853355553912</v>
      </c>
      <c r="R255" s="274">
        <f>IF(R$117=0,0,R$117/NFM!R$15*1000)</f>
        <v>0.26068038061555043</v>
      </c>
      <c r="S255" s="274">
        <f>IF(S$117=0,0,S$117/NFM!S$15*1000)</f>
        <v>0.27969544950161368</v>
      </c>
      <c r="T255" s="274">
        <f>IF(T$117=0,0,T$117/NFM!T$15*1000)</f>
        <v>0.29517456216334104</v>
      </c>
      <c r="U255" s="274">
        <f>IF(U$117=0,0,U$117/NFM!U$15*1000)</f>
        <v>0.27274619799523608</v>
      </c>
      <c r="V255" s="274">
        <f>IF(V$117=0,0,V$117/NFM!V$15*1000)</f>
        <v>0.28472820889590361</v>
      </c>
      <c r="W255" s="274">
        <f>IF(W$117=0,0,W$117/NFM!W$15*1000)</f>
        <v>0.30935892979701735</v>
      </c>
      <c r="X255" s="274">
        <f>IF(X$117=0,0,X$117/NFM!X$15*1000)</f>
        <v>0.3186779970930434</v>
      </c>
      <c r="Y255" s="274">
        <f>IF(Y$117=0,0,Y$117/NFM!Y$15*1000)</f>
        <v>0.28584760016608485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7.0365083082508697</v>
      </c>
      <c r="C256" s="274">
        <f>IF(C$118=0,0,C$118/NFM!C$15*1000)</f>
        <v>7.1374696629455556</v>
      </c>
      <c r="D256" s="274">
        <f>IF(D$118=0,0,D$118/NFM!D$15*1000)</f>
        <v>6.5801558978780612</v>
      </c>
      <c r="E256" s="274">
        <f>IF(E$118=0,0,E$118/NFM!E$15*1000)</f>
        <v>6.7563277144883322</v>
      </c>
      <c r="F256" s="274">
        <f>IF(F$118=0,0,F$118/NFM!F$15*1000)</f>
        <v>6.8200162992160998</v>
      </c>
      <c r="G256" s="274">
        <f>IF(G$118=0,0,G$118/NFM!G$15*1000)</f>
        <v>6.501888429041295</v>
      </c>
      <c r="H256" s="274">
        <f>IF(H$118=0,0,H$118/NFM!H$15*1000)</f>
        <v>6.6546433571901087</v>
      </c>
      <c r="I256" s="274">
        <f>IF(I$118=0,0,I$118/NFM!I$15*1000)</f>
        <v>6.5900673349809802</v>
      </c>
      <c r="J256" s="274">
        <f>IF(J$118=0,0,J$118/NFM!J$15*1000)</f>
        <v>6.6703183010083196</v>
      </c>
      <c r="K256" s="274">
        <f>IF(K$118=0,0,K$118/NFM!K$15*1000)</f>
        <v>8.9150769811754582</v>
      </c>
      <c r="L256" s="274">
        <f>IF(L$118=0,0,L$118/NFM!L$15*1000)</f>
        <v>8.3828383872668706</v>
      </c>
      <c r="M256" s="274">
        <f>IF(M$118=0,0,M$118/NFM!M$15*1000)</f>
        <v>6.8019046592299732</v>
      </c>
      <c r="N256" s="274">
        <f>IF(N$118=0,0,N$118/NFM!N$15*1000)</f>
        <v>6.6214404303774712</v>
      </c>
      <c r="O256" s="274">
        <f>IF(O$118=0,0,O$118/NFM!O$15*1000)</f>
        <v>6.3937614623056005</v>
      </c>
      <c r="P256" s="274">
        <f>IF(P$118=0,0,P$118/NFM!P$15*1000)</f>
        <v>6.6707126969458201</v>
      </c>
      <c r="Q256" s="274">
        <f>IF(Q$118=0,0,Q$118/NFM!Q$15*1000)</f>
        <v>6.4873037820656103</v>
      </c>
      <c r="R256" s="274">
        <f>IF(R$118=0,0,R$118/NFM!R$15*1000)</f>
        <v>6.6266557080725752</v>
      </c>
      <c r="S256" s="274">
        <f>IF(S$118=0,0,S$118/NFM!S$15*1000)</f>
        <v>7.1100304617678196</v>
      </c>
      <c r="T256" s="274">
        <f>IF(T$118=0,0,T$118/NFM!T$15*1000)</f>
        <v>7.5035190320757206</v>
      </c>
      <c r="U256" s="274">
        <f>IF(U$118=0,0,U$118/NFM!U$15*1000)</f>
        <v>6.9333762116365678</v>
      </c>
      <c r="V256" s="274">
        <f>IF(V$118=0,0,V$118/NFM!V$15*1000)</f>
        <v>7.2379663029261572</v>
      </c>
      <c r="W256" s="274">
        <f>IF(W$118=0,0,W$118/NFM!W$15*1000)</f>
        <v>7.8640943869342284</v>
      </c>
      <c r="X256" s="274">
        <f>IF(X$118=0,0,X$118/NFM!X$15*1000)</f>
        <v>8.1009908129149686</v>
      </c>
      <c r="Y256" s="274">
        <f>IF(Y$118=0,0,Y$118/NFM!Y$15*1000)</f>
        <v>7.2664219179310079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0.1848531036081319</v>
      </c>
      <c r="C257" s="274">
        <f>IF(C$119=0,0,C$119/NFM!C$15*1000)</f>
        <v>0.187505416224307</v>
      </c>
      <c r="D257" s="274">
        <f>IF(D$119=0,0,D$119/NFM!D$15*1000)</f>
        <v>0.17286446439945671</v>
      </c>
      <c r="E257" s="274">
        <f>IF(E$119=0,0,E$119/NFM!E$15*1000)</f>
        <v>0.17749259892897967</v>
      </c>
      <c r="F257" s="274">
        <f>IF(F$119=0,0,F$119/NFM!F$15*1000)</f>
        <v>0.17916573452913706</v>
      </c>
      <c r="G257" s="274">
        <f>IF(G$119=0,0,G$119/NFM!G$15*1000)</f>
        <v>0.17080833316330585</v>
      </c>
      <c r="H257" s="274">
        <f>IF(H$119=0,0,H$119/NFM!H$15*1000)</f>
        <v>0.1748212926202905</v>
      </c>
      <c r="I257" s="274">
        <f>IF(I$119=0,0,I$119/NFM!I$15*1000)</f>
        <v>0.17312484352919394</v>
      </c>
      <c r="J257" s="274">
        <f>IF(J$119=0,0,J$119/NFM!J$15*1000)</f>
        <v>0.17523308237264271</v>
      </c>
      <c r="K257" s="274">
        <f>IF(K$119=0,0,K$119/NFM!K$15*1000)</f>
        <v>0.23420417864685958</v>
      </c>
      <c r="L257" s="274">
        <f>IF(L$119=0,0,L$119/NFM!L$15*1000)</f>
        <v>0.22022196593083609</v>
      </c>
      <c r="M257" s="274">
        <f>IF(M$119=0,0,M$119/NFM!M$15*1000)</f>
        <v>0.17868993137276989</v>
      </c>
      <c r="N257" s="274">
        <f>IF(N$119=0,0,N$119/NFM!N$15*1000)</f>
        <v>0.17394903271504844</v>
      </c>
      <c r="O257" s="274">
        <f>IF(O$119=0,0,O$119/NFM!O$15*1000)</f>
        <v>0.16796777581451558</v>
      </c>
      <c r="P257" s="274">
        <f>IF(P$119=0,0,P$119/NFM!P$15*1000)</f>
        <v>0.17524344337982167</v>
      </c>
      <c r="Q257" s="274">
        <f>IF(Q$119=0,0,Q$119/NFM!Q$15*1000)</f>
        <v>0.17042518613350371</v>
      </c>
      <c r="R257" s="274">
        <f>IF(R$119=0,0,R$119/NFM!R$15*1000)</f>
        <v>0.17408604104728992</v>
      </c>
      <c r="S257" s="274">
        <f>IF(S$119=0,0,S$119/NFM!S$15*1000)</f>
        <v>0.18678457269282336</v>
      </c>
      <c r="T257" s="274">
        <f>IF(T$119=0,0,T$119/NFM!T$15*1000)</f>
        <v>0.19712174281602957</v>
      </c>
      <c r="U257" s="274">
        <f>IF(U$119=0,0,U$119/NFM!U$15*1000)</f>
        <v>0.18214376435837742</v>
      </c>
      <c r="V257" s="274">
        <f>IF(V$119=0,0,V$119/NFM!V$15*1000)</f>
        <v>0.19014552051876504</v>
      </c>
      <c r="W257" s="274">
        <f>IF(W$119=0,0,W$119/NFM!W$15*1000)</f>
        <v>0.2065942639174459</v>
      </c>
      <c r="X257" s="274">
        <f>IF(X$119=0,0,X$119/NFM!X$15*1000)</f>
        <v>0.21281766871679303</v>
      </c>
      <c r="Y257" s="274">
        <f>IF(Y$119=0,0,Y$119/NFM!Y$15*1000)</f>
        <v>0.19089306582366522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0.91144608960461138</v>
      </c>
      <c r="C258" s="275">
        <f>IF(C$120=0,0,C$120/NFM!C$15*1000)</f>
        <v>0.9139173608896175</v>
      </c>
      <c r="D258" s="275">
        <f>IF(D$120=0,0,D$120/NFM!D$15*1000)</f>
        <v>0.86138607001290091</v>
      </c>
      <c r="E258" s="275">
        <f>IF(E$120=0,0,E$120/NFM!E$15*1000)</f>
        <v>0.88367166701652111</v>
      </c>
      <c r="F258" s="275">
        <f>IF(F$120=0,0,F$120/NFM!F$15*1000)</f>
        <v>0.89333434331791495</v>
      </c>
      <c r="G258" s="275">
        <f>IF(G$120=0,0,G$120/NFM!G$15*1000)</f>
        <v>0.85328029944307171</v>
      </c>
      <c r="H258" s="275">
        <f>IF(H$120=0,0,H$120/NFM!H$15*1000)</f>
        <v>0.87210040599439353</v>
      </c>
      <c r="I258" s="275">
        <f>IF(I$120=0,0,I$120/NFM!I$15*1000)</f>
        <v>0.86484930432902485</v>
      </c>
      <c r="J258" s="275">
        <f>IF(J$120=0,0,J$120/NFM!J$15*1000)</f>
        <v>0.87671948563987989</v>
      </c>
      <c r="K258" s="275">
        <f>IF(K$120=0,0,K$120/NFM!K$15*1000)</f>
        <v>1.1342589928123883</v>
      </c>
      <c r="L258" s="275">
        <f>IF(L$120=0,0,L$120/NFM!L$15*1000)</f>
        <v>1.071777013406231</v>
      </c>
      <c r="M258" s="275">
        <f>IF(M$120=0,0,M$120/NFM!M$15*1000)</f>
        <v>0.8744326370474671</v>
      </c>
      <c r="N258" s="275">
        <f>IF(N$120=0,0,N$120/NFM!N$15*1000)</f>
        <v>0.85461306095160572</v>
      </c>
      <c r="O258" s="275">
        <f>IF(O$120=0,0,O$120/NFM!O$15*1000)</f>
        <v>0.84006363772053805</v>
      </c>
      <c r="P258" s="275">
        <f>IF(P$120=0,0,P$120/NFM!P$15*1000)</f>
        <v>0.87644198756789959</v>
      </c>
      <c r="Q258" s="275">
        <f>IF(Q$120=0,0,Q$120/NFM!Q$15*1000)</f>
        <v>0.85229120490068022</v>
      </c>
      <c r="R258" s="275">
        <f>IF(R$120=0,0,R$120/NFM!R$15*1000)</f>
        <v>0.87086109612644502</v>
      </c>
      <c r="S258" s="275">
        <f>IF(S$120=0,0,S$120/NFM!S$15*1000)</f>
        <v>0.93449328047827573</v>
      </c>
      <c r="T258" s="275">
        <f>IF(T$120=0,0,T$120/NFM!T$15*1000)</f>
        <v>0.97462602001080167</v>
      </c>
      <c r="U258" s="275">
        <f>IF(U$120=0,0,U$120/NFM!U$15*1000)</f>
        <v>0.8994425370457434</v>
      </c>
      <c r="V258" s="275">
        <f>IF(V$120=0,0,V$120/NFM!V$15*1000)</f>
        <v>0.94617473134412167</v>
      </c>
      <c r="W258" s="275">
        <f>IF(W$120=0,0,W$120/NFM!W$15*1000)</f>
        <v>1.0619524224461054</v>
      </c>
      <c r="X258" s="275">
        <f>IF(X$120=0,0,X$120/NFM!X$15*1000)</f>
        <v>1.1110434291547138</v>
      </c>
      <c r="Y258" s="275">
        <f>IF(Y$120=0,0,Y$120/NFM!Y$15*1000)</f>
        <v>1.0162740508913117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197.52062533035655</v>
      </c>
      <c r="C259" s="276">
        <f>IF(C$126=0,0,C$126/NFM!C$15*1000)</f>
        <v>199.52610275247937</v>
      </c>
      <c r="D259" s="276">
        <f>IF(D$126=0,0,D$126/NFM!D$15*1000)</f>
        <v>184.68371023781614</v>
      </c>
      <c r="E259" s="276">
        <f>IF(E$126=0,0,E$126/NFM!E$15*1000)</f>
        <v>189.58201533630071</v>
      </c>
      <c r="F259" s="276">
        <f>IF(F$126=0,0,F$126/NFM!F$15*1000)</f>
        <v>191.44956700166688</v>
      </c>
      <c r="G259" s="276">
        <f>IF(G$126=0,0,G$126/NFM!G$15*1000)</f>
        <v>182.71202012484474</v>
      </c>
      <c r="H259" s="276">
        <f>IF(H$126=0,0,H$126/NFM!H$15*1000)</f>
        <v>187.08430871239122</v>
      </c>
      <c r="I259" s="276">
        <f>IF(I$126=0,0,I$126/NFM!I$15*1000)</f>
        <v>185.38074737502521</v>
      </c>
      <c r="J259" s="276">
        <f>IF(J$126=0,0,J$126/NFM!J$15*1000)</f>
        <v>187.7541714003863</v>
      </c>
      <c r="K259" s="276">
        <f>IF(K$126=0,0,K$126/NFM!K$15*1000)</f>
        <v>247.59952335871228</v>
      </c>
      <c r="L259" s="276">
        <f>IF(L$126=0,0,L$126/NFM!L$15*1000)</f>
        <v>232.98991288850397</v>
      </c>
      <c r="M259" s="276">
        <f>IF(M$126=0,0,M$126/NFM!M$15*1000)</f>
        <v>189.3428798567214</v>
      </c>
      <c r="N259" s="276">
        <f>IF(N$126=0,0,N$126/NFM!N$15*1000)</f>
        <v>184.42061972959829</v>
      </c>
      <c r="O259" s="276">
        <f>IF(O$126=0,0,O$126/NFM!O$15*1000)</f>
        <v>179.66314399687323</v>
      </c>
      <c r="P259" s="276">
        <f>IF(P$126=0,0,P$126/NFM!P$15*1000)</f>
        <v>187.42288748599557</v>
      </c>
      <c r="Q259" s="276">
        <f>IF(Q$126=0,0,Q$126/NFM!Q$15*1000)</f>
        <v>182.38051377619828</v>
      </c>
      <c r="R259" s="276">
        <f>IF(R$126=0,0,R$126/NFM!R$15*1000)</f>
        <v>186.18086171464392</v>
      </c>
      <c r="S259" s="276">
        <f>IF(S$126=0,0,S$126/NFM!S$15*1000)</f>
        <v>199.74348575007303</v>
      </c>
      <c r="T259" s="276">
        <f>IF(T$126=0,0,T$126/NFM!T$15*1000)</f>
        <v>211.71702533590113</v>
      </c>
      <c r="U259" s="276">
        <f>IF(U$126=0,0,U$126/NFM!U$15*1000)</f>
        <v>195.46062016967127</v>
      </c>
      <c r="V259" s="276">
        <f>IF(V$126=0,0,V$126/NFM!V$15*1000)</f>
        <v>203.63279703408136</v>
      </c>
      <c r="W259" s="276">
        <f>IF(W$126=0,0,W$126/NFM!W$15*1000)</f>
        <v>221.22892177916597</v>
      </c>
      <c r="X259" s="276">
        <f>IF(X$126=0,0,X$126/NFM!X$15*1000)</f>
        <v>228.03343321393655</v>
      </c>
      <c r="Y259" s="276">
        <f>IF(Y$126=0,0,Y$126/NFM!Y$15*1000)</f>
        <v>204.45738980395276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100.19681914211318</v>
      </c>
      <c r="C260" s="276">
        <f>IF(C$134=0,0,C$134/NFM!C$15*1000)</f>
        <v>101.08416796737745</v>
      </c>
      <c r="D260" s="276">
        <f>IF(D$134=0,0,D$134/NFM!D$15*1000)</f>
        <v>94.440722639508266</v>
      </c>
      <c r="E260" s="276">
        <f>IF(E$134=0,0,E$134/NFM!E$15*1000)</f>
        <v>96.934700107777502</v>
      </c>
      <c r="F260" s="276">
        <f>IF(F$134=0,0,F$134/NFM!F$15*1000)</f>
        <v>97.921589205017455</v>
      </c>
      <c r="G260" s="276">
        <f>IF(G$134=0,0,G$134/NFM!G$15*1000)</f>
        <v>93.432887147676738</v>
      </c>
      <c r="H260" s="276">
        <f>IF(H$134=0,0,H$134/NFM!H$15*1000)</f>
        <v>95.500439406883658</v>
      </c>
      <c r="I260" s="276">
        <f>IF(I$134=0,0,I$134/NFM!I$15*1000)</f>
        <v>94.656894919469309</v>
      </c>
      <c r="J260" s="276">
        <f>IF(J$134=0,0,J$134/NFM!J$15*1000)</f>
        <v>95.895113748218293</v>
      </c>
      <c r="K260" s="276">
        <f>IF(K$134=0,0,K$134/NFM!K$15*1000)</f>
        <v>125.71634093920467</v>
      </c>
      <c r="L260" s="276">
        <f>IF(L$134=0,0,L$134/NFM!L$15*1000)</f>
        <v>117.92804407725789</v>
      </c>
      <c r="M260" s="276">
        <f>IF(M$134=0,0,M$134/NFM!M$15*1000)</f>
        <v>96.343342838404467</v>
      </c>
      <c r="N260" s="276">
        <f>IF(N$134=0,0,N$134/NFM!N$15*1000)</f>
        <v>93.964233583298892</v>
      </c>
      <c r="O260" s="276">
        <f>IF(O$134=0,0,O$134/NFM!O$15*1000)</f>
        <v>91.987288013702852</v>
      </c>
      <c r="P260" s="276">
        <f>IF(P$134=0,0,P$134/NFM!P$15*1000)</f>
        <v>95.9722752545796</v>
      </c>
      <c r="Q260" s="276">
        <f>IF(Q$134=0,0,Q$134/NFM!Q$15*1000)</f>
        <v>93.324579822127319</v>
      </c>
      <c r="R260" s="276">
        <f>IF(R$134=0,0,R$134/NFM!R$15*1000)</f>
        <v>95.401829096479943</v>
      </c>
      <c r="S260" s="276">
        <f>IF(S$134=0,0,S$134/NFM!S$15*1000)</f>
        <v>102.35151838468906</v>
      </c>
      <c r="T260" s="276">
        <f>IF(T$134=0,0,T$134/NFM!T$15*1000)</f>
        <v>106.82666986284238</v>
      </c>
      <c r="U260" s="276">
        <f>IF(U$134=0,0,U$134/NFM!U$15*1000)</f>
        <v>98.639978700552504</v>
      </c>
      <c r="V260" s="276">
        <f>IF(V$134=0,0,V$134/NFM!V$15*1000)</f>
        <v>103.63914495415541</v>
      </c>
      <c r="W260" s="276">
        <f>IF(W$134=0,0,W$134/NFM!W$15*1000)</f>
        <v>112.91497107032951</v>
      </c>
      <c r="X260" s="276">
        <f>IF(X$134=0,0,X$134/NFM!X$15*1000)</f>
        <v>116.24722902368923</v>
      </c>
      <c r="Y260" s="276">
        <f>IF(Y$134=0,0,Y$134/NFM!Y$15*1000)</f>
        <v>104.2629361951455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42.752958513094519</v>
      </c>
      <c r="C261" s="277">
        <f>IF(C$141=0,0,C$141/NFM!C$15*1000)</f>
        <v>44.755882163408174</v>
      </c>
      <c r="D261" s="277">
        <f>IF(D$141=0,0,D$141/NFM!D$15*1000)</f>
        <v>39.25572660533043</v>
      </c>
      <c r="E261" s="277">
        <f>IF(E$141=0,0,E$141/NFM!E$15*1000)</f>
        <v>40.388275544909789</v>
      </c>
      <c r="F261" s="277">
        <f>IF(F$141=0,0,F$141/NFM!F$15*1000)</f>
        <v>40.614074919589164</v>
      </c>
      <c r="G261" s="277">
        <f>IF(G$141=0,0,G$141/NFM!G$15*1000)</f>
        <v>38.446148901499114</v>
      </c>
      <c r="H261" s="277">
        <f>IF(H$141=0,0,H$141/NFM!H$15*1000)</f>
        <v>39.398515910100102</v>
      </c>
      <c r="I261" s="277">
        <f>IF(I$141=0,0,I$141/NFM!I$15*1000)</f>
        <v>38.819915281189424</v>
      </c>
      <c r="J261" s="277">
        <f>IF(J$141=0,0,J$141/NFM!J$15*1000)</f>
        <v>39.089842283355971</v>
      </c>
      <c r="K261" s="277">
        <f>IF(K$141=0,0,K$141/NFM!K$15*1000)</f>
        <v>58.071992957425977</v>
      </c>
      <c r="L261" s="277">
        <f>IF(L$141=0,0,L$141/NFM!L$15*1000)</f>
        <v>54.710399635240172</v>
      </c>
      <c r="M261" s="277">
        <f>IF(M$141=0,0,M$141/NFM!M$15*1000)</f>
        <v>43.439209384649899</v>
      </c>
      <c r="N261" s="277">
        <f>IF(N$141=0,0,N$141/NFM!N$15*1000)</f>
        <v>42.00503141412014</v>
      </c>
      <c r="O261" s="277">
        <f>IF(O$141=0,0,O$141/NFM!O$15*1000)</f>
        <v>37.707974235912893</v>
      </c>
      <c r="P261" s="277">
        <f>IF(P$141=0,0,P$141/NFM!P$15*1000)</f>
        <v>39.3633766250002</v>
      </c>
      <c r="Q261" s="277">
        <f>IF(Q$141=0,0,Q$141/NFM!Q$15*1000)</f>
        <v>38.179365814613199</v>
      </c>
      <c r="R261" s="277">
        <f>IF(R$141=0,0,R$141/NFM!R$15*1000)</f>
        <v>39.043969264318108</v>
      </c>
      <c r="S261" s="277">
        <f>IF(S$141=0,0,S$141/NFM!S$15*1000)</f>
        <v>41.919337957040746</v>
      </c>
      <c r="T261" s="277">
        <f>IF(T$141=0,0,T$141/NFM!T$15*1000)</f>
        <v>44.520928011809097</v>
      </c>
      <c r="U261" s="277">
        <f>IF(U$141=0,0,U$141/NFM!U$15*1000)</f>
        <v>41.378271212196552</v>
      </c>
      <c r="V261" s="277">
        <f>IF(V$141=0,0,V$141/NFM!V$15*1000)</f>
        <v>42.937628685963823</v>
      </c>
      <c r="W261" s="277">
        <f>IF(W$141=0,0,W$141/NFM!W$15*1000)</f>
        <v>46.32700674851656</v>
      </c>
      <c r="X261" s="277">
        <f>IF(X$141=0,0,X$141/NFM!X$15*1000)</f>
        <v>47.634366626824821</v>
      </c>
      <c r="Y261" s="277">
        <f>IF(Y$141=0,0,Y$141/NFM!Y$15*1000)</f>
        <v>42.799692360165906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IT: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110.8908534757491</v>
      </c>
      <c r="C5" s="223">
        <v>63.689407511771122</v>
      </c>
      <c r="D5" s="223">
        <v>119.7933035142528</v>
      </c>
      <c r="E5" s="223">
        <v>129.33418440108471</v>
      </c>
      <c r="F5" s="223">
        <v>133.72542120748619</v>
      </c>
      <c r="G5" s="223">
        <v>125.40908614743969</v>
      </c>
      <c r="H5" s="223">
        <v>126.6298059771806</v>
      </c>
      <c r="I5" s="223">
        <v>121.8668153512623</v>
      </c>
      <c r="J5" s="223">
        <v>120.5648258443217</v>
      </c>
      <c r="K5" s="223">
        <v>14.06453796944183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0.16676471381853869</v>
      </c>
      <c r="C6" s="259">
        <v>9.5993933532196568E-2</v>
      </c>
      <c r="D6" s="259">
        <v>0.1787668819619091</v>
      </c>
      <c r="E6" s="259">
        <v>0.1933667701415247</v>
      </c>
      <c r="F6" s="259">
        <v>0.1993163574501356</v>
      </c>
      <c r="G6" s="259">
        <v>0.1864369601264563</v>
      </c>
      <c r="H6" s="259">
        <v>0.18866902265216839</v>
      </c>
      <c r="I6" s="259">
        <v>0.18107890487188549</v>
      </c>
      <c r="J6" s="259">
        <v>0.17916911601690519</v>
      </c>
      <c r="K6" s="259">
        <v>2.1082068834175131E-2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2.164317343557658E-2</v>
      </c>
      <c r="C7" s="224">
        <v>1.2458351078161831E-2</v>
      </c>
      <c r="D7" s="224">
        <v>2.3200847123144401E-2</v>
      </c>
      <c r="E7" s="224">
        <v>2.509565990923104E-2</v>
      </c>
      <c r="F7" s="224">
        <v>2.5867813364490681E-2</v>
      </c>
      <c r="G7" s="224">
        <v>2.4196290512687579E-2</v>
      </c>
      <c r="H7" s="224">
        <v>2.4485973595258659E-2</v>
      </c>
      <c r="I7" s="224">
        <v>2.3500907679612569E-2</v>
      </c>
      <c r="J7" s="224">
        <v>2.3253050141484651E-2</v>
      </c>
      <c r="K7" s="224">
        <v>2.7360876393510321E-3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3.014672475508648</v>
      </c>
      <c r="C8" s="224">
        <v>1.735320755865736</v>
      </c>
      <c r="D8" s="224">
        <v>3.2316404726331278</v>
      </c>
      <c r="E8" s="224">
        <v>3.495568494531597</v>
      </c>
      <c r="F8" s="224">
        <v>3.6031215654973261</v>
      </c>
      <c r="G8" s="224">
        <v>3.3702955453892312</v>
      </c>
      <c r="H8" s="224">
        <v>3.4106454329991518</v>
      </c>
      <c r="I8" s="224">
        <v>3.2734358361117319</v>
      </c>
      <c r="J8" s="224">
        <v>3.23891181863039</v>
      </c>
      <c r="K8" s="224">
        <v>0.38110899593737191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5.5095004267371489E-2</v>
      </c>
      <c r="C9" s="224">
        <v>3.1714060225912159E-2</v>
      </c>
      <c r="D9" s="224">
        <v>5.90602286241034E-2</v>
      </c>
      <c r="E9" s="224">
        <v>6.3883676481510096E-2</v>
      </c>
      <c r="F9" s="224">
        <v>6.5849275382208555E-2</v>
      </c>
      <c r="G9" s="224">
        <v>6.1594235846198511E-2</v>
      </c>
      <c r="H9" s="224">
        <v>6.2331655001386009E-2</v>
      </c>
      <c r="I9" s="224">
        <v>5.9824064744915001E-2</v>
      </c>
      <c r="J9" s="224">
        <v>5.9193116970019388E-2</v>
      </c>
      <c r="K9" s="224">
        <v>6.9650026422722533E-3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0.43173809622733728</v>
      </c>
      <c r="C10" s="260">
        <v>0.23677720676598399</v>
      </c>
      <c r="D10" s="260">
        <v>0.47686827263137582</v>
      </c>
      <c r="E10" s="260">
        <v>0.51205910519269038</v>
      </c>
      <c r="F10" s="260">
        <v>0.53048157307963595</v>
      </c>
      <c r="G10" s="260">
        <v>0.50233844507229375</v>
      </c>
      <c r="H10" s="260">
        <v>0.50792279288980047</v>
      </c>
      <c r="I10" s="260">
        <v>0.49033823252820108</v>
      </c>
      <c r="J10" s="260">
        <v>0.49048786845897568</v>
      </c>
      <c r="K10" s="260">
        <v>4.9014988543023788E-2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2.187601013030616E-3</v>
      </c>
      <c r="C11" s="226">
        <v>1.3383950578831651E-3</v>
      </c>
      <c r="D11" s="226">
        <v>2.2368358432453979E-3</v>
      </c>
      <c r="E11" s="226">
        <v>2.9217835558426092E-3</v>
      </c>
      <c r="F11" s="226">
        <v>3.4195137145970481E-3</v>
      </c>
      <c r="G11" s="226">
        <v>3.1217605917698531E-3</v>
      </c>
      <c r="H11" s="226">
        <v>3.1216281565072911E-3</v>
      </c>
      <c r="I11" s="226">
        <v>2.6072788090390469E-3</v>
      </c>
      <c r="J11" s="226">
        <v>2.5969262874605569E-3</v>
      </c>
      <c r="K11" s="226">
        <v>3.5460509216655382E-4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0.1789653411670365</v>
      </c>
      <c r="C12" s="226">
        <v>0.1097185555446273</v>
      </c>
      <c r="D12" s="226">
        <v>0.1861912726941933</v>
      </c>
      <c r="E12" s="226">
        <v>0.21004554746764831</v>
      </c>
      <c r="F12" s="226">
        <v>0.21589654415518139</v>
      </c>
      <c r="G12" s="226">
        <v>0.19420200075298219</v>
      </c>
      <c r="H12" s="226">
        <v>0.19339938530590531</v>
      </c>
      <c r="I12" s="226">
        <v>0.18641745207393809</v>
      </c>
      <c r="J12" s="226">
        <v>0.17507611480862839</v>
      </c>
      <c r="K12" s="226">
        <v>2.7518817334102979E-2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0.25058515404727022</v>
      </c>
      <c r="C15" s="226">
        <v>0.12572025616347349</v>
      </c>
      <c r="D15" s="226">
        <v>0.28844016409393708</v>
      </c>
      <c r="E15" s="226">
        <v>0.29909177416919952</v>
      </c>
      <c r="F15" s="226">
        <v>0.31116551520985752</v>
      </c>
      <c r="G15" s="226">
        <v>0.30501468372754159</v>
      </c>
      <c r="H15" s="226">
        <v>0.31140177942738789</v>
      </c>
      <c r="I15" s="226">
        <v>0.30131350164522402</v>
      </c>
      <c r="J15" s="226">
        <v>0.31281482736288668</v>
      </c>
      <c r="K15" s="226">
        <v>2.114156611675426E-2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65.72934563392117</v>
      </c>
      <c r="C16" s="294">
        <v>38.722652306204267</v>
      </c>
      <c r="D16" s="294">
        <v>70.069529253851513</v>
      </c>
      <c r="E16" s="294">
        <v>75.930780422406656</v>
      </c>
      <c r="F16" s="294">
        <v>78.319064932542247</v>
      </c>
      <c r="G16" s="294">
        <v>72.945718622542415</v>
      </c>
      <c r="H16" s="294">
        <v>73.624492025889268</v>
      </c>
      <c r="I16" s="294">
        <v>70.63343710269929</v>
      </c>
      <c r="J16" s="294">
        <v>69.445329220873163</v>
      </c>
      <c r="K16" s="294">
        <v>8.8292783823485568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4.8736310687354836</v>
      </c>
      <c r="C17" s="229">
        <v>2.5347739247391501</v>
      </c>
      <c r="D17" s="229">
        <v>1.3186618301313191</v>
      </c>
      <c r="E17" s="229">
        <v>1.3992025899492631</v>
      </c>
      <c r="F17" s="229">
        <v>1.279328101530306</v>
      </c>
      <c r="G17" s="229">
        <v>1.388691603508772</v>
      </c>
      <c r="H17" s="229">
        <v>2.536642149716442</v>
      </c>
      <c r="I17" s="229">
        <v>2.353492529171918</v>
      </c>
      <c r="J17" s="229">
        <v>2.35754879215275</v>
      </c>
      <c r="K17" s="229">
        <v>0.33916877515728761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2.9855766275634208</v>
      </c>
      <c r="C19" s="229">
        <v>1.679115833787802</v>
      </c>
      <c r="D19" s="229">
        <v>2.8779924662802649</v>
      </c>
      <c r="E19" s="229">
        <v>3.4976903197065941</v>
      </c>
      <c r="F19" s="229">
        <v>3.435039988057309</v>
      </c>
      <c r="G19" s="229">
        <v>3.2634495056918049</v>
      </c>
      <c r="H19" s="229">
        <v>3.0692171013188818</v>
      </c>
      <c r="I19" s="229">
        <v>2.8929457794732829</v>
      </c>
      <c r="J19" s="229">
        <v>2.4776526463141471</v>
      </c>
      <c r="K19" s="229">
        <v>0.28952054880601902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0.6394182179454283</v>
      </c>
      <c r="C20" s="229">
        <v>0.37745976201983211</v>
      </c>
      <c r="D20" s="229">
        <v>0.7192578413432551</v>
      </c>
      <c r="E20" s="229">
        <v>0.89906942481544072</v>
      </c>
      <c r="F20" s="229">
        <v>1.08169623300744</v>
      </c>
      <c r="G20" s="229">
        <v>1.027725759072287</v>
      </c>
      <c r="H20" s="229">
        <v>1.017404874383397</v>
      </c>
      <c r="I20" s="229">
        <v>0.86769443593103079</v>
      </c>
      <c r="J20" s="229">
        <v>0.8917936111962923</v>
      </c>
      <c r="K20" s="229">
        <v>0.1000872256685396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6.7201386130002536</v>
      </c>
      <c r="C21" s="229">
        <v>4.1396130007549008</v>
      </c>
      <c r="D21" s="229">
        <v>7.4031942507419668</v>
      </c>
      <c r="E21" s="229">
        <v>8.0983284982031378</v>
      </c>
      <c r="F21" s="229">
        <v>7.1331431861822132</v>
      </c>
      <c r="G21" s="229">
        <v>5.7769106135418014</v>
      </c>
      <c r="H21" s="229">
        <v>6.366385829182291</v>
      </c>
      <c r="I21" s="229">
        <v>5.0674441600084759</v>
      </c>
      <c r="J21" s="229">
        <v>5.9860335043224602</v>
      </c>
      <c r="K21" s="229">
        <v>0.63015261458292526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0.52622406560506785</v>
      </c>
      <c r="C22" s="229">
        <v>0.42418291963863242</v>
      </c>
      <c r="D22" s="229">
        <v>0.54224702598599028</v>
      </c>
      <c r="E22" s="229">
        <v>0.27653679752578009</v>
      </c>
      <c r="F22" s="229">
        <v>0</v>
      </c>
      <c r="G22" s="229">
        <v>0.27034748914709361</v>
      </c>
      <c r="H22" s="229">
        <v>0.26988613461500532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49.984357041071519</v>
      </c>
      <c r="C23" s="229">
        <v>29.567506865263951</v>
      </c>
      <c r="D23" s="229">
        <v>57.208175839368707</v>
      </c>
      <c r="E23" s="229">
        <v>61.759952792206441</v>
      </c>
      <c r="F23" s="229">
        <v>65.258178195268627</v>
      </c>
      <c r="G23" s="229">
        <v>61.091337759949234</v>
      </c>
      <c r="H23" s="229">
        <v>60.230438013787797</v>
      </c>
      <c r="I23" s="229">
        <v>59.280818707173957</v>
      </c>
      <c r="J23" s="229">
        <v>57.4486624977784</v>
      </c>
      <c r="K23" s="229">
        <v>7.4218425395316947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0.1316792284963596</v>
      </c>
      <c r="G26" s="229">
        <v>0.12725589163142351</v>
      </c>
      <c r="H26" s="229">
        <v>0.13451792288545211</v>
      </c>
      <c r="I26" s="229">
        <v>0.17104149094062121</v>
      </c>
      <c r="J26" s="229">
        <v>0.28363816910911749</v>
      </c>
      <c r="K26" s="229">
        <v>4.850667860209202E-2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41.471594378570479</v>
      </c>
      <c r="C27" s="261">
        <v>22.854490898098859</v>
      </c>
      <c r="D27" s="261">
        <v>45.754237557427651</v>
      </c>
      <c r="E27" s="261">
        <v>49.113430272421454</v>
      </c>
      <c r="F27" s="261">
        <v>50.981719690170117</v>
      </c>
      <c r="G27" s="261">
        <v>48.318506047950393</v>
      </c>
      <c r="H27" s="261">
        <v>48.811259074153597</v>
      </c>
      <c r="I27" s="261">
        <v>47.20520030262665</v>
      </c>
      <c r="J27" s="261">
        <v>47.128481653230793</v>
      </c>
      <c r="K27" s="261">
        <v>4.7743524434970794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0.94940222301949106</v>
      </c>
      <c r="C28" s="295">
        <v>0.55047175734215237</v>
      </c>
      <c r="D28" s="295">
        <v>0.83909550253459919</v>
      </c>
      <c r="E28" s="295">
        <v>1.05835139487898</v>
      </c>
      <c r="F28" s="295">
        <v>1.02374124546048</v>
      </c>
      <c r="G28" s="295">
        <v>0.94319438931801058</v>
      </c>
      <c r="H28" s="295">
        <v>0.89312528794753254</v>
      </c>
      <c r="I28" s="295">
        <v>0.8327519916791265</v>
      </c>
      <c r="J28" s="295">
        <v>0.6888589540743596</v>
      </c>
      <c r="K28" s="295">
        <v>9.7620284884974887E-2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0.19953802290793229</v>
      </c>
      <c r="C29" s="295">
        <v>0.12143494586631649</v>
      </c>
      <c r="D29" s="295">
        <v>0.20579033908189859</v>
      </c>
      <c r="E29" s="295">
        <v>0.26696873091617318</v>
      </c>
      <c r="F29" s="295">
        <v>0.31636057627683428</v>
      </c>
      <c r="G29" s="295">
        <v>0.29148767090971073</v>
      </c>
      <c r="H29" s="295">
        <v>0.29053417681585447</v>
      </c>
      <c r="I29" s="295">
        <v>0.2451098902489976</v>
      </c>
      <c r="J29" s="295">
        <v>0.24331723973263761</v>
      </c>
      <c r="K29" s="295">
        <v>3.3117532063479192E-2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2.1631244206525002</v>
      </c>
      <c r="C30" s="295">
        <v>1.3737109947747079</v>
      </c>
      <c r="D30" s="295">
        <v>2.1848525485370649</v>
      </c>
      <c r="E30" s="295">
        <v>2.4804196774358478</v>
      </c>
      <c r="F30" s="295">
        <v>2.151892603348156</v>
      </c>
      <c r="G30" s="295">
        <v>1.6900564317319211</v>
      </c>
      <c r="H30" s="295">
        <v>1.8752491575862811</v>
      </c>
      <c r="I30" s="295">
        <v>1.476541320012406</v>
      </c>
      <c r="J30" s="295">
        <v>1.684652294521479</v>
      </c>
      <c r="K30" s="295">
        <v>0.21507387855613341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15.93311624056166</v>
      </c>
      <c r="C31" s="295">
        <v>9.7165856586245241</v>
      </c>
      <c r="D31" s="295">
        <v>16.71954416886004</v>
      </c>
      <c r="E31" s="295">
        <v>18.73268711289052</v>
      </c>
      <c r="F31" s="295">
        <v>19.495659974859599</v>
      </c>
      <c r="G31" s="295">
        <v>17.698992246309139</v>
      </c>
      <c r="H31" s="295">
        <v>17.568933165428039</v>
      </c>
      <c r="I31" s="295">
        <v>17.105436905476871</v>
      </c>
      <c r="J31" s="295">
        <v>16.010850481655201</v>
      </c>
      <c r="K31" s="295">
        <v>2.508516754390036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22.226413471428891</v>
      </c>
      <c r="C32" s="296">
        <v>11.09228754149116</v>
      </c>
      <c r="D32" s="296">
        <v>25.80495499841404</v>
      </c>
      <c r="E32" s="296">
        <v>26.575003356299931</v>
      </c>
      <c r="F32" s="296">
        <v>27.994065290225059</v>
      </c>
      <c r="G32" s="296">
        <v>27.694775309681621</v>
      </c>
      <c r="H32" s="296">
        <v>28.183417286375889</v>
      </c>
      <c r="I32" s="296">
        <v>27.545360195209248</v>
      </c>
      <c r="J32" s="296">
        <v>28.500802683247109</v>
      </c>
      <c r="K32" s="296">
        <v>1.9200239936024559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114.6726615883812</v>
      </c>
      <c r="C34" s="223">
        <v>123.64173514327059</v>
      </c>
      <c r="D34" s="223">
        <v>113.9855723513775</v>
      </c>
      <c r="E34" s="223">
        <v>115.7892652018775</v>
      </c>
      <c r="F34" s="223">
        <v>117.4919732744717</v>
      </c>
      <c r="G34" s="223">
        <v>110.6764142593734</v>
      </c>
      <c r="H34" s="223">
        <v>112.5671412351475</v>
      </c>
      <c r="I34" s="223">
        <v>104.8423425918014</v>
      </c>
      <c r="J34" s="223">
        <v>104.67912498428289</v>
      </c>
      <c r="K34" s="223">
        <v>131.40551745127371</v>
      </c>
      <c r="L34" s="223">
        <v>121.41648911968571</v>
      </c>
      <c r="M34" s="223">
        <v>107.36626759409521</v>
      </c>
      <c r="N34" s="223">
        <v>81.680888769031668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0.1118134753584739</v>
      </c>
      <c r="C35" s="259">
        <v>0.1208677802623027</v>
      </c>
      <c r="D35" s="259">
        <v>0.1109879167843064</v>
      </c>
      <c r="E35" s="259">
        <v>0.112818721118795</v>
      </c>
      <c r="F35" s="259">
        <v>0.1144247869297035</v>
      </c>
      <c r="G35" s="259">
        <v>0.1076916127655751</v>
      </c>
      <c r="H35" s="259">
        <v>0.1095338532657492</v>
      </c>
      <c r="I35" s="259">
        <v>0.1019744200112377</v>
      </c>
      <c r="J35" s="259">
        <v>0.10176382411411081</v>
      </c>
      <c r="K35" s="259">
        <v>0.12894234535718649</v>
      </c>
      <c r="L35" s="259">
        <v>0.11936437551311301</v>
      </c>
      <c r="M35" s="259">
        <v>0.1055233545101643</v>
      </c>
      <c r="N35" s="259">
        <v>8.0139032910989214E-2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1.348335190180505E-2</v>
      </c>
      <c r="C36" s="224">
        <v>1.457519149317065E-2</v>
      </c>
      <c r="D36" s="224">
        <v>1.338379952911146E-2</v>
      </c>
      <c r="E36" s="224">
        <v>1.360457237447843E-2</v>
      </c>
      <c r="F36" s="224">
        <v>1.379824447380734E-2</v>
      </c>
      <c r="G36" s="224">
        <v>1.2986305158085101E-2</v>
      </c>
      <c r="H36" s="224">
        <v>1.320845706662715E-2</v>
      </c>
      <c r="I36" s="224">
        <v>1.2296880904433731E-2</v>
      </c>
      <c r="J36" s="224">
        <v>1.2271485587984309E-2</v>
      </c>
      <c r="K36" s="224">
        <v>1.554888632091218E-2</v>
      </c>
      <c r="L36" s="224">
        <v>1.4393899075426E-2</v>
      </c>
      <c r="M36" s="224">
        <v>1.2724839453902591E-2</v>
      </c>
      <c r="N36" s="224">
        <v>9.6637974836663049E-3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2.1665779417940438</v>
      </c>
      <c r="C37" s="224">
        <v>2.3420206352620849</v>
      </c>
      <c r="D37" s="224">
        <v>2.1505813278732631</v>
      </c>
      <c r="E37" s="224">
        <v>2.1860563032653348</v>
      </c>
      <c r="F37" s="224">
        <v>2.2171765841422868</v>
      </c>
      <c r="G37" s="224">
        <v>2.086709781500752</v>
      </c>
      <c r="H37" s="224">
        <v>2.122406352225886</v>
      </c>
      <c r="I37" s="224">
        <v>1.975929361959903</v>
      </c>
      <c r="J37" s="224">
        <v>1.97184870509914</v>
      </c>
      <c r="K37" s="224">
        <v>2.4984791888314928</v>
      </c>
      <c r="L37" s="224">
        <v>2.3128895886083609</v>
      </c>
      <c r="M37" s="224">
        <v>2.044696057365758</v>
      </c>
      <c r="N37" s="224">
        <v>1.552831270336662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3.6970121358001401E-2</v>
      </c>
      <c r="C38" s="224">
        <v>3.9963845951872808E-2</v>
      </c>
      <c r="D38" s="224">
        <v>3.6697157830329452E-2</v>
      </c>
      <c r="E38" s="224">
        <v>3.7302496839887997E-2</v>
      </c>
      <c r="F38" s="224">
        <v>3.7833528075147123E-2</v>
      </c>
      <c r="G38" s="224">
        <v>3.5607264512778361E-2</v>
      </c>
      <c r="H38" s="224">
        <v>3.62163847878052E-2</v>
      </c>
      <c r="I38" s="224">
        <v>3.3716926078369618E-2</v>
      </c>
      <c r="J38" s="224">
        <v>3.364729443648283E-2</v>
      </c>
      <c r="K38" s="224">
        <v>4.2633628377594678E-2</v>
      </c>
      <c r="L38" s="224">
        <v>3.9466758674605522E-2</v>
      </c>
      <c r="M38" s="224">
        <v>3.4890349395159212E-2</v>
      </c>
      <c r="N38" s="224">
        <v>2.6497251451433439E-2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0.30437326461664599</v>
      </c>
      <c r="C39" s="260">
        <v>0.34120969730231809</v>
      </c>
      <c r="D39" s="260">
        <v>0.29795366189212402</v>
      </c>
      <c r="E39" s="260">
        <v>0.30269664305150412</v>
      </c>
      <c r="F39" s="260">
        <v>0.30578351450164187</v>
      </c>
      <c r="G39" s="260">
        <v>0.28614514628060628</v>
      </c>
      <c r="H39" s="260">
        <v>0.29143387263980508</v>
      </c>
      <c r="I39" s="260">
        <v>0.26998156441557142</v>
      </c>
      <c r="J39" s="260">
        <v>0.26937623283054252</v>
      </c>
      <c r="K39" s="260">
        <v>0.38766498847326109</v>
      </c>
      <c r="L39" s="260">
        <v>0.369987900295076</v>
      </c>
      <c r="M39" s="260">
        <v>0.31760855756267381</v>
      </c>
      <c r="N39" s="260">
        <v>0.2358171749995748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1.542248107899656E-3</v>
      </c>
      <c r="C40" s="226">
        <v>1.928704957747816E-3</v>
      </c>
      <c r="D40" s="226">
        <v>1.3976048917427441E-3</v>
      </c>
      <c r="E40" s="226">
        <v>1.727171854006649E-3</v>
      </c>
      <c r="F40" s="226">
        <v>1.9710975358970271E-3</v>
      </c>
      <c r="G40" s="226">
        <v>1.77823666483751E-3</v>
      </c>
      <c r="H40" s="226">
        <v>1.791115097269825E-3</v>
      </c>
      <c r="I40" s="226">
        <v>1.4355748033403561E-3</v>
      </c>
      <c r="J40" s="226">
        <v>1.4262334814775181E-3</v>
      </c>
      <c r="K40" s="226">
        <v>2.804611059872876E-3</v>
      </c>
      <c r="L40" s="226">
        <v>3.7304910788224449E-3</v>
      </c>
      <c r="M40" s="226">
        <v>1.927702948151527E-3</v>
      </c>
      <c r="N40" s="226">
        <v>1.6955166007795129E-3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0.1261696978335673</v>
      </c>
      <c r="C41" s="226">
        <v>0.15811080651369591</v>
      </c>
      <c r="D41" s="226">
        <v>0.11633479242699329</v>
      </c>
      <c r="E41" s="226">
        <v>0.1241655142182209</v>
      </c>
      <c r="F41" s="226">
        <v>0.1244484396645003</v>
      </c>
      <c r="G41" s="226">
        <v>0.1106225503115757</v>
      </c>
      <c r="H41" s="226">
        <v>0.1109679120820365</v>
      </c>
      <c r="I41" s="226">
        <v>0.1026419561162651</v>
      </c>
      <c r="J41" s="226">
        <v>9.6151907719814411E-2</v>
      </c>
      <c r="K41" s="226">
        <v>0.21764938280580659</v>
      </c>
      <c r="L41" s="226">
        <v>0.23755414903967739</v>
      </c>
      <c r="M41" s="226">
        <v>0.20743973080441069</v>
      </c>
      <c r="N41" s="226">
        <v>0.14778504408177121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0.17666131867517909</v>
      </c>
      <c r="C44" s="226">
        <v>0.18117018583087441</v>
      </c>
      <c r="D44" s="226">
        <v>0.180221264573388</v>
      </c>
      <c r="E44" s="226">
        <v>0.17680395697927651</v>
      </c>
      <c r="F44" s="226">
        <v>0.17936397730124451</v>
      </c>
      <c r="G44" s="226">
        <v>0.1737443593041931</v>
      </c>
      <c r="H44" s="226">
        <v>0.1786748454604988</v>
      </c>
      <c r="I44" s="226">
        <v>0.165904033495966</v>
      </c>
      <c r="J44" s="226">
        <v>0.1717980916292505</v>
      </c>
      <c r="K44" s="226">
        <v>0.1672109946075816</v>
      </c>
      <c r="L44" s="226">
        <v>0.12870326017657621</v>
      </c>
      <c r="M44" s="226">
        <v>0.1082411238101116</v>
      </c>
      <c r="N44" s="226">
        <v>8.6336614317024066E-2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98.585119079309905</v>
      </c>
      <c r="C45" s="261">
        <v>105.5553011918649</v>
      </c>
      <c r="D45" s="261">
        <v>98.255584899669756</v>
      </c>
      <c r="E45" s="261">
        <v>99.800422064190329</v>
      </c>
      <c r="F45" s="261">
        <v>101.3117555189025</v>
      </c>
      <c r="G45" s="261">
        <v>95.5296182296414</v>
      </c>
      <c r="H45" s="261">
        <v>97.155298100977646</v>
      </c>
      <c r="I45" s="261">
        <v>90.541661201003521</v>
      </c>
      <c r="J45" s="261">
        <v>90.447785405132564</v>
      </c>
      <c r="K45" s="261">
        <v>110.7763603120106</v>
      </c>
      <c r="L45" s="261">
        <v>101.7563103875833</v>
      </c>
      <c r="M45" s="261">
        <v>90.510916671664219</v>
      </c>
      <c r="N45" s="261">
        <v>69.130171675122014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10.162056558320529</v>
      </c>
      <c r="C46" s="294">
        <v>11.447160425973649</v>
      </c>
      <c r="D46" s="294">
        <v>9.9363382388112953</v>
      </c>
      <c r="E46" s="294">
        <v>10.09096093463836</v>
      </c>
      <c r="F46" s="294">
        <v>10.21416786886623</v>
      </c>
      <c r="G46" s="294">
        <v>9.566392814145237</v>
      </c>
      <c r="H46" s="294">
        <v>9.7343527679873549</v>
      </c>
      <c r="I46" s="294">
        <v>9.0338513967340681</v>
      </c>
      <c r="J46" s="294">
        <v>8.9962019986838904</v>
      </c>
      <c r="K46" s="294">
        <v>13.12462475244153</v>
      </c>
      <c r="L46" s="294">
        <v>12.577781817271971</v>
      </c>
      <c r="M46" s="294">
        <v>10.76334692143346</v>
      </c>
      <c r="N46" s="294">
        <v>7.993815966803508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4.7157728026617676</v>
      </c>
      <c r="C47" s="262">
        <v>5.8913510428365941</v>
      </c>
      <c r="D47" s="262">
        <v>4.3323379365502959</v>
      </c>
      <c r="E47" s="262">
        <v>4.6307982211231291</v>
      </c>
      <c r="F47" s="262">
        <v>4.6055676893494937</v>
      </c>
      <c r="G47" s="262">
        <v>4.0832121204171559</v>
      </c>
      <c r="H47" s="262">
        <v>4.1137781039290076</v>
      </c>
      <c r="I47" s="262">
        <v>3.7623836542449478</v>
      </c>
      <c r="J47" s="262">
        <v>3.555776823315528</v>
      </c>
      <c r="K47" s="262">
        <v>7.8465069909344987</v>
      </c>
      <c r="L47" s="262">
        <v>8.355628000025467</v>
      </c>
      <c r="M47" s="262">
        <v>7.2630421119584261</v>
      </c>
      <c r="N47" s="262">
        <v>5.1699722292463512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0.23263824869739369</v>
      </c>
      <c r="C48" s="297">
        <v>0.27571554948911298</v>
      </c>
      <c r="D48" s="297">
        <v>0.1822243615661697</v>
      </c>
      <c r="E48" s="297">
        <v>0.2174513676117793</v>
      </c>
      <c r="F48" s="297">
        <v>0.20510616352221059</v>
      </c>
      <c r="G48" s="297">
        <v>0.1867393834436788</v>
      </c>
      <c r="H48" s="297">
        <v>0.17811457405111661</v>
      </c>
      <c r="I48" s="297">
        <v>0.15936713952985709</v>
      </c>
      <c r="J48" s="297">
        <v>0.1314940367706546</v>
      </c>
      <c r="K48" s="297">
        <v>0.26835672952608219</v>
      </c>
      <c r="L48" s="297">
        <v>0.40765076469740019</v>
      </c>
      <c r="M48" s="297">
        <v>0.2034518898017158</v>
      </c>
      <c r="N48" s="297">
        <v>0.15511547667919751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4.8894109443104607E-2</v>
      </c>
      <c r="C49" s="297">
        <v>6.0823289079118548E-2</v>
      </c>
      <c r="D49" s="297">
        <v>4.469099529482734E-2</v>
      </c>
      <c r="E49" s="297">
        <v>5.4852023560606901E-2</v>
      </c>
      <c r="F49" s="297">
        <v>6.3382719390807266E-2</v>
      </c>
      <c r="G49" s="297">
        <v>5.7710508632765792E-2</v>
      </c>
      <c r="H49" s="297">
        <v>5.7940774770546773E-2</v>
      </c>
      <c r="I49" s="297">
        <v>4.6907677759732563E-2</v>
      </c>
      <c r="J49" s="297">
        <v>4.6446033515424007E-2</v>
      </c>
      <c r="K49" s="297">
        <v>9.103960928819535E-2</v>
      </c>
      <c r="L49" s="297">
        <v>0.12585022781174349</v>
      </c>
      <c r="M49" s="297">
        <v>6.410577885286145E-2</v>
      </c>
      <c r="N49" s="297">
        <v>5.7028400438920407E-2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0.53004455301852682</v>
      </c>
      <c r="C50" s="297">
        <v>0.68805252351598101</v>
      </c>
      <c r="D50" s="297">
        <v>0.47447919762502733</v>
      </c>
      <c r="E50" s="297">
        <v>0.50963286269516317</v>
      </c>
      <c r="F50" s="297">
        <v>0.43113085278305358</v>
      </c>
      <c r="G50" s="297">
        <v>0.33460769022899051</v>
      </c>
      <c r="H50" s="297">
        <v>0.37397799552935418</v>
      </c>
      <c r="I50" s="297">
        <v>0.28257172473828951</v>
      </c>
      <c r="J50" s="297">
        <v>0.32157777648290908</v>
      </c>
      <c r="K50" s="297">
        <v>0.5912349336392595</v>
      </c>
      <c r="L50" s="297">
        <v>0</v>
      </c>
      <c r="M50" s="297">
        <v>0.26225750051215507</v>
      </c>
      <c r="N50" s="297">
        <v>0.1061290928986893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3.9041958915027419</v>
      </c>
      <c r="C51" s="297">
        <v>4.8667596807523816</v>
      </c>
      <c r="D51" s="297">
        <v>3.6309433820642711</v>
      </c>
      <c r="E51" s="297">
        <v>3.8488619672555791</v>
      </c>
      <c r="F51" s="297">
        <v>3.9059479536534218</v>
      </c>
      <c r="G51" s="297">
        <v>3.5041545381117212</v>
      </c>
      <c r="H51" s="297">
        <v>3.50374475957799</v>
      </c>
      <c r="I51" s="297">
        <v>3.2735371122170691</v>
      </c>
      <c r="J51" s="297">
        <v>3.0562589765465402</v>
      </c>
      <c r="K51" s="297">
        <v>6.895875718480962</v>
      </c>
      <c r="L51" s="297">
        <v>7.8221270075163236</v>
      </c>
      <c r="M51" s="297">
        <v>6.7332269427916938</v>
      </c>
      <c r="N51" s="297">
        <v>4.8516992592295436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5.4462837556587669</v>
      </c>
      <c r="C52" s="262">
        <v>5.5558093831370599</v>
      </c>
      <c r="D52" s="262">
        <v>5.6040003022609994</v>
      </c>
      <c r="E52" s="262">
        <v>5.460162713515234</v>
      </c>
      <c r="F52" s="262">
        <v>5.6086001795167384</v>
      </c>
      <c r="G52" s="262">
        <v>5.4831806937280811</v>
      </c>
      <c r="H52" s="262">
        <v>5.6205746640583474</v>
      </c>
      <c r="I52" s="262">
        <v>5.2714677424891203</v>
      </c>
      <c r="J52" s="262">
        <v>5.4404251753683637</v>
      </c>
      <c r="K52" s="262">
        <v>5.2781177615070316</v>
      </c>
      <c r="L52" s="262">
        <v>4.222153817246503</v>
      </c>
      <c r="M52" s="262">
        <v>3.5003048094750389</v>
      </c>
      <c r="N52" s="262">
        <v>2.8238437375571568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3.2922677957217514</v>
      </c>
      <c r="C53" s="294">
        <f t="shared" si="0"/>
        <v>3.7806363751603165</v>
      </c>
      <c r="D53" s="294">
        <f t="shared" si="0"/>
        <v>3.1840453489873317</v>
      </c>
      <c r="E53" s="294">
        <f t="shared" si="0"/>
        <v>3.2454034663988032</v>
      </c>
      <c r="F53" s="294">
        <f t="shared" si="0"/>
        <v>3.2770332285803807</v>
      </c>
      <c r="G53" s="294">
        <f t="shared" si="0"/>
        <v>3.0512631053689825</v>
      </c>
      <c r="H53" s="294">
        <f t="shared" si="0"/>
        <v>3.1046914461966582</v>
      </c>
      <c r="I53" s="294">
        <f t="shared" si="0"/>
        <v>2.8729308406942655</v>
      </c>
      <c r="J53" s="294">
        <f t="shared" si="0"/>
        <v>2.8462300383981765</v>
      </c>
      <c r="K53" s="294">
        <f t="shared" si="0"/>
        <v>4.4312633494611244</v>
      </c>
      <c r="L53" s="294">
        <f t="shared" si="0"/>
        <v>4.2262943926638066</v>
      </c>
      <c r="M53" s="294">
        <f t="shared" si="0"/>
        <v>3.5765608427097959</v>
      </c>
      <c r="N53" s="294">
        <f t="shared" si="0"/>
        <v>2.6519525999238405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0.59299388520090379</v>
      </c>
      <c r="C54" s="262">
        <v>0.70573930284452258</v>
      </c>
      <c r="D54" s="262">
        <v>0.55564351096591025</v>
      </c>
      <c r="E54" s="262">
        <v>0.59278489638541576</v>
      </c>
      <c r="F54" s="262">
        <v>0.59688387898423723</v>
      </c>
      <c r="G54" s="262">
        <v>0.53702841344374075</v>
      </c>
      <c r="H54" s="262">
        <v>0.5382451167458675</v>
      </c>
      <c r="I54" s="262">
        <v>0.49897804864410189</v>
      </c>
      <c r="J54" s="262">
        <v>0.46950948380173402</v>
      </c>
      <c r="K54" s="262">
        <v>0.88304134463990835</v>
      </c>
      <c r="L54" s="262">
        <v>0.92084919732064152</v>
      </c>
      <c r="M54" s="262">
        <v>0.81723971211302282</v>
      </c>
      <c r="N54" s="262">
        <v>0.60068436041327367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3.2957958738281598E-2</v>
      </c>
      <c r="C55" s="230">
        <v>3.7396143803267237E-2</v>
      </c>
      <c r="D55" s="230">
        <v>2.6245591374959201E-2</v>
      </c>
      <c r="E55" s="230">
        <v>3.1278018523329947E-2</v>
      </c>
      <c r="F55" s="230">
        <v>2.9327204430145141E-2</v>
      </c>
      <c r="G55" s="230">
        <v>2.675245059484372E-2</v>
      </c>
      <c r="H55" s="230">
        <v>2.563487270053811E-2</v>
      </c>
      <c r="I55" s="230">
        <v>2.2852012094766928E-2</v>
      </c>
      <c r="J55" s="230">
        <v>1.908902217618871E-2</v>
      </c>
      <c r="K55" s="230">
        <v>3.2661778278266551E-2</v>
      </c>
      <c r="L55" s="230">
        <v>4.4925992332066789E-2</v>
      </c>
      <c r="M55" s="230">
        <v>2.3750047041663749E-2</v>
      </c>
      <c r="N55" s="230">
        <v>1.8400143604457578E-2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6.9268490912127471E-3</v>
      </c>
      <c r="C56" s="230">
        <v>8.2496488471725631E-3</v>
      </c>
      <c r="D56" s="230">
        <v>6.4367990677379368E-3</v>
      </c>
      <c r="E56" s="230">
        <v>7.8898681016060703E-3</v>
      </c>
      <c r="F56" s="230">
        <v>9.0628089229090308E-3</v>
      </c>
      <c r="G56" s="230">
        <v>8.2676589294138521E-3</v>
      </c>
      <c r="H56" s="230">
        <v>8.339039033309275E-3</v>
      </c>
      <c r="I56" s="230">
        <v>6.7261972742003904E-3</v>
      </c>
      <c r="J56" s="230">
        <v>6.7425822915324557E-3</v>
      </c>
      <c r="K56" s="230">
        <v>1.108045823319683E-2</v>
      </c>
      <c r="L56" s="230">
        <v>1.3869583622285559E-2</v>
      </c>
      <c r="M56" s="230">
        <v>7.4834166685883189E-3</v>
      </c>
      <c r="N56" s="230">
        <v>6.7648359794479024E-3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0.55310907737140946</v>
      </c>
      <c r="C57" s="230">
        <v>0.6600935101940828</v>
      </c>
      <c r="D57" s="230">
        <v>0.52296112052321309</v>
      </c>
      <c r="E57" s="230">
        <v>0.55361700976047978</v>
      </c>
      <c r="F57" s="230">
        <v>0.55849386563118308</v>
      </c>
      <c r="G57" s="230">
        <v>0.50200830391948315</v>
      </c>
      <c r="H57" s="230">
        <v>0.50427120501202016</v>
      </c>
      <c r="I57" s="230">
        <v>0.46939983927513462</v>
      </c>
      <c r="J57" s="230">
        <v>0.44367787933401281</v>
      </c>
      <c r="K57" s="230">
        <v>0.83929910812844499</v>
      </c>
      <c r="L57" s="230">
        <v>0.86205362136628916</v>
      </c>
      <c r="M57" s="230">
        <v>0.78600624840277078</v>
      </c>
      <c r="N57" s="230">
        <v>0.57551938082936815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1.9276965955219749</v>
      </c>
      <c r="C58" s="262">
        <v>2.3213456421541121</v>
      </c>
      <c r="D58" s="262">
        <v>1.821263315300452</v>
      </c>
      <c r="E58" s="262">
        <v>1.867233440596185</v>
      </c>
      <c r="F58" s="262">
        <v>1.8782009283151599</v>
      </c>
      <c r="G58" s="262">
        <v>1.728709336178295</v>
      </c>
      <c r="H58" s="262">
        <v>1.757513558033357</v>
      </c>
      <c r="I58" s="262">
        <v>1.6180651921101119</v>
      </c>
      <c r="J58" s="262">
        <v>1.586932672415623</v>
      </c>
      <c r="K58" s="262">
        <v>2.9058207042934878</v>
      </c>
      <c r="L58" s="262">
        <v>2.840134035779351</v>
      </c>
      <c r="M58" s="262">
        <v>2.3507114884537832</v>
      </c>
      <c r="N58" s="262">
        <v>1.716297600861405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0.14293283963841971</v>
      </c>
      <c r="C59" s="229">
        <v>0.15195463258843789</v>
      </c>
      <c r="D59" s="229">
        <v>3.4274961485817552E-2</v>
      </c>
      <c r="E59" s="229">
        <v>3.4408152419714677E-2</v>
      </c>
      <c r="F59" s="229">
        <v>3.0677428046366171E-2</v>
      </c>
      <c r="G59" s="229">
        <v>3.2907055044870848E-2</v>
      </c>
      <c r="H59" s="229">
        <v>6.0547298586730969E-2</v>
      </c>
      <c r="I59" s="229">
        <v>5.3906907438445062E-2</v>
      </c>
      <c r="J59" s="229">
        <v>5.3862305152131577E-2</v>
      </c>
      <c r="K59" s="229">
        <v>0.11159295525533471</v>
      </c>
      <c r="L59" s="229">
        <v>0.12470037914455</v>
      </c>
      <c r="M59" s="229">
        <v>6.4958762880224202E-2</v>
      </c>
      <c r="N59" s="229">
        <v>4.0007807620618258E-2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8.7560371172383009E-2</v>
      </c>
      <c r="C61" s="229">
        <v>0.1006596395467147</v>
      </c>
      <c r="D61" s="229">
        <v>7.4805441914100032E-2</v>
      </c>
      <c r="E61" s="229">
        <v>8.6012606395896612E-2</v>
      </c>
      <c r="F61" s="229">
        <v>8.2369950244950765E-2</v>
      </c>
      <c r="G61" s="229">
        <v>7.7332153696771766E-2</v>
      </c>
      <c r="H61" s="229">
        <v>7.325936939186653E-2</v>
      </c>
      <c r="I61" s="229">
        <v>6.6263121053279028E-2</v>
      </c>
      <c r="J61" s="229">
        <v>5.6606286724992773E-2</v>
      </c>
      <c r="K61" s="229">
        <v>9.5257747808379978E-2</v>
      </c>
      <c r="L61" s="229">
        <v>0.13212138533765361</v>
      </c>
      <c r="M61" s="229">
        <v>6.3403132258137096E-2</v>
      </c>
      <c r="N61" s="229">
        <v>4.9826145001869847E-2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1.8752724676632349E-2</v>
      </c>
      <c r="C62" s="229">
        <v>2.262795860997557E-2</v>
      </c>
      <c r="D62" s="229">
        <v>1.869511518958376E-2</v>
      </c>
      <c r="E62" s="229">
        <v>2.21092485299621E-2</v>
      </c>
      <c r="F62" s="229">
        <v>2.593834866631746E-2</v>
      </c>
      <c r="G62" s="229">
        <v>2.4353447546865491E-2</v>
      </c>
      <c r="H62" s="229">
        <v>2.4284511995424009E-2</v>
      </c>
      <c r="I62" s="229">
        <v>1.987460043437898E-2</v>
      </c>
      <c r="J62" s="229">
        <v>2.0374577094166828E-2</v>
      </c>
      <c r="K62" s="229">
        <v>3.2930594187157568E-2</v>
      </c>
      <c r="L62" s="229">
        <v>4.1564276625172529E-2</v>
      </c>
      <c r="M62" s="229">
        <v>2.0357644653218369E-2</v>
      </c>
      <c r="N62" s="229">
        <v>1.8667007814183439E-2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0.19708682934203661</v>
      </c>
      <c r="C63" s="229">
        <v>0.24816152890351559</v>
      </c>
      <c r="D63" s="229">
        <v>0.19242552716562511</v>
      </c>
      <c r="E63" s="229">
        <v>0.19914808857036001</v>
      </c>
      <c r="F63" s="229">
        <v>0.1710479794642018</v>
      </c>
      <c r="G63" s="229">
        <v>0.13689224811959319</v>
      </c>
      <c r="H63" s="229">
        <v>0.15195973297255291</v>
      </c>
      <c r="I63" s="229">
        <v>0.11607015526800139</v>
      </c>
      <c r="J63" s="229">
        <v>0.13676135328944231</v>
      </c>
      <c r="K63" s="229">
        <v>0.2073321534111558</v>
      </c>
      <c r="L63" s="229">
        <v>0</v>
      </c>
      <c r="M63" s="229">
        <v>8.0741284814766015E-2</v>
      </c>
      <c r="N63" s="229">
        <v>3.3678703219608717E-2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1.5432990089363019E-2</v>
      </c>
      <c r="C64" s="229">
        <v>2.5428918561489631E-2</v>
      </c>
      <c r="D64" s="229">
        <v>1.4094209377106251E-2</v>
      </c>
      <c r="E64" s="229">
        <v>6.8003878403854667E-3</v>
      </c>
      <c r="F64" s="229">
        <v>0</v>
      </c>
      <c r="G64" s="229">
        <v>6.4062745710623398E-3</v>
      </c>
      <c r="H64" s="229">
        <v>6.4419320552487284E-3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1.465930840603141</v>
      </c>
      <c r="C65" s="229">
        <v>1.7725129639439789</v>
      </c>
      <c r="D65" s="229">
        <v>1.4869680601682189</v>
      </c>
      <c r="E65" s="229">
        <v>1.5187549568398671</v>
      </c>
      <c r="F65" s="229">
        <v>1.564847253513465</v>
      </c>
      <c r="G65" s="229">
        <v>1.4476475621743381</v>
      </c>
      <c r="H65" s="229">
        <v>1.437644767843212</v>
      </c>
      <c r="I65" s="229">
        <v>1.357831209282514</v>
      </c>
      <c r="J65" s="229">
        <v>1.312514676403215</v>
      </c>
      <c r="K65" s="229">
        <v>2.441926860873366</v>
      </c>
      <c r="L65" s="229">
        <v>2.529094914356786</v>
      </c>
      <c r="M65" s="229">
        <v>2.0932815490561798</v>
      </c>
      <c r="N65" s="229">
        <v>1.5547173167904369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3.3199683798584871E-3</v>
      </c>
      <c r="G68" s="229">
        <v>3.1705950247936251E-3</v>
      </c>
      <c r="H68" s="229">
        <v>3.3759451883218772E-3</v>
      </c>
      <c r="I68" s="229">
        <v>4.1191986334928278E-3</v>
      </c>
      <c r="J68" s="229">
        <v>6.8134737516744618E-3</v>
      </c>
      <c r="K68" s="229">
        <v>1.6780392758093461E-2</v>
      </c>
      <c r="L68" s="229">
        <v>1.265308031518843E-2</v>
      </c>
      <c r="M68" s="229">
        <v>2.7969114791256858E-2</v>
      </c>
      <c r="N68" s="229">
        <v>1.9400620414687729E-2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0.77157731499887283</v>
      </c>
      <c r="C69" s="263">
        <v>0.75355143016168158</v>
      </c>
      <c r="D69" s="263">
        <v>0.8071385227209692</v>
      </c>
      <c r="E69" s="263">
        <v>0.78538512941720251</v>
      </c>
      <c r="F69" s="263">
        <v>0.80194842128098398</v>
      </c>
      <c r="G69" s="263">
        <v>0.78552535574694704</v>
      </c>
      <c r="H69" s="263">
        <v>0.80893277141743358</v>
      </c>
      <c r="I69" s="263">
        <v>0.75588759994005184</v>
      </c>
      <c r="J69" s="263">
        <v>0.78978788218081952</v>
      </c>
      <c r="K69" s="263">
        <v>0.64240130052772881</v>
      </c>
      <c r="L69" s="263">
        <v>0.46531115956381419</v>
      </c>
      <c r="M69" s="263">
        <v>0.40860964214298989</v>
      </c>
      <c r="N69" s="263">
        <v>0.33497063864916171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46.58688395615777</v>
      </c>
      <c r="C72" s="223">
        <v>44.144312158663951</v>
      </c>
      <c r="D72" s="223">
        <v>42.543721877338683</v>
      </c>
      <c r="E72" s="223">
        <v>43.68776464341434</v>
      </c>
      <c r="F72" s="223">
        <v>44.972242875965243</v>
      </c>
      <c r="G72" s="223">
        <v>69.789682887372393</v>
      </c>
      <c r="H72" s="223">
        <v>80.588065249143924</v>
      </c>
      <c r="I72" s="223">
        <v>81.631478529711899</v>
      </c>
      <c r="J72" s="223">
        <v>80.612023940978702</v>
      </c>
      <c r="K72" s="223">
        <v>67.113566917705441</v>
      </c>
      <c r="L72" s="223">
        <v>94.662359636338408</v>
      </c>
      <c r="M72" s="223">
        <v>83.563242750680189</v>
      </c>
      <c r="N72" s="223">
        <v>78.231367719383883</v>
      </c>
      <c r="O72" s="223">
        <v>80.468576692398457</v>
      </c>
      <c r="P72" s="223">
        <v>59.843777616910387</v>
      </c>
      <c r="Q72" s="223">
        <v>56.002181044245042</v>
      </c>
      <c r="R72" s="223">
        <v>59.777189970834158</v>
      </c>
      <c r="S72" s="223">
        <v>66.049526890330156</v>
      </c>
      <c r="T72" s="223">
        <v>63.828288428106347</v>
      </c>
      <c r="U72" s="223">
        <v>59.590265617412641</v>
      </c>
      <c r="V72" s="223">
        <v>51.592514822288379</v>
      </c>
      <c r="W72" s="223">
        <v>82.961362640334499</v>
      </c>
      <c r="X72" s="223">
        <v>82.243417823072107</v>
      </c>
      <c r="Y72" s="223">
        <v>56.598033673703647</v>
      </c>
      <c r="DA72" s="89" t="s">
        <v>706</v>
      </c>
    </row>
    <row r="73" spans="1:105" ht="12" customHeight="1" x14ac:dyDescent="0.25">
      <c r="A73" s="55" t="s">
        <v>91</v>
      </c>
      <c r="B73" s="259">
        <v>7.1783624524491829E-2</v>
      </c>
      <c r="C73" s="259">
        <v>6.8645988162593E-2</v>
      </c>
      <c r="D73" s="259">
        <v>6.5091254118310626E-2</v>
      </c>
      <c r="E73" s="259">
        <v>6.713913302916559E-2</v>
      </c>
      <c r="F73" s="259">
        <v>6.8916420747190579E-2</v>
      </c>
      <c r="G73" s="259">
        <v>0.10597290572402469</v>
      </c>
      <c r="H73" s="259">
        <v>0.12289102045931009</v>
      </c>
      <c r="I73" s="259">
        <v>0.12417779803023039</v>
      </c>
      <c r="J73" s="259">
        <v>0.12226231683954961</v>
      </c>
      <c r="K73" s="259">
        <v>0.1053333827025708</v>
      </c>
      <c r="L73" s="259">
        <v>0.14925843676341261</v>
      </c>
      <c r="M73" s="259">
        <v>0.1323487746375461</v>
      </c>
      <c r="N73" s="259">
        <v>0.1231529865182385</v>
      </c>
      <c r="O73" s="259">
        <v>0.1258898309170301</v>
      </c>
      <c r="P73" s="259">
        <v>9.3458229834285034E-2</v>
      </c>
      <c r="Q73" s="259">
        <v>8.743669171207312E-2</v>
      </c>
      <c r="R73" s="259">
        <v>9.3979608020582139E-2</v>
      </c>
      <c r="S73" s="259">
        <v>0.1038252469533691</v>
      </c>
      <c r="T73" s="259">
        <v>0.1009441460727491</v>
      </c>
      <c r="U73" s="259">
        <v>9.50727785710163E-2</v>
      </c>
      <c r="V73" s="259">
        <v>8.1126478750221886E-2</v>
      </c>
      <c r="W73" s="259">
        <v>0.13001715330227889</v>
      </c>
      <c r="X73" s="259">
        <v>0.1276002712291591</v>
      </c>
      <c r="Y73" s="259">
        <v>8.8118501994924769E-2</v>
      </c>
      <c r="DA73" s="67" t="s">
        <v>707</v>
      </c>
    </row>
    <row r="74" spans="1:105" ht="12" customHeight="1" x14ac:dyDescent="0.25">
      <c r="A74" s="173" t="s">
        <v>92</v>
      </c>
      <c r="B74" s="224">
        <v>9.6912974477970076E-3</v>
      </c>
      <c r="C74" s="224">
        <v>9.2676943284559065E-3</v>
      </c>
      <c r="D74" s="224">
        <v>8.7877800694706014E-3</v>
      </c>
      <c r="E74" s="224">
        <v>9.0642582188205905E-3</v>
      </c>
      <c r="F74" s="224">
        <v>9.3042046416961822E-3</v>
      </c>
      <c r="G74" s="224">
        <v>1.436746677545671E-2</v>
      </c>
      <c r="H74" s="224">
        <v>1.6591157674521361E-2</v>
      </c>
      <c r="I74" s="224">
        <v>1.6764881755348279E-2</v>
      </c>
      <c r="J74" s="224">
        <v>1.6506278235429699E-2</v>
      </c>
      <c r="K74" s="224">
        <v>1.42207522915614E-2</v>
      </c>
      <c r="L74" s="224">
        <v>2.0150945523430611E-2</v>
      </c>
      <c r="M74" s="224">
        <v>1.7868021437483859E-2</v>
      </c>
      <c r="N74" s="224">
        <v>1.6626524946864028E-2</v>
      </c>
      <c r="O74" s="224">
        <v>1.6996018314087039E-2</v>
      </c>
      <c r="P74" s="224">
        <v>1.261752259332637E-2</v>
      </c>
      <c r="Q74" s="224">
        <v>1.180457232197731E-2</v>
      </c>
      <c r="R74" s="224">
        <v>1.268791233917258E-2</v>
      </c>
      <c r="S74" s="224">
        <v>1.401714328973142E-2</v>
      </c>
      <c r="T74" s="224">
        <v>1.3628174276308689E-2</v>
      </c>
      <c r="U74" s="224">
        <v>1.2835498101741789E-2</v>
      </c>
      <c r="V74" s="224">
        <v>1.0952648903825321E-2</v>
      </c>
      <c r="W74" s="224">
        <v>1.755323605230184E-2</v>
      </c>
      <c r="X74" s="224">
        <v>1.7226939863971859E-2</v>
      </c>
      <c r="Y74" s="224">
        <v>1.189662153651409E-2</v>
      </c>
      <c r="DA74" s="177" t="s">
        <v>708</v>
      </c>
    </row>
    <row r="75" spans="1:105" ht="12" customHeight="1" x14ac:dyDescent="0.25">
      <c r="A75" s="173" t="s">
        <v>93</v>
      </c>
      <c r="B75" s="224">
        <v>1.2476028264343419</v>
      </c>
      <c r="C75" s="224">
        <v>1.1930705564443731</v>
      </c>
      <c r="D75" s="224">
        <v>1.131289108791838</v>
      </c>
      <c r="E75" s="224">
        <v>1.1668813421779669</v>
      </c>
      <c r="F75" s="224">
        <v>1.197770687694903</v>
      </c>
      <c r="G75" s="224">
        <v>1.836298793599076</v>
      </c>
      <c r="H75" s="224">
        <v>2.135851811385268</v>
      </c>
      <c r="I75" s="224">
        <v>2.158216067092706</v>
      </c>
      <c r="J75" s="224">
        <v>2.1249249124135541</v>
      </c>
      <c r="K75" s="224">
        <v>1.830699227687792</v>
      </c>
      <c r="L75" s="224">
        <v>2.594118767458871</v>
      </c>
      <c r="M75" s="224">
        <v>2.3002280312076948</v>
      </c>
      <c r="N75" s="224">
        <v>2.1404047940148558</v>
      </c>
      <c r="O75" s="224">
        <v>2.187971280522909</v>
      </c>
      <c r="P75" s="224">
        <v>1.624308503048937</v>
      </c>
      <c r="Q75" s="224">
        <v>1.519653882576401</v>
      </c>
      <c r="R75" s="224">
        <v>1.6333700808554961</v>
      </c>
      <c r="S75" s="224">
        <v>1.804487756257998</v>
      </c>
      <c r="T75" s="224">
        <v>1.754414085198414</v>
      </c>
      <c r="U75" s="224">
        <v>1.6523694372899309</v>
      </c>
      <c r="V75" s="224">
        <v>1.409982079588491</v>
      </c>
      <c r="W75" s="224">
        <v>2.259704340918673</v>
      </c>
      <c r="X75" s="224">
        <v>2.2176988149291921</v>
      </c>
      <c r="Y75" s="224">
        <v>1.531503777891837</v>
      </c>
      <c r="DA75" s="177" t="s">
        <v>709</v>
      </c>
    </row>
    <row r="76" spans="1:105" ht="12" customHeight="1" x14ac:dyDescent="0.25">
      <c r="A76" s="173" t="s">
        <v>94</v>
      </c>
      <c r="B76" s="224">
        <v>2.3705106235032691E-2</v>
      </c>
      <c r="C76" s="224">
        <v>2.266896458325058E-2</v>
      </c>
      <c r="D76" s="224">
        <v>2.1495084764347729E-2</v>
      </c>
      <c r="E76" s="224">
        <v>2.217135581446358E-2</v>
      </c>
      <c r="F76" s="224">
        <v>2.275826953531682E-2</v>
      </c>
      <c r="G76" s="224">
        <v>3.5143109379840963E-2</v>
      </c>
      <c r="H76" s="224">
        <v>4.0582301529307523E-2</v>
      </c>
      <c r="I76" s="224">
        <v>4.100723408490891E-2</v>
      </c>
      <c r="J76" s="224">
        <v>4.0374684733757063E-2</v>
      </c>
      <c r="K76" s="224">
        <v>3.4784242835326142E-2</v>
      </c>
      <c r="L76" s="224">
        <v>4.9289613381731837E-2</v>
      </c>
      <c r="M76" s="224">
        <v>4.3705535679505879E-2</v>
      </c>
      <c r="N76" s="224">
        <v>4.0668810580612808E-2</v>
      </c>
      <c r="O76" s="224">
        <v>4.157259870292996E-2</v>
      </c>
      <c r="P76" s="224">
        <v>3.0862711118800411E-2</v>
      </c>
      <c r="Q76" s="224">
        <v>2.887421859239377E-2</v>
      </c>
      <c r="R76" s="224">
        <v>3.103488583659535E-2</v>
      </c>
      <c r="S76" s="224">
        <v>3.4286211168793608E-2</v>
      </c>
      <c r="T76" s="224">
        <v>3.3334785228666522E-2</v>
      </c>
      <c r="U76" s="224">
        <v>3.1395883546068877E-2</v>
      </c>
      <c r="V76" s="224">
        <v>2.6790396974061759E-2</v>
      </c>
      <c r="W76" s="224">
        <v>4.2935564368938813E-2</v>
      </c>
      <c r="X76" s="224">
        <v>4.2137437405019573E-2</v>
      </c>
      <c r="Y76" s="224">
        <v>2.9099372801228991E-2</v>
      </c>
      <c r="DA76" s="177" t="s">
        <v>710</v>
      </c>
    </row>
    <row r="77" spans="1:105" ht="12" customHeight="1" x14ac:dyDescent="0.25">
      <c r="A77" s="56" t="s">
        <v>95</v>
      </c>
      <c r="B77" s="260">
        <v>0.18936754706775261</v>
      </c>
      <c r="C77" s="260">
        <v>0.1762328744875051</v>
      </c>
      <c r="D77" s="260">
        <v>0.1743170688292783</v>
      </c>
      <c r="E77" s="260">
        <v>0.17873964519520411</v>
      </c>
      <c r="F77" s="260">
        <v>0.1839135485832229</v>
      </c>
      <c r="G77" s="260">
        <v>0.28620759548078872</v>
      </c>
      <c r="H77" s="260">
        <v>0.33070410974084208</v>
      </c>
      <c r="I77" s="260">
        <v>0.33499178597284518</v>
      </c>
      <c r="J77" s="260">
        <v>0.3322869688955431</v>
      </c>
      <c r="K77" s="260">
        <v>0.26097303350282491</v>
      </c>
      <c r="L77" s="260">
        <v>0.36559579688822991</v>
      </c>
      <c r="M77" s="260">
        <v>0.3258486245234159</v>
      </c>
      <c r="N77" s="260">
        <v>0.30618229480923659</v>
      </c>
      <c r="O77" s="260">
        <v>0.32448502778804011</v>
      </c>
      <c r="P77" s="260">
        <v>0.24150245124796429</v>
      </c>
      <c r="Q77" s="260">
        <v>0.22645205841539759</v>
      </c>
      <c r="R77" s="260">
        <v>0.24278932595137301</v>
      </c>
      <c r="S77" s="260">
        <v>0.26718837841688658</v>
      </c>
      <c r="T77" s="260">
        <v>0.25910233514600872</v>
      </c>
      <c r="U77" s="260">
        <v>0.24074314400939389</v>
      </c>
      <c r="V77" s="260">
        <v>0.20865325506974841</v>
      </c>
      <c r="W77" s="260">
        <v>0.35240497452948139</v>
      </c>
      <c r="X77" s="260">
        <v>0.35548692953336258</v>
      </c>
      <c r="Y77" s="260">
        <v>0.25184917170440729</v>
      </c>
      <c r="DA77" s="68" t="s">
        <v>711</v>
      </c>
    </row>
    <row r="78" spans="1:105" ht="12" customHeight="1" x14ac:dyDescent="0.25">
      <c r="A78" s="37" t="s">
        <v>159</v>
      </c>
      <c r="B78" s="226">
        <v>9.5951837797145462E-4</v>
      </c>
      <c r="C78" s="226">
        <v>9.9616517768849069E-4</v>
      </c>
      <c r="D78" s="226">
        <v>8.1766535964999314E-4</v>
      </c>
      <c r="E78" s="226">
        <v>1.019879445190158E-3</v>
      </c>
      <c r="F78" s="226">
        <v>1.1855169596741699E-3</v>
      </c>
      <c r="G78" s="226">
        <v>1.778624752697457E-3</v>
      </c>
      <c r="H78" s="226">
        <v>2.032464923588626E-3</v>
      </c>
      <c r="I78" s="226">
        <v>1.7812540952920901E-3</v>
      </c>
      <c r="J78" s="226">
        <v>1.7593192818745509E-3</v>
      </c>
      <c r="K78" s="226">
        <v>1.888042195848391E-3</v>
      </c>
      <c r="L78" s="226">
        <v>3.6862066507007741E-3</v>
      </c>
      <c r="M78" s="226">
        <v>1.9777154588190141E-3</v>
      </c>
      <c r="N78" s="226">
        <v>2.2014391602934078E-3</v>
      </c>
      <c r="O78" s="226">
        <v>1.7276134759867949E-3</v>
      </c>
      <c r="P78" s="226">
        <v>1.593321542732065E-3</v>
      </c>
      <c r="Q78" s="226">
        <v>1.852803660182135E-3</v>
      </c>
      <c r="R78" s="226">
        <v>1.6335691749443429E-3</v>
      </c>
      <c r="S78" s="226">
        <v>2.6867341933406838E-3</v>
      </c>
      <c r="T78" s="226">
        <v>1.7089750823910379E-3</v>
      </c>
      <c r="U78" s="226">
        <v>1.6724779040101739E-3</v>
      </c>
      <c r="V78" s="226">
        <v>2.2506585545469509E-3</v>
      </c>
      <c r="W78" s="226">
        <v>6.39008627126354E-3</v>
      </c>
      <c r="X78" s="226">
        <v>4.6332523788944757E-3</v>
      </c>
      <c r="Y78" s="226">
        <v>2.9732381535742779E-3</v>
      </c>
      <c r="DA78" s="69" t="s">
        <v>712</v>
      </c>
    </row>
    <row r="79" spans="1:105" ht="12" customHeight="1" x14ac:dyDescent="0.25">
      <c r="A79" s="37" t="s">
        <v>35</v>
      </c>
      <c r="B79" s="226">
        <v>7.8497190688263566E-2</v>
      </c>
      <c r="C79" s="226">
        <v>8.1663335303035309E-2</v>
      </c>
      <c r="D79" s="226">
        <v>6.8061388774198664E-2</v>
      </c>
      <c r="E79" s="226">
        <v>7.3318619371238528E-2</v>
      </c>
      <c r="F79" s="226">
        <v>7.4849535926242564E-2</v>
      </c>
      <c r="G79" s="226">
        <v>0.11064669291849689</v>
      </c>
      <c r="H79" s="226">
        <v>0.12592065651972401</v>
      </c>
      <c r="I79" s="226">
        <v>0.12735763002768541</v>
      </c>
      <c r="J79" s="226">
        <v>0.1186074422157356</v>
      </c>
      <c r="K79" s="226">
        <v>0.14651985956881611</v>
      </c>
      <c r="L79" s="226">
        <v>0.2347341584765387</v>
      </c>
      <c r="M79" s="226">
        <v>0.2128215671291746</v>
      </c>
      <c r="N79" s="226">
        <v>0.1918823933647856</v>
      </c>
      <c r="O79" s="226">
        <v>0.19014402033615749</v>
      </c>
      <c r="P79" s="226">
        <v>0.13801856450966599</v>
      </c>
      <c r="Q79" s="226">
        <v>0.1272042280917787</v>
      </c>
      <c r="R79" s="226">
        <v>0.13908513784544591</v>
      </c>
      <c r="S79" s="226">
        <v>0.15654187222979829</v>
      </c>
      <c r="T79" s="226">
        <v>0.1500329148546658</v>
      </c>
      <c r="U79" s="226">
        <v>0.15202281800127279</v>
      </c>
      <c r="V79" s="226">
        <v>0.1196632329637964</v>
      </c>
      <c r="W79" s="226">
        <v>0.1777993077930225</v>
      </c>
      <c r="X79" s="226">
        <v>0.17067000371568039</v>
      </c>
      <c r="Y79" s="226">
        <v>0.1195176136314267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2.5919464581983929E-2</v>
      </c>
      <c r="X81" s="226">
        <v>3.9019622163846752E-2</v>
      </c>
      <c r="Y81" s="226">
        <v>3.8614972106434803E-2</v>
      </c>
      <c r="DA81" s="69" t="s">
        <v>715</v>
      </c>
    </row>
    <row r="82" spans="1:105" ht="12" customHeight="1" x14ac:dyDescent="0.25">
      <c r="A82" s="37" t="s">
        <v>40</v>
      </c>
      <c r="B82" s="226">
        <v>0.1099108380015176</v>
      </c>
      <c r="C82" s="226">
        <v>9.3573374006781326E-2</v>
      </c>
      <c r="D82" s="226">
        <v>0.1054380146954297</v>
      </c>
      <c r="E82" s="226">
        <v>0.1044011463787755</v>
      </c>
      <c r="F82" s="226">
        <v>0.1078784956973062</v>
      </c>
      <c r="G82" s="226">
        <v>0.17378227780959421</v>
      </c>
      <c r="H82" s="226">
        <v>0.20275098829752941</v>
      </c>
      <c r="I82" s="226">
        <v>0.20585290184986771</v>
      </c>
      <c r="J82" s="226">
        <v>0.21192020739793299</v>
      </c>
      <c r="K82" s="226">
        <v>0.11256513173816041</v>
      </c>
      <c r="L82" s="226">
        <v>0.12717543176099039</v>
      </c>
      <c r="M82" s="226">
        <v>0.1110493419354223</v>
      </c>
      <c r="N82" s="226">
        <v>0.1120984622841576</v>
      </c>
      <c r="O82" s="226">
        <v>0.13261339397589569</v>
      </c>
      <c r="P82" s="226">
        <v>0.1018905651955662</v>
      </c>
      <c r="Q82" s="226">
        <v>9.7395026663436732E-2</v>
      </c>
      <c r="R82" s="226">
        <v>0.1020706189309827</v>
      </c>
      <c r="S82" s="226">
        <v>0.10795977199374759</v>
      </c>
      <c r="T82" s="226">
        <v>0.1073604452089518</v>
      </c>
      <c r="U82" s="226">
        <v>8.7047848104110884E-2</v>
      </c>
      <c r="V82" s="226">
        <v>8.6739363551404977E-2</v>
      </c>
      <c r="W82" s="226">
        <v>0.14229611588321139</v>
      </c>
      <c r="X82" s="226">
        <v>0.141164051274941</v>
      </c>
      <c r="Y82" s="226">
        <v>9.0743347812971609E-2</v>
      </c>
      <c r="DA82" s="69" t="s">
        <v>716</v>
      </c>
    </row>
    <row r="83" spans="1:105" ht="12" customHeight="1" x14ac:dyDescent="0.25">
      <c r="A83" s="57" t="s">
        <v>558</v>
      </c>
      <c r="B83" s="261">
        <v>10.85586809445855</v>
      </c>
      <c r="C83" s="261">
        <v>10.151897578079071</v>
      </c>
      <c r="D83" s="261">
        <v>9.9816296642873006</v>
      </c>
      <c r="E83" s="261">
        <v>10.231273884327059</v>
      </c>
      <c r="F83" s="261">
        <v>10.54839893427803</v>
      </c>
      <c r="G83" s="261">
        <v>16.42959583782504</v>
      </c>
      <c r="H83" s="261">
        <v>18.966646254771749</v>
      </c>
      <c r="I83" s="261">
        <v>19.246727158249548</v>
      </c>
      <c r="J83" s="261">
        <v>19.0544813580415</v>
      </c>
      <c r="K83" s="261">
        <v>15.17084767859942</v>
      </c>
      <c r="L83" s="261">
        <v>21.340354439106601</v>
      </c>
      <c r="M83" s="261">
        <v>18.960724764785599</v>
      </c>
      <c r="N83" s="261">
        <v>17.821435613068459</v>
      </c>
      <c r="O83" s="261">
        <v>18.808130054832301</v>
      </c>
      <c r="P83" s="261">
        <v>13.99155307614182</v>
      </c>
      <c r="Q83" s="261">
        <v>13.109384261786859</v>
      </c>
      <c r="R83" s="261">
        <v>13.968762155548671</v>
      </c>
      <c r="S83" s="261">
        <v>15.428402299274049</v>
      </c>
      <c r="T83" s="261">
        <v>14.873172662779311</v>
      </c>
      <c r="U83" s="261">
        <v>13.820477056999721</v>
      </c>
      <c r="V83" s="261">
        <v>12.03163349702622</v>
      </c>
      <c r="W83" s="261">
        <v>19.405875541116039</v>
      </c>
      <c r="X83" s="261">
        <v>19.280072521624081</v>
      </c>
      <c r="Y83" s="261">
        <v>13.24768514464553</v>
      </c>
      <c r="DA83" s="70" t="s">
        <v>717</v>
      </c>
    </row>
    <row r="84" spans="1:105" ht="12" customHeight="1" x14ac:dyDescent="0.25">
      <c r="A84" s="60" t="s">
        <v>560</v>
      </c>
      <c r="B84" s="262">
        <v>5.0377408564228601</v>
      </c>
      <c r="C84" s="262">
        <v>5.2247361055306731</v>
      </c>
      <c r="D84" s="262">
        <v>4.3520854286418702</v>
      </c>
      <c r="E84" s="262">
        <v>4.6951886158563578</v>
      </c>
      <c r="F84" s="262">
        <v>4.7562724570212138</v>
      </c>
      <c r="G84" s="262">
        <v>7.0126249425349956</v>
      </c>
      <c r="H84" s="262">
        <v>8.0153838603877947</v>
      </c>
      <c r="I84" s="262">
        <v>8.0158028373246726</v>
      </c>
      <c r="J84" s="262">
        <v>7.5313430271056383</v>
      </c>
      <c r="K84" s="262">
        <v>9.0698335848717093</v>
      </c>
      <c r="L84" s="262">
        <v>14.17674957892865</v>
      </c>
      <c r="M84" s="262">
        <v>12.7945836406758</v>
      </c>
      <c r="N84" s="262">
        <v>11.52595050817869</v>
      </c>
      <c r="O84" s="262">
        <v>11.35836511924091</v>
      </c>
      <c r="P84" s="262">
        <v>8.2739080664460918</v>
      </c>
      <c r="Q84" s="262">
        <v>7.6687768211999154</v>
      </c>
      <c r="R84" s="262">
        <v>8.4593024322425645</v>
      </c>
      <c r="S84" s="262">
        <v>9.5037874274839584</v>
      </c>
      <c r="T84" s="262">
        <v>9.1597630589328372</v>
      </c>
      <c r="U84" s="262">
        <v>9.2282726261790646</v>
      </c>
      <c r="V84" s="262">
        <v>7.3073368263439962</v>
      </c>
      <c r="W84" s="262">
        <v>11.376418716464579</v>
      </c>
      <c r="X84" s="262">
        <v>10.77115626757992</v>
      </c>
      <c r="Y84" s="262">
        <v>7.6822667068964119</v>
      </c>
      <c r="DA84" s="72" t="s">
        <v>718</v>
      </c>
    </row>
    <row r="85" spans="1:105" ht="12" customHeight="1" x14ac:dyDescent="0.25">
      <c r="A85" s="59" t="s">
        <v>31</v>
      </c>
      <c r="B85" s="230">
        <v>0.24852155930158801</v>
      </c>
      <c r="C85" s="230">
        <v>0.2445179341372942</v>
      </c>
      <c r="D85" s="230">
        <v>0.18305496947155989</v>
      </c>
      <c r="E85" s="230">
        <v>0.22047498875163701</v>
      </c>
      <c r="F85" s="230">
        <v>0.21181770893997409</v>
      </c>
      <c r="G85" s="230">
        <v>0.32071154264622481</v>
      </c>
      <c r="H85" s="230">
        <v>0.34704270528972708</v>
      </c>
      <c r="I85" s="230">
        <v>0.33953357408898027</v>
      </c>
      <c r="J85" s="230">
        <v>0.27851205127526169</v>
      </c>
      <c r="K85" s="230">
        <v>0.31019546417202848</v>
      </c>
      <c r="L85" s="230">
        <v>0.69164912640392751</v>
      </c>
      <c r="M85" s="230">
        <v>0.3584010915530414</v>
      </c>
      <c r="N85" s="230">
        <v>0.34581487636300118</v>
      </c>
      <c r="O85" s="230">
        <v>0.28261785094254871</v>
      </c>
      <c r="P85" s="230">
        <v>0.18745875423444791</v>
      </c>
      <c r="Q85" s="230">
        <v>0.20092935615980381</v>
      </c>
      <c r="R85" s="230">
        <v>0.24651746460922719</v>
      </c>
      <c r="S85" s="230">
        <v>0.30056432718585341</v>
      </c>
      <c r="T85" s="230">
        <v>0.25430588219230482</v>
      </c>
      <c r="U85" s="230">
        <v>0.27059809935025819</v>
      </c>
      <c r="V85" s="230">
        <v>0.25331160313901052</v>
      </c>
      <c r="W85" s="230">
        <v>0.33622207668753479</v>
      </c>
      <c r="X85" s="230">
        <v>0.15812701983928351</v>
      </c>
      <c r="Y85" s="230">
        <v>0.13720219773736991</v>
      </c>
      <c r="DA85" s="71" t="s">
        <v>719</v>
      </c>
    </row>
    <row r="86" spans="1:105" ht="12" customHeight="1" x14ac:dyDescent="0.25">
      <c r="A86" s="59" t="s">
        <v>159</v>
      </c>
      <c r="B86" s="230">
        <v>5.2232340930612381E-2</v>
      </c>
      <c r="C86" s="230">
        <v>5.3941045474654198E-2</v>
      </c>
      <c r="D86" s="230">
        <v>4.4894704028789097E-2</v>
      </c>
      <c r="E86" s="230">
        <v>5.5614730826251332E-2</v>
      </c>
      <c r="F86" s="230">
        <v>6.5456747750499589E-2</v>
      </c>
      <c r="G86" s="230">
        <v>9.9113673340871844E-2</v>
      </c>
      <c r="H86" s="230">
        <v>0.11289319433895741</v>
      </c>
      <c r="I86" s="230">
        <v>9.9937361798429797E-2</v>
      </c>
      <c r="J86" s="230">
        <v>9.837541219106577E-2</v>
      </c>
      <c r="K86" s="230">
        <v>0.1052333359072599</v>
      </c>
      <c r="L86" s="230">
        <v>0.21352639970721191</v>
      </c>
      <c r="M86" s="230">
        <v>0.1129288164298471</v>
      </c>
      <c r="N86" s="230">
        <v>0.1271392750044639</v>
      </c>
      <c r="O86" s="230">
        <v>9.9803382360638959E-2</v>
      </c>
      <c r="P86" s="230">
        <v>9.1945428707951651E-2</v>
      </c>
      <c r="Q86" s="230">
        <v>0.1064347655091631</v>
      </c>
      <c r="R86" s="230">
        <v>9.0675360620203344E-2</v>
      </c>
      <c r="S86" s="230">
        <v>0.1516234469874555</v>
      </c>
      <c r="T86" s="230">
        <v>9.3525552968241693E-2</v>
      </c>
      <c r="U86" s="230">
        <v>9.0733373830769876E-2</v>
      </c>
      <c r="V86" s="230">
        <v>0.12605905347152421</v>
      </c>
      <c r="W86" s="230">
        <v>0.3708030864033402</v>
      </c>
      <c r="X86" s="230">
        <v>0.2871967958747868</v>
      </c>
      <c r="Y86" s="230">
        <v>0.1875237241268384</v>
      </c>
      <c r="DA86" s="71" t="s">
        <v>720</v>
      </c>
    </row>
    <row r="87" spans="1:105" ht="12" customHeight="1" x14ac:dyDescent="0.25">
      <c r="A87" s="59" t="s">
        <v>32</v>
      </c>
      <c r="B87" s="230">
        <v>0.56623319489833024</v>
      </c>
      <c r="C87" s="230">
        <v>0.61019837996015147</v>
      </c>
      <c r="D87" s="230">
        <v>0.47664195000952331</v>
      </c>
      <c r="E87" s="230">
        <v>0.51671921360725481</v>
      </c>
      <c r="F87" s="230">
        <v>0.44523844589367789</v>
      </c>
      <c r="G87" s="230">
        <v>0.57466478969603885</v>
      </c>
      <c r="H87" s="230">
        <v>0.72866769032661827</v>
      </c>
      <c r="I87" s="230">
        <v>0.60202239884530462</v>
      </c>
      <c r="J87" s="230">
        <v>0.68112051597445822</v>
      </c>
      <c r="K87" s="230">
        <v>0.68341269100584889</v>
      </c>
      <c r="L87" s="230">
        <v>0</v>
      </c>
      <c r="M87" s="230">
        <v>0.4619931254663433</v>
      </c>
      <c r="N87" s="230">
        <v>0.23660449572792169</v>
      </c>
      <c r="O87" s="230">
        <v>0.25444284665231842</v>
      </c>
      <c r="P87" s="230">
        <v>0.2206125957394304</v>
      </c>
      <c r="Q87" s="230">
        <v>0.229107850272909</v>
      </c>
      <c r="R87" s="230">
        <v>0.58670233579818376</v>
      </c>
      <c r="S87" s="230">
        <v>0.42883704682592177</v>
      </c>
      <c r="T87" s="230">
        <v>0.79782079875212553</v>
      </c>
      <c r="U87" s="230">
        <v>0.81705584371223072</v>
      </c>
      <c r="V87" s="230">
        <v>0.38613392200379609</v>
      </c>
      <c r="W87" s="230">
        <v>0.59912789423196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4.1707537612923291</v>
      </c>
      <c r="C88" s="230">
        <v>4.3160787459585732</v>
      </c>
      <c r="D88" s="230">
        <v>3.6474938051319978</v>
      </c>
      <c r="E88" s="230">
        <v>3.902379682671214</v>
      </c>
      <c r="F88" s="230">
        <v>4.0337595544370624</v>
      </c>
      <c r="G88" s="230">
        <v>6.0181349368518609</v>
      </c>
      <c r="H88" s="230">
        <v>6.8267802704324927</v>
      </c>
      <c r="I88" s="230">
        <v>6.9743095025919581</v>
      </c>
      <c r="J88" s="230">
        <v>6.4733350476648521</v>
      </c>
      <c r="K88" s="230">
        <v>7.970992093786573</v>
      </c>
      <c r="L88" s="230">
        <v>13.27157405281751</v>
      </c>
      <c r="M88" s="230">
        <v>11.861260607226569</v>
      </c>
      <c r="N88" s="230">
        <v>10.816391861083311</v>
      </c>
      <c r="O88" s="230">
        <v>10.72150103928541</v>
      </c>
      <c r="P88" s="230">
        <v>7.7738912877642612</v>
      </c>
      <c r="Q88" s="230">
        <v>7.1323048492580394</v>
      </c>
      <c r="R88" s="230">
        <v>7.5354072712149502</v>
      </c>
      <c r="S88" s="230">
        <v>8.6227626064847271</v>
      </c>
      <c r="T88" s="230">
        <v>8.0141108250201647</v>
      </c>
      <c r="U88" s="230">
        <v>8.0498853092858056</v>
      </c>
      <c r="V88" s="230">
        <v>6.5418322477296664</v>
      </c>
      <c r="W88" s="230">
        <v>10.07026565914175</v>
      </c>
      <c r="X88" s="230">
        <v>10.32583245186585</v>
      </c>
      <c r="Y88" s="230">
        <v>7.3575407850322039</v>
      </c>
      <c r="DA88" s="71" t="s">
        <v>722</v>
      </c>
    </row>
    <row r="89" spans="1:105" ht="12" customHeight="1" x14ac:dyDescent="0.25">
      <c r="A89" s="60" t="s">
        <v>566</v>
      </c>
      <c r="B89" s="262">
        <v>5.8181272380356868</v>
      </c>
      <c r="C89" s="262">
        <v>4.9271614725484012</v>
      </c>
      <c r="D89" s="262">
        <v>5.6295442356454286</v>
      </c>
      <c r="E89" s="262">
        <v>5.536085268470706</v>
      </c>
      <c r="F89" s="262">
        <v>5.7921264772568204</v>
      </c>
      <c r="G89" s="262">
        <v>9.4169708952900439</v>
      </c>
      <c r="H89" s="262">
        <v>10.951262394383949</v>
      </c>
      <c r="I89" s="262">
        <v>11.230924320924871</v>
      </c>
      <c r="J89" s="262">
        <v>11.523138330935859</v>
      </c>
      <c r="K89" s="262">
        <v>6.101014093727712</v>
      </c>
      <c r="L89" s="262">
        <v>7.1636048601779487</v>
      </c>
      <c r="M89" s="262">
        <v>6.1661411241098047</v>
      </c>
      <c r="N89" s="262">
        <v>6.2954851048897664</v>
      </c>
      <c r="O89" s="262">
        <v>7.4497649355913804</v>
      </c>
      <c r="P89" s="262">
        <v>5.7176450096957234</v>
      </c>
      <c r="Q89" s="262">
        <v>5.4406074405869429</v>
      </c>
      <c r="R89" s="262">
        <v>5.5094597233061089</v>
      </c>
      <c r="S89" s="262">
        <v>5.9246148717900926</v>
      </c>
      <c r="T89" s="262">
        <v>5.7134096038464781</v>
      </c>
      <c r="U89" s="262">
        <v>4.5922044308206607</v>
      </c>
      <c r="V89" s="262">
        <v>4.7242966706822207</v>
      </c>
      <c r="W89" s="262">
        <v>8.0294568246514597</v>
      </c>
      <c r="X89" s="262">
        <v>8.5089162540441645</v>
      </c>
      <c r="Y89" s="262">
        <v>5.5654184377491216</v>
      </c>
      <c r="DA89" s="72" t="s">
        <v>723</v>
      </c>
    </row>
    <row r="90" spans="1:105" ht="12" customHeight="1" x14ac:dyDescent="0.25">
      <c r="A90" s="57" t="s">
        <v>517</v>
      </c>
      <c r="B90" s="294">
        <v>21.433173825914569</v>
      </c>
      <c r="C90" s="294">
        <v>20.043296727685821</v>
      </c>
      <c r="D90" s="294">
        <v>19.707129987124759</v>
      </c>
      <c r="E90" s="294">
        <v>20.200012538403961</v>
      </c>
      <c r="F90" s="294">
        <v>20.82612518651365</v>
      </c>
      <c r="G90" s="294">
        <v>32.437607054324673</v>
      </c>
      <c r="H90" s="294">
        <v>37.446606990431562</v>
      </c>
      <c r="I90" s="294">
        <v>37.999581901081328</v>
      </c>
      <c r="J90" s="294">
        <v>37.620023341847883</v>
      </c>
      <c r="K90" s="294">
        <v>29.952410304973551</v>
      </c>
      <c r="L90" s="294">
        <v>42.133113834855642</v>
      </c>
      <c r="M90" s="294">
        <v>37.434915956321973</v>
      </c>
      <c r="N90" s="294">
        <v>35.185571895187273</v>
      </c>
      <c r="O90" s="294">
        <v>37.133642127745013</v>
      </c>
      <c r="P90" s="294">
        <v>27.624081885126699</v>
      </c>
      <c r="Q90" s="294">
        <v>25.882380772203049</v>
      </c>
      <c r="R90" s="294">
        <v>27.57908486061654</v>
      </c>
      <c r="S90" s="294">
        <v>30.46091067606822</v>
      </c>
      <c r="T90" s="294">
        <v>29.364698635838511</v>
      </c>
      <c r="U90" s="294">
        <v>27.286319669906931</v>
      </c>
      <c r="V90" s="294">
        <v>23.754534405506821</v>
      </c>
      <c r="W90" s="294">
        <v>38.313794907762208</v>
      </c>
      <c r="X90" s="294">
        <v>38.065416983386697</v>
      </c>
      <c r="Y90" s="294">
        <v>26.155433727231181</v>
      </c>
      <c r="DA90" s="70" t="s">
        <v>724</v>
      </c>
    </row>
    <row r="91" spans="1:105" ht="12" customHeight="1" x14ac:dyDescent="0.25">
      <c r="A91" s="60" t="s">
        <v>519</v>
      </c>
      <c r="B91" s="262">
        <v>9.9462129169328577</v>
      </c>
      <c r="C91" s="262">
        <v>10.315405103488059</v>
      </c>
      <c r="D91" s="262">
        <v>8.5924960293987027</v>
      </c>
      <c r="E91" s="262">
        <v>9.2698983511482869</v>
      </c>
      <c r="F91" s="262">
        <v>9.3904986176814802</v>
      </c>
      <c r="G91" s="262">
        <v>13.845305420210471</v>
      </c>
      <c r="H91" s="262">
        <v>15.825092389324061</v>
      </c>
      <c r="I91" s="262">
        <v>15.82591959221921</v>
      </c>
      <c r="J91" s="262">
        <v>14.86943124566363</v>
      </c>
      <c r="K91" s="262">
        <v>17.906934581851051</v>
      </c>
      <c r="L91" s="262">
        <v>27.989722735001049</v>
      </c>
      <c r="M91" s="262">
        <v>25.260857336760481</v>
      </c>
      <c r="N91" s="262">
        <v>22.75614428999782</v>
      </c>
      <c r="O91" s="262">
        <v>22.425273765362348</v>
      </c>
      <c r="P91" s="262">
        <v>16.33550705155475</v>
      </c>
      <c r="Q91" s="262">
        <v>15.140772272723559</v>
      </c>
      <c r="R91" s="262">
        <v>16.701538550269191</v>
      </c>
      <c r="S91" s="262">
        <v>18.763706979986551</v>
      </c>
      <c r="T91" s="262">
        <v>18.08448593314364</v>
      </c>
      <c r="U91" s="262">
        <v>18.219747107169521</v>
      </c>
      <c r="V91" s="262">
        <v>14.427166859505711</v>
      </c>
      <c r="W91" s="262">
        <v>22.460917703194969</v>
      </c>
      <c r="X91" s="262">
        <v>21.265923883781699</v>
      </c>
      <c r="Y91" s="262">
        <v>15.16740589267077</v>
      </c>
      <c r="DA91" s="72" t="s">
        <v>725</v>
      </c>
    </row>
    <row r="92" spans="1:105" ht="12" customHeight="1" x14ac:dyDescent="0.25">
      <c r="A92" s="59" t="s">
        <v>31</v>
      </c>
      <c r="B92" s="297">
        <v>0.49066603735884318</v>
      </c>
      <c r="C92" s="297">
        <v>0.48276152034247333</v>
      </c>
      <c r="D92" s="297">
        <v>0.36141273514406258</v>
      </c>
      <c r="E92" s="297">
        <v>0.43529257329430421</v>
      </c>
      <c r="F92" s="297">
        <v>0.41820016009911531</v>
      </c>
      <c r="G92" s="297">
        <v>0.63319360383740875</v>
      </c>
      <c r="H92" s="297">
        <v>0.68518026958039924</v>
      </c>
      <c r="I92" s="297">
        <v>0.67035469203037745</v>
      </c>
      <c r="J92" s="297">
        <v>0.54987746310604468</v>
      </c>
      <c r="K92" s="297">
        <v>0.61243129022570753</v>
      </c>
      <c r="L92" s="297">
        <v>1.365550486038466</v>
      </c>
      <c r="M92" s="297">
        <v>0.70760558509134985</v>
      </c>
      <c r="N92" s="297">
        <v>0.68275611790629842</v>
      </c>
      <c r="O92" s="297">
        <v>0.55798370732324021</v>
      </c>
      <c r="P92" s="297">
        <v>0.3701073032332855</v>
      </c>
      <c r="Q92" s="297">
        <v>0.39670285046116982</v>
      </c>
      <c r="R92" s="297">
        <v>0.48670927318934393</v>
      </c>
      <c r="S92" s="297">
        <v>0.59341615192725539</v>
      </c>
      <c r="T92" s="297">
        <v>0.50208625699519216</v>
      </c>
      <c r="U92" s="297">
        <v>0.53425263183666716</v>
      </c>
      <c r="V92" s="297">
        <v>0.50012321216125566</v>
      </c>
      <c r="W92" s="297">
        <v>0.6638166704910885</v>
      </c>
      <c r="X92" s="297">
        <v>0.31219648887583928</v>
      </c>
      <c r="Y92" s="297">
        <v>0.27088377712544642</v>
      </c>
      <c r="DA92" s="71" t="s">
        <v>726</v>
      </c>
    </row>
    <row r="93" spans="1:105" ht="12" customHeight="1" x14ac:dyDescent="0.25">
      <c r="A93" s="59" t="s">
        <v>159</v>
      </c>
      <c r="B93" s="297">
        <v>0.10312439620298131</v>
      </c>
      <c r="C93" s="297">
        <v>0.1064979598084817</v>
      </c>
      <c r="D93" s="297">
        <v>8.8637406694652462E-2</v>
      </c>
      <c r="E93" s="297">
        <v>0.1098023836241119</v>
      </c>
      <c r="F93" s="297">
        <v>0.12923387060419819</v>
      </c>
      <c r="G93" s="297">
        <v>0.19568408263215681</v>
      </c>
      <c r="H93" s="297">
        <v>0.2228895411196789</v>
      </c>
      <c r="I93" s="297">
        <v>0.19731032364168519</v>
      </c>
      <c r="J93" s="297">
        <v>0.19422650416721671</v>
      </c>
      <c r="K93" s="297">
        <v>0.20776637677943829</v>
      </c>
      <c r="L93" s="297">
        <v>0.42157369650452159</v>
      </c>
      <c r="M93" s="297">
        <v>0.22295987123602129</v>
      </c>
      <c r="N93" s="297">
        <v>0.25101614698712349</v>
      </c>
      <c r="O93" s="297">
        <v>0.19704580268819871</v>
      </c>
      <c r="P93" s="297">
        <v>0.18153153104372299</v>
      </c>
      <c r="Q93" s="297">
        <v>0.21013840721248461</v>
      </c>
      <c r="R93" s="297">
        <v>0.1790239849075137</v>
      </c>
      <c r="S93" s="297">
        <v>0.29935622532345851</v>
      </c>
      <c r="T93" s="297">
        <v>0.1846512334611306</v>
      </c>
      <c r="U93" s="297">
        <v>0.17913852270545419</v>
      </c>
      <c r="V93" s="297">
        <v>0.24888342248415979</v>
      </c>
      <c r="W93" s="297">
        <v>0.73209133870420373</v>
      </c>
      <c r="X93" s="297">
        <v>0.56702410112850843</v>
      </c>
      <c r="Y93" s="297">
        <v>0.37023557588591383</v>
      </c>
      <c r="DA93" s="71" t="s">
        <v>727</v>
      </c>
    </row>
    <row r="94" spans="1:105" ht="12" customHeight="1" x14ac:dyDescent="0.25">
      <c r="A94" s="59" t="s">
        <v>32</v>
      </c>
      <c r="B94" s="297">
        <v>1.117936804929849</v>
      </c>
      <c r="C94" s="297">
        <v>1.204739025214703</v>
      </c>
      <c r="D94" s="297">
        <v>0.94105323299679722</v>
      </c>
      <c r="E94" s="297">
        <v>1.0201793747003469</v>
      </c>
      <c r="F94" s="297">
        <v>0.8790520409593483</v>
      </c>
      <c r="G94" s="297">
        <v>1.1345836391909629</v>
      </c>
      <c r="H94" s="297">
        <v>1.438637714847534</v>
      </c>
      <c r="I94" s="297">
        <v>1.188596859253664</v>
      </c>
      <c r="J94" s="297">
        <v>1.3447634300871001</v>
      </c>
      <c r="K94" s="297">
        <v>1.349288962772256</v>
      </c>
      <c r="L94" s="297">
        <v>0</v>
      </c>
      <c r="M94" s="297">
        <v>0.91213147381112958</v>
      </c>
      <c r="N94" s="297">
        <v>0.46713770292750978</v>
      </c>
      <c r="O94" s="297">
        <v>0.50235667139723739</v>
      </c>
      <c r="P94" s="297">
        <v>0.43556425626459938</v>
      </c>
      <c r="Q94" s="297">
        <v>0.45233677648381432</v>
      </c>
      <c r="R94" s="297">
        <v>1.1583498470888309</v>
      </c>
      <c r="S94" s="297">
        <v>0.84667010391399589</v>
      </c>
      <c r="T94" s="297">
        <v>1.57516945791862</v>
      </c>
      <c r="U94" s="297">
        <v>1.613145975189465</v>
      </c>
      <c r="V94" s="297">
        <v>0.76235961955120668</v>
      </c>
      <c r="W94" s="297">
        <v>1.1828821232253779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8.2344856784411853</v>
      </c>
      <c r="C95" s="297">
        <v>8.5214065981223968</v>
      </c>
      <c r="D95" s="297">
        <v>7.2013926545631914</v>
      </c>
      <c r="E95" s="297">
        <v>7.7046240195295228</v>
      </c>
      <c r="F95" s="297">
        <v>7.964012546018818</v>
      </c>
      <c r="G95" s="297">
        <v>11.88184409454994</v>
      </c>
      <c r="H95" s="297">
        <v>13.478384863776441</v>
      </c>
      <c r="I95" s="297">
        <v>13.76965771729348</v>
      </c>
      <c r="J95" s="297">
        <v>12.78056384830326</v>
      </c>
      <c r="K95" s="297">
        <v>15.73744795207365</v>
      </c>
      <c r="L95" s="297">
        <v>26.20259855245807</v>
      </c>
      <c r="M95" s="297">
        <v>23.418160406621979</v>
      </c>
      <c r="N95" s="297">
        <v>21.355234322176891</v>
      </c>
      <c r="O95" s="297">
        <v>21.167887583953679</v>
      </c>
      <c r="P95" s="297">
        <v>15.348303961013141</v>
      </c>
      <c r="Q95" s="297">
        <v>14.08159423856609</v>
      </c>
      <c r="R95" s="297">
        <v>14.877455445083511</v>
      </c>
      <c r="S95" s="297">
        <v>17.024264498821839</v>
      </c>
      <c r="T95" s="297">
        <v>15.8225789847687</v>
      </c>
      <c r="U95" s="297">
        <v>15.893209977437939</v>
      </c>
      <c r="V95" s="297">
        <v>12.915800605309091</v>
      </c>
      <c r="W95" s="297">
        <v>19.882127570774291</v>
      </c>
      <c r="X95" s="297">
        <v>20.386703293777352</v>
      </c>
      <c r="Y95" s="297">
        <v>14.526286539659409</v>
      </c>
      <c r="DA95" s="71" t="s">
        <v>729</v>
      </c>
    </row>
    <row r="96" spans="1:105" ht="12" customHeight="1" x14ac:dyDescent="0.25">
      <c r="A96" s="60" t="s">
        <v>525</v>
      </c>
      <c r="B96" s="262">
        <v>11.486960908981709</v>
      </c>
      <c r="C96" s="262">
        <v>9.7278916241977669</v>
      </c>
      <c r="D96" s="262">
        <v>11.11463395772606</v>
      </c>
      <c r="E96" s="262">
        <v>10.93011418725567</v>
      </c>
      <c r="F96" s="262">
        <v>11.43562656883217</v>
      </c>
      <c r="G96" s="262">
        <v>18.5923016341142</v>
      </c>
      <c r="H96" s="262">
        <v>21.62151460110751</v>
      </c>
      <c r="I96" s="262">
        <v>22.17366230886212</v>
      </c>
      <c r="J96" s="262">
        <v>22.750592096184249</v>
      </c>
      <c r="K96" s="262">
        <v>12.045475723122509</v>
      </c>
      <c r="L96" s="262">
        <v>14.14339109985459</v>
      </c>
      <c r="M96" s="262">
        <v>12.174058619561491</v>
      </c>
      <c r="N96" s="262">
        <v>12.42942760518944</v>
      </c>
      <c r="O96" s="262">
        <v>14.70836836238265</v>
      </c>
      <c r="P96" s="262">
        <v>11.28857483357195</v>
      </c>
      <c r="Q96" s="262">
        <v>10.741608499479479</v>
      </c>
      <c r="R96" s="262">
        <v>10.87754631034734</v>
      </c>
      <c r="S96" s="262">
        <v>11.697203696081671</v>
      </c>
      <c r="T96" s="262">
        <v>11.28021270269487</v>
      </c>
      <c r="U96" s="262">
        <v>9.0665725627374059</v>
      </c>
      <c r="V96" s="262">
        <v>9.327367546001101</v>
      </c>
      <c r="W96" s="262">
        <v>15.852877204567241</v>
      </c>
      <c r="X96" s="262">
        <v>16.799493099605009</v>
      </c>
      <c r="Y96" s="262">
        <v>10.988027834560411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12.755691634075243</v>
      </c>
      <c r="C97" s="294">
        <f t="shared" si="1"/>
        <v>12.479231774892881</v>
      </c>
      <c r="D97" s="294">
        <f t="shared" si="1"/>
        <v>11.453981929353379</v>
      </c>
      <c r="E97" s="294">
        <f t="shared" si="1"/>
        <v>11.812482486247699</v>
      </c>
      <c r="F97" s="294">
        <f t="shared" si="1"/>
        <v>12.11505562397123</v>
      </c>
      <c r="G97" s="294">
        <f t="shared" si="1"/>
        <v>18.644490124263516</v>
      </c>
      <c r="H97" s="294">
        <f t="shared" si="1"/>
        <v>21.52819160315137</v>
      </c>
      <c r="I97" s="294">
        <f t="shared" si="1"/>
        <v>21.710011703444984</v>
      </c>
      <c r="J97" s="294">
        <f t="shared" si="1"/>
        <v>21.301164079971496</v>
      </c>
      <c r="K97" s="294">
        <f t="shared" si="1"/>
        <v>19.744298295112387</v>
      </c>
      <c r="L97" s="294">
        <f t="shared" si="1"/>
        <v>28.010477802360509</v>
      </c>
      <c r="M97" s="294">
        <f t="shared" si="1"/>
        <v>24.34760304208697</v>
      </c>
      <c r="N97" s="294">
        <f t="shared" si="1"/>
        <v>22.59732480025836</v>
      </c>
      <c r="O97" s="294">
        <f t="shared" si="1"/>
        <v>21.829889753576165</v>
      </c>
      <c r="P97" s="294">
        <f t="shared" si="1"/>
        <v>16.225393237798571</v>
      </c>
      <c r="Q97" s="294">
        <f t="shared" si="1"/>
        <v>15.13619458663689</v>
      </c>
      <c r="R97" s="294">
        <f t="shared" si="1"/>
        <v>16.215481141665727</v>
      </c>
      <c r="S97" s="294">
        <f t="shared" si="1"/>
        <v>17.936409178901091</v>
      </c>
      <c r="T97" s="294">
        <f t="shared" si="1"/>
        <v>17.428993603566376</v>
      </c>
      <c r="U97" s="294">
        <f t="shared" si="1"/>
        <v>16.451052148987827</v>
      </c>
      <c r="V97" s="294">
        <f t="shared" si="1"/>
        <v>14.068842060468999</v>
      </c>
      <c r="W97" s="294">
        <f t="shared" si="1"/>
        <v>22.439076922284563</v>
      </c>
      <c r="X97" s="294">
        <f t="shared" si="1"/>
        <v>22.137777925100618</v>
      </c>
      <c r="Y97" s="294">
        <f t="shared" si="1"/>
        <v>15.282447355898029</v>
      </c>
      <c r="DA97" s="70"/>
    </row>
    <row r="98" spans="1:105" ht="12" customHeight="1" x14ac:dyDescent="0.25">
      <c r="A98" s="60" t="s">
        <v>528</v>
      </c>
      <c r="B98" s="262">
        <v>2.2084713849871189</v>
      </c>
      <c r="C98" s="262">
        <v>2.3251942670803789</v>
      </c>
      <c r="D98" s="262">
        <v>1.8903991390997641</v>
      </c>
      <c r="E98" s="262">
        <v>2.046454112131793</v>
      </c>
      <c r="F98" s="262">
        <v>2.0854643749958011</v>
      </c>
      <c r="G98" s="262">
        <v>3.0785723846256769</v>
      </c>
      <c r="H98" s="262">
        <v>3.5031780229359879</v>
      </c>
      <c r="I98" s="262">
        <v>3.5248811278382122</v>
      </c>
      <c r="J98" s="262">
        <v>3.2723059081173389</v>
      </c>
      <c r="K98" s="262">
        <v>4.1846759085615037</v>
      </c>
      <c r="L98" s="262">
        <v>6.6797928881861139</v>
      </c>
      <c r="M98" s="262">
        <v>5.9460851319449626</v>
      </c>
      <c r="N98" s="262">
        <v>5.3549756489634293</v>
      </c>
      <c r="O98" s="262">
        <v>5.1514164787515826</v>
      </c>
      <c r="P98" s="262">
        <v>3.74754007929221</v>
      </c>
      <c r="Q98" s="262">
        <v>3.4674251669320268</v>
      </c>
      <c r="R98" s="262">
        <v>3.787422843478073</v>
      </c>
      <c r="S98" s="262">
        <v>4.2864436208673311</v>
      </c>
      <c r="T98" s="262">
        <v>4.1032179222515506</v>
      </c>
      <c r="U98" s="262">
        <v>4.160933051356043</v>
      </c>
      <c r="V98" s="262">
        <v>3.297127034223879</v>
      </c>
      <c r="W98" s="262">
        <v>5.1146170135895046</v>
      </c>
      <c r="X98" s="262">
        <v>4.9124246850701709</v>
      </c>
      <c r="Y98" s="262">
        <v>3.5054777458007669</v>
      </c>
      <c r="DA98" s="72" t="s">
        <v>731</v>
      </c>
    </row>
    <row r="99" spans="1:105" ht="12" customHeight="1" x14ac:dyDescent="0.25">
      <c r="A99" s="59" t="s">
        <v>31</v>
      </c>
      <c r="B99" s="230">
        <v>0.1227444508241788</v>
      </c>
      <c r="C99" s="230">
        <v>0.12320880930366231</v>
      </c>
      <c r="D99" s="230">
        <v>8.9292221291559448E-2</v>
      </c>
      <c r="E99" s="230">
        <v>0.1079801965547815</v>
      </c>
      <c r="F99" s="230">
        <v>0.1024668988570587</v>
      </c>
      <c r="G99" s="230">
        <v>0.15336126275742501</v>
      </c>
      <c r="H99" s="230">
        <v>0.16684503002688189</v>
      </c>
      <c r="I99" s="230">
        <v>0.16143120200349251</v>
      </c>
      <c r="J99" s="230">
        <v>0.13304336164102529</v>
      </c>
      <c r="K99" s="230">
        <v>0.15478205807857751</v>
      </c>
      <c r="L99" s="230">
        <v>0.32589084613161629</v>
      </c>
      <c r="M99" s="230">
        <v>0.1728009536299917</v>
      </c>
      <c r="N99" s="230">
        <v>0.16403343824618619</v>
      </c>
      <c r="O99" s="230">
        <v>0.13111423322269011</v>
      </c>
      <c r="P99" s="230">
        <v>8.7232512114216176E-2</v>
      </c>
      <c r="Q99" s="230">
        <v>9.3647648712136294E-2</v>
      </c>
      <c r="R99" s="230">
        <v>0.1185968886186622</v>
      </c>
      <c r="S99" s="230">
        <v>0.14196794350215089</v>
      </c>
      <c r="T99" s="230">
        <v>0.12478828734735919</v>
      </c>
      <c r="U99" s="230">
        <v>0.13386179483182939</v>
      </c>
      <c r="V99" s="230">
        <v>0.1206727423449004</v>
      </c>
      <c r="W99" s="230">
        <v>0.159562099801833</v>
      </c>
      <c r="X99" s="230">
        <v>7.2117334141101164E-2</v>
      </c>
      <c r="Y99" s="230">
        <v>6.260642453503297E-2</v>
      </c>
      <c r="DA99" s="71" t="s">
        <v>732</v>
      </c>
    </row>
    <row r="100" spans="1:105" ht="12" customHeight="1" x14ac:dyDescent="0.25">
      <c r="A100" s="59" t="s">
        <v>159</v>
      </c>
      <c r="B100" s="230">
        <v>2.579748018967273E-2</v>
      </c>
      <c r="C100" s="230">
        <v>2.7180059446253881E-2</v>
      </c>
      <c r="D100" s="230">
        <v>2.1899147881808891E-2</v>
      </c>
      <c r="E100" s="230">
        <v>2.7237962908912009E-2</v>
      </c>
      <c r="F100" s="230">
        <v>3.1664727112892893E-2</v>
      </c>
      <c r="G100" s="230">
        <v>4.7395232409362623E-2</v>
      </c>
      <c r="H100" s="230">
        <v>5.4274785529893489E-2</v>
      </c>
      <c r="I100" s="230">
        <v>4.7515208130641348E-2</v>
      </c>
      <c r="J100" s="230">
        <v>4.6993282627420099E-2</v>
      </c>
      <c r="K100" s="230">
        <v>5.2509576030314843E-2</v>
      </c>
      <c r="L100" s="230">
        <v>0.1006092488453201</v>
      </c>
      <c r="M100" s="230">
        <v>5.4447956859796177E-2</v>
      </c>
      <c r="N100" s="230">
        <v>6.0307100245213421E-2</v>
      </c>
      <c r="O100" s="230">
        <v>4.6301547859077793E-2</v>
      </c>
      <c r="P100" s="230">
        <v>4.2786109170351611E-2</v>
      </c>
      <c r="Q100" s="230">
        <v>4.96063179699507E-2</v>
      </c>
      <c r="R100" s="230">
        <v>4.3622936253128977E-2</v>
      </c>
      <c r="S100" s="230">
        <v>7.1617510823917874E-2</v>
      </c>
      <c r="T100" s="230">
        <v>4.5893132622453987E-2</v>
      </c>
      <c r="U100" s="230">
        <v>4.4884765640622409E-2</v>
      </c>
      <c r="V100" s="230">
        <v>6.0052091934625677E-2</v>
      </c>
      <c r="W100" s="230">
        <v>0.1759733318597726</v>
      </c>
      <c r="X100" s="230">
        <v>0.1309824678502553</v>
      </c>
      <c r="Y100" s="230">
        <v>8.5568526428039582E-2</v>
      </c>
      <c r="DA100" s="71" t="s">
        <v>733</v>
      </c>
    </row>
    <row r="101" spans="1:105" ht="12" customHeight="1" x14ac:dyDescent="0.25">
      <c r="A101" s="59" t="s">
        <v>35</v>
      </c>
      <c r="B101" s="230">
        <v>2.0599294539732682</v>
      </c>
      <c r="C101" s="230">
        <v>2.174805398330462</v>
      </c>
      <c r="D101" s="230">
        <v>1.779207769926396</v>
      </c>
      <c r="E101" s="230">
        <v>1.9112359526680991</v>
      </c>
      <c r="F101" s="230">
        <v>1.951332749025849</v>
      </c>
      <c r="G101" s="230">
        <v>2.8778158894588892</v>
      </c>
      <c r="H101" s="230">
        <v>3.2820582073792131</v>
      </c>
      <c r="I101" s="230">
        <v>3.3159347177040779</v>
      </c>
      <c r="J101" s="230">
        <v>3.0922692638488929</v>
      </c>
      <c r="K101" s="230">
        <v>3.9773842744526111</v>
      </c>
      <c r="L101" s="230">
        <v>6.2532927932091784</v>
      </c>
      <c r="M101" s="230">
        <v>5.7188362214551756</v>
      </c>
      <c r="N101" s="230">
        <v>5.1306351104720296</v>
      </c>
      <c r="O101" s="230">
        <v>4.9740006976698146</v>
      </c>
      <c r="P101" s="230">
        <v>3.617521458007642</v>
      </c>
      <c r="Q101" s="230">
        <v>3.32417120024994</v>
      </c>
      <c r="R101" s="230">
        <v>3.6252030186062809</v>
      </c>
      <c r="S101" s="230">
        <v>4.0728581665412626</v>
      </c>
      <c r="T101" s="230">
        <v>3.9325365022817378</v>
      </c>
      <c r="U101" s="230">
        <v>3.982186490883592</v>
      </c>
      <c r="V101" s="230">
        <v>3.116402199944353</v>
      </c>
      <c r="W101" s="230">
        <v>4.7790815819279002</v>
      </c>
      <c r="X101" s="230">
        <v>4.7093248830788141</v>
      </c>
      <c r="Y101" s="230">
        <v>3.3573027948376941</v>
      </c>
      <c r="DA101" s="71" t="s">
        <v>734</v>
      </c>
    </row>
    <row r="102" spans="1:105" ht="12" customHeight="1" x14ac:dyDescent="0.25">
      <c r="A102" s="60" t="s">
        <v>533</v>
      </c>
      <c r="B102" s="262">
        <v>7.6736553371954921</v>
      </c>
      <c r="C102" s="262">
        <v>7.6713169645467278</v>
      </c>
      <c r="D102" s="262">
        <v>6.8175523977928822</v>
      </c>
      <c r="E102" s="262">
        <v>7.0546660612374188</v>
      </c>
      <c r="F102" s="262">
        <v>7.2276478190209694</v>
      </c>
      <c r="G102" s="262">
        <v>11.06281025577441</v>
      </c>
      <c r="H102" s="262">
        <v>12.76006008840274</v>
      </c>
      <c r="I102" s="262">
        <v>12.845388791302319</v>
      </c>
      <c r="J102" s="262">
        <v>12.524331336542909</v>
      </c>
      <c r="K102" s="262">
        <v>12.51532410735401</v>
      </c>
      <c r="L102" s="262">
        <v>17.955341607700589</v>
      </c>
      <c r="M102" s="262">
        <v>15.42854965871693</v>
      </c>
      <c r="N102" s="262">
        <v>14.256155850290931</v>
      </c>
      <c r="O102" s="262">
        <v>13.222321393541231</v>
      </c>
      <c r="P102" s="262">
        <v>9.8171903390507094</v>
      </c>
      <c r="Q102" s="262">
        <v>9.133051871436292</v>
      </c>
      <c r="R102" s="262">
        <v>9.7775167546515807</v>
      </c>
      <c r="S102" s="262">
        <v>10.85154500937629</v>
      </c>
      <c r="T102" s="262">
        <v>10.522196805231991</v>
      </c>
      <c r="U102" s="262">
        <v>10.0184079185054</v>
      </c>
      <c r="V102" s="262">
        <v>8.5211515785484337</v>
      </c>
      <c r="W102" s="262">
        <v>13.51389219157214</v>
      </c>
      <c r="X102" s="262">
        <v>13.344673282264599</v>
      </c>
      <c r="Y102" s="262">
        <v>9.2374261102490909</v>
      </c>
      <c r="DA102" s="72" t="s">
        <v>735</v>
      </c>
    </row>
    <row r="103" spans="1:105" ht="12" customHeight="1" x14ac:dyDescent="0.25">
      <c r="A103" s="64" t="s">
        <v>28</v>
      </c>
      <c r="B103" s="229">
        <v>0.56897820450571157</v>
      </c>
      <c r="C103" s="229">
        <v>0.50216225005399673</v>
      </c>
      <c r="D103" s="229">
        <v>0.12830179134385389</v>
      </c>
      <c r="E103" s="229">
        <v>0.12999875635675309</v>
      </c>
      <c r="F103" s="229">
        <v>0.11805466678185141</v>
      </c>
      <c r="G103" s="229">
        <v>0.21059514090717829</v>
      </c>
      <c r="H103" s="229">
        <v>0.43960122422360087</v>
      </c>
      <c r="I103" s="229">
        <v>0.42796575965368372</v>
      </c>
      <c r="J103" s="229">
        <v>0.42511216058580392</v>
      </c>
      <c r="K103" s="229">
        <v>0.48066266499997118</v>
      </c>
      <c r="L103" s="229">
        <v>0.78839888946164138</v>
      </c>
      <c r="M103" s="229">
        <v>0.42640864334006778</v>
      </c>
      <c r="N103" s="229">
        <v>0.33236398074472517</v>
      </c>
      <c r="O103" s="229">
        <v>6.2807919061396586E-2</v>
      </c>
      <c r="P103" s="229">
        <v>4.3510731275061887E-2</v>
      </c>
      <c r="Q103" s="229">
        <v>8.4329083852715161E-2</v>
      </c>
      <c r="R103" s="229">
        <v>0</v>
      </c>
      <c r="S103" s="229">
        <v>0</v>
      </c>
      <c r="T103" s="229">
        <v>0.94370222244656454</v>
      </c>
      <c r="U103" s="229">
        <v>0.8020376189833951</v>
      </c>
      <c r="V103" s="229">
        <v>0.36030750103451642</v>
      </c>
      <c r="W103" s="229">
        <v>0.34614536230652371</v>
      </c>
      <c r="X103" s="229">
        <v>0.4462159270337121</v>
      </c>
      <c r="Y103" s="229">
        <v>0.29642730591286659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0.34855490803615691</v>
      </c>
      <c r="C105" s="229">
        <v>0.3326484373879407</v>
      </c>
      <c r="D105" s="229">
        <v>0.28001992661082969</v>
      </c>
      <c r="E105" s="229">
        <v>0.32496751717662231</v>
      </c>
      <c r="F105" s="229">
        <v>0.31698084384089009</v>
      </c>
      <c r="G105" s="229">
        <v>0.49490225674161759</v>
      </c>
      <c r="H105" s="229">
        <v>0.53189670261476008</v>
      </c>
      <c r="I105" s="229">
        <v>0.52606146941321474</v>
      </c>
      <c r="J105" s="229">
        <v>0.44676923470752822</v>
      </c>
      <c r="K105" s="229">
        <v>0.41030227059321678</v>
      </c>
      <c r="L105" s="229">
        <v>0.83531705507963649</v>
      </c>
      <c r="M105" s="229">
        <v>0.41619702117100738</v>
      </c>
      <c r="N105" s="229">
        <v>0.41392960231719478</v>
      </c>
      <c r="O105" s="229">
        <v>0.32502940159614357</v>
      </c>
      <c r="P105" s="229">
        <v>0.21925528807765091</v>
      </c>
      <c r="Q105" s="229">
        <v>0.2373253487971507</v>
      </c>
      <c r="R105" s="229">
        <v>0.28489307651327028</v>
      </c>
      <c r="S105" s="229">
        <v>0.34265664065320889</v>
      </c>
      <c r="T105" s="229">
        <v>0.26554844685139639</v>
      </c>
      <c r="U105" s="229">
        <v>0.26458040538441729</v>
      </c>
      <c r="V105" s="229">
        <v>0.27845878643110111</v>
      </c>
      <c r="W105" s="229">
        <v>0.38999939254025401</v>
      </c>
      <c r="X105" s="229">
        <v>0.1896977687118328</v>
      </c>
      <c r="Y105" s="229">
        <v>0.15997646423695869</v>
      </c>
      <c r="DA105" s="73" t="s">
        <v>738</v>
      </c>
    </row>
    <row r="106" spans="1:105" ht="12" customHeight="1" x14ac:dyDescent="0.25">
      <c r="A106" s="64" t="s">
        <v>159</v>
      </c>
      <c r="B106" s="229">
        <v>7.4649686125960152E-2</v>
      </c>
      <c r="C106" s="229">
        <v>7.4778283597907419E-2</v>
      </c>
      <c r="D106" s="229">
        <v>6.9981603602845749E-2</v>
      </c>
      <c r="E106" s="229">
        <v>8.3531797285071374E-2</v>
      </c>
      <c r="F106" s="229">
        <v>9.9817465272689546E-2</v>
      </c>
      <c r="G106" s="229">
        <v>0.15585465520127481</v>
      </c>
      <c r="H106" s="229">
        <v>0.17631672183638369</v>
      </c>
      <c r="I106" s="229">
        <v>0.15778401835469449</v>
      </c>
      <c r="J106" s="229">
        <v>0.1608078314706238</v>
      </c>
      <c r="K106" s="229">
        <v>0.1418414551869755</v>
      </c>
      <c r="L106" s="229">
        <v>0.26278372012467638</v>
      </c>
      <c r="M106" s="229">
        <v>0.13363363545245011</v>
      </c>
      <c r="N106" s="229">
        <v>0.15507575632606041</v>
      </c>
      <c r="O106" s="229">
        <v>0.1169633184841124</v>
      </c>
      <c r="P106" s="229">
        <v>0.1095861968692334</v>
      </c>
      <c r="Q106" s="229">
        <v>0.1281048599353784</v>
      </c>
      <c r="R106" s="229">
        <v>0.10678367353516439</v>
      </c>
      <c r="S106" s="229">
        <v>0.17614464591685511</v>
      </c>
      <c r="T106" s="229">
        <v>9.9517396927422702E-2</v>
      </c>
      <c r="U106" s="229">
        <v>9.0402691111246894E-2</v>
      </c>
      <c r="V106" s="229">
        <v>0.14120863260823119</v>
      </c>
      <c r="W106" s="229">
        <v>0.43829085360894798</v>
      </c>
      <c r="X106" s="229">
        <v>0.35108889269437082</v>
      </c>
      <c r="Y106" s="229">
        <v>0.22280893778591049</v>
      </c>
      <c r="DA106" s="73" t="s">
        <v>739</v>
      </c>
    </row>
    <row r="107" spans="1:105" ht="12" customHeight="1" x14ac:dyDescent="0.25">
      <c r="A107" s="64" t="s">
        <v>32</v>
      </c>
      <c r="B107" s="229">
        <v>0.7845510561074267</v>
      </c>
      <c r="C107" s="229">
        <v>0.82009577206211082</v>
      </c>
      <c r="D107" s="229">
        <v>0.72030831736604162</v>
      </c>
      <c r="E107" s="229">
        <v>0.75240900845747838</v>
      </c>
      <c r="F107" s="229">
        <v>0.65823680488583924</v>
      </c>
      <c r="G107" s="229">
        <v>0.87606874095953591</v>
      </c>
      <c r="H107" s="229">
        <v>1.1032975245251559</v>
      </c>
      <c r="I107" s="229">
        <v>0.92147842517422884</v>
      </c>
      <c r="J107" s="229">
        <v>1.0793989268989239</v>
      </c>
      <c r="K107" s="229">
        <v>0.89303867946471438</v>
      </c>
      <c r="L107" s="229">
        <v>0</v>
      </c>
      <c r="M107" s="229">
        <v>0.53000981226937338</v>
      </c>
      <c r="N107" s="229">
        <v>0.27978508531471402</v>
      </c>
      <c r="O107" s="229">
        <v>0.28908932642580298</v>
      </c>
      <c r="P107" s="229">
        <v>0.25491383548384949</v>
      </c>
      <c r="Q107" s="229">
        <v>0.26733723897241818</v>
      </c>
      <c r="R107" s="229">
        <v>0.6698395289453537</v>
      </c>
      <c r="S107" s="229">
        <v>0.48298402640626659</v>
      </c>
      <c r="T107" s="229">
        <v>0.82302204239139287</v>
      </c>
      <c r="U107" s="229">
        <v>0.78922971625006222</v>
      </c>
      <c r="V107" s="229">
        <v>0.41933638962673953</v>
      </c>
      <c r="W107" s="229">
        <v>0.68655604777524948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6.1434692079257551E-2</v>
      </c>
      <c r="C108" s="229">
        <v>8.4034574950162408E-2</v>
      </c>
      <c r="D108" s="229">
        <v>5.2758988843979497E-2</v>
      </c>
      <c r="E108" s="229">
        <v>2.5692805333167819E-2</v>
      </c>
      <c r="F108" s="229">
        <v>0</v>
      </c>
      <c r="G108" s="229">
        <v>4.0998208260913098E-2</v>
      </c>
      <c r="H108" s="229">
        <v>4.6771388384835529E-2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5.8354867903409797</v>
      </c>
      <c r="C109" s="229">
        <v>5.8575976464946091</v>
      </c>
      <c r="D109" s="229">
        <v>5.5661817700253318</v>
      </c>
      <c r="E109" s="229">
        <v>5.7380661766283261</v>
      </c>
      <c r="F109" s="229">
        <v>6.0219364152305488</v>
      </c>
      <c r="G109" s="229">
        <v>9.2645039771663438</v>
      </c>
      <c r="H109" s="229">
        <v>10.43796196848049</v>
      </c>
      <c r="I109" s="229">
        <v>10.77979228590735</v>
      </c>
      <c r="J109" s="229">
        <v>10.35911753703075</v>
      </c>
      <c r="K109" s="229">
        <v>10.518074998522771</v>
      </c>
      <c r="L109" s="229">
        <v>15.989812023832309</v>
      </c>
      <c r="M109" s="229">
        <v>13.74092279293666</v>
      </c>
      <c r="N109" s="229">
        <v>12.915779870800179</v>
      </c>
      <c r="O109" s="229">
        <v>12.30081985196577</v>
      </c>
      <c r="P109" s="229">
        <v>9.0706460541046887</v>
      </c>
      <c r="Q109" s="229">
        <v>8.4039999332900752</v>
      </c>
      <c r="R109" s="229">
        <v>8.6875304563636302</v>
      </c>
      <c r="S109" s="229">
        <v>9.8067150304468917</v>
      </c>
      <c r="T109" s="229">
        <v>8.3483012331323554</v>
      </c>
      <c r="U109" s="229">
        <v>7.8519592322837424</v>
      </c>
      <c r="V109" s="229">
        <v>7.1739881257009026</v>
      </c>
      <c r="W109" s="229">
        <v>11.652900535341169</v>
      </c>
      <c r="X109" s="229">
        <v>12.35767069382468</v>
      </c>
      <c r="Y109" s="229">
        <v>8.5582134023133545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1.262162300915067E-2</v>
      </c>
      <c r="G112" s="229">
        <v>1.9887276537548342E-2</v>
      </c>
      <c r="H112" s="229">
        <v>2.4214558337512671E-2</v>
      </c>
      <c r="I112" s="229">
        <v>3.2306832799143738E-2</v>
      </c>
      <c r="J112" s="229">
        <v>5.3125645849283247E-2</v>
      </c>
      <c r="K112" s="229">
        <v>7.1404038586367527E-2</v>
      </c>
      <c r="L112" s="229">
        <v>7.9029919202318805E-2</v>
      </c>
      <c r="M112" s="229">
        <v>0.1813777535473696</v>
      </c>
      <c r="N112" s="229">
        <v>0.15922155478805089</v>
      </c>
      <c r="O112" s="229">
        <v>0.1276115760080101</v>
      </c>
      <c r="P112" s="229">
        <v>0.11927823324022491</v>
      </c>
      <c r="Q112" s="229">
        <v>1.1955406588554649E-2</v>
      </c>
      <c r="R112" s="229">
        <v>2.8470019294163922E-2</v>
      </c>
      <c r="S112" s="229">
        <v>4.3044665953071E-2</v>
      </c>
      <c r="T112" s="229">
        <v>4.2105463482858312E-2</v>
      </c>
      <c r="U112" s="229">
        <v>0.22019825449254191</v>
      </c>
      <c r="V112" s="229">
        <v>0.14785214314694209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2.8735649118926312</v>
      </c>
      <c r="C113" s="263">
        <v>2.4827205432657751</v>
      </c>
      <c r="D113" s="263">
        <v>2.7460303924607312</v>
      </c>
      <c r="E113" s="263">
        <v>2.7113623128784861</v>
      </c>
      <c r="F113" s="263">
        <v>2.8019434299544601</v>
      </c>
      <c r="G113" s="263">
        <v>4.5031074838634293</v>
      </c>
      <c r="H113" s="263">
        <v>5.2649534918126388</v>
      </c>
      <c r="I113" s="263">
        <v>5.3397417843044526</v>
      </c>
      <c r="J113" s="263">
        <v>5.5045268353112489</v>
      </c>
      <c r="K113" s="263">
        <v>3.0442982791968718</v>
      </c>
      <c r="L113" s="263">
        <v>3.3753433064738041</v>
      </c>
      <c r="M113" s="263">
        <v>2.9729682514250748</v>
      </c>
      <c r="N113" s="263">
        <v>2.9861933010039992</v>
      </c>
      <c r="O113" s="263">
        <v>3.45615188128335</v>
      </c>
      <c r="P113" s="263">
        <v>2.660662819455653</v>
      </c>
      <c r="Q113" s="263">
        <v>2.5357175482685719</v>
      </c>
      <c r="R113" s="263">
        <v>2.650541543536074</v>
      </c>
      <c r="S113" s="263">
        <v>2.7984205486574689</v>
      </c>
      <c r="T113" s="263">
        <v>2.8035788760828351</v>
      </c>
      <c r="U113" s="263">
        <v>2.2717111791263829</v>
      </c>
      <c r="V113" s="263">
        <v>2.2505634476966869</v>
      </c>
      <c r="W113" s="263">
        <v>3.8105677171229169</v>
      </c>
      <c r="X113" s="263">
        <v>3.8806799577658451</v>
      </c>
      <c r="Y113" s="263">
        <v>2.5395434998481718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99.745940427341836</v>
      </c>
      <c r="C115" s="223">
        <v>149.92582294071661</v>
      </c>
      <c r="D115" s="223">
        <v>93.030569287187319</v>
      </c>
      <c r="E115" s="223">
        <v>81.955536424011029</v>
      </c>
      <c r="F115" s="223">
        <v>79.251459306145449</v>
      </c>
      <c r="G115" s="223">
        <v>76.387276467314749</v>
      </c>
      <c r="H115" s="223">
        <v>73.669175723053741</v>
      </c>
      <c r="I115" s="223">
        <v>72.691583543620567</v>
      </c>
      <c r="J115" s="223">
        <v>69.428546961533172</v>
      </c>
      <c r="K115" s="223">
        <v>138.13580085250419</v>
      </c>
      <c r="L115" s="223">
        <v>134.55337245904701</v>
      </c>
      <c r="M115" s="223">
        <v>201.71475046712499</v>
      </c>
      <c r="N115" s="223">
        <v>164.06641549354359</v>
      </c>
      <c r="O115" s="223">
        <v>188.53375479294431</v>
      </c>
      <c r="P115" s="223">
        <v>209.71786879497401</v>
      </c>
      <c r="Q115" s="223">
        <v>205.23123196677739</v>
      </c>
      <c r="R115" s="223">
        <v>215.32215027832731</v>
      </c>
      <c r="S115" s="223">
        <v>226.0035387779935</v>
      </c>
      <c r="T115" s="223">
        <v>232.07328589177479</v>
      </c>
      <c r="U115" s="223">
        <v>213.1269438261503</v>
      </c>
      <c r="V115" s="223">
        <v>224.1957632401475</v>
      </c>
      <c r="W115" s="223">
        <v>304.63999369915831</v>
      </c>
      <c r="X115" s="223">
        <v>237.05609985791381</v>
      </c>
      <c r="Y115" s="223">
        <v>236.39759805724319</v>
      </c>
      <c r="DA115" s="89" t="s">
        <v>747</v>
      </c>
    </row>
    <row r="116" spans="1:105" ht="12" customHeight="1" x14ac:dyDescent="0.25">
      <c r="A116" s="55" t="s">
        <v>91</v>
      </c>
      <c r="B116" s="259">
        <v>0.18039050397946049</v>
      </c>
      <c r="C116" s="259">
        <v>0.27357200745264543</v>
      </c>
      <c r="D116" s="259">
        <v>0.16635183799583189</v>
      </c>
      <c r="E116" s="259">
        <v>0.14724543893106351</v>
      </c>
      <c r="F116" s="259">
        <v>0.14195201907969709</v>
      </c>
      <c r="G116" s="259">
        <v>0.1361095844135001</v>
      </c>
      <c r="H116" s="259">
        <v>0.1314293962856285</v>
      </c>
      <c r="I116" s="259">
        <v>0.12935705221711441</v>
      </c>
      <c r="J116" s="259">
        <v>0.1231616231183304</v>
      </c>
      <c r="K116" s="259">
        <v>0.25400568952409242</v>
      </c>
      <c r="L116" s="259">
        <v>0.24886743428064401</v>
      </c>
      <c r="M116" s="259">
        <v>0.36314027021380901</v>
      </c>
      <c r="N116" s="259">
        <v>0.2955087293547749</v>
      </c>
      <c r="O116" s="259">
        <v>0.34470647094820978</v>
      </c>
      <c r="P116" s="259">
        <v>0.38319262370349788</v>
      </c>
      <c r="Q116" s="259">
        <v>0.37500675566635627</v>
      </c>
      <c r="R116" s="259">
        <v>0.3960421911811553</v>
      </c>
      <c r="S116" s="259">
        <v>0.41561932998859991</v>
      </c>
      <c r="T116" s="259">
        <v>0.43283069692483078</v>
      </c>
      <c r="U116" s="259">
        <v>0.40105115891954779</v>
      </c>
      <c r="V116" s="259">
        <v>0.4139078246874181</v>
      </c>
      <c r="W116" s="259">
        <v>0.54809395255343707</v>
      </c>
      <c r="X116" s="259">
        <v>0.42845996574966527</v>
      </c>
      <c r="Y116" s="259">
        <v>0.43144969301336877</v>
      </c>
      <c r="DA116" s="67" t="s">
        <v>748</v>
      </c>
    </row>
    <row r="117" spans="1:105" ht="12" customHeight="1" x14ac:dyDescent="0.25">
      <c r="A117" s="173" t="s">
        <v>92</v>
      </c>
      <c r="B117" s="224">
        <v>2.3366965638540009E-2</v>
      </c>
      <c r="C117" s="224">
        <v>3.543727389630353E-2</v>
      </c>
      <c r="D117" s="224">
        <v>2.154846068171732E-2</v>
      </c>
      <c r="E117" s="224">
        <v>1.907350462486461E-2</v>
      </c>
      <c r="F117" s="224">
        <v>1.8387819086831379E-2</v>
      </c>
      <c r="G117" s="224">
        <v>1.763101666608986E-2</v>
      </c>
      <c r="H117" s="224">
        <v>1.702476637711494E-2</v>
      </c>
      <c r="I117" s="224">
        <v>1.6756324349558351E-2</v>
      </c>
      <c r="J117" s="224">
        <v>1.5953796635107369E-2</v>
      </c>
      <c r="K117" s="224">
        <v>3.2902742041116151E-2</v>
      </c>
      <c r="L117" s="224">
        <v>3.2237155820849378E-2</v>
      </c>
      <c r="M117" s="224">
        <v>4.808183383105797E-2</v>
      </c>
      <c r="N117" s="224">
        <v>3.9225683602009169E-2</v>
      </c>
      <c r="O117" s="224">
        <v>4.4720625399482093E-2</v>
      </c>
      <c r="P117" s="224">
        <v>4.9637030073607112E-2</v>
      </c>
      <c r="Q117" s="224">
        <v>4.8576669949732247E-2</v>
      </c>
      <c r="R117" s="224">
        <v>5.1301504616871919E-2</v>
      </c>
      <c r="S117" s="224">
        <v>5.3837438159507672E-2</v>
      </c>
      <c r="T117" s="224">
        <v>5.6066920371259849E-2</v>
      </c>
      <c r="U117" s="224">
        <v>5.1950343521612159E-2</v>
      </c>
      <c r="V117" s="224">
        <v>5.3615737545114783E-2</v>
      </c>
      <c r="W117" s="224">
        <v>7.243469171955591E-2</v>
      </c>
      <c r="X117" s="224">
        <v>5.586470257576294E-2</v>
      </c>
      <c r="Y117" s="224">
        <v>5.5888031404080621E-2</v>
      </c>
      <c r="DA117" s="177" t="s">
        <v>749</v>
      </c>
    </row>
    <row r="118" spans="1:105" ht="12" customHeight="1" x14ac:dyDescent="0.25">
      <c r="A118" s="173" t="s">
        <v>93</v>
      </c>
      <c r="B118" s="224">
        <v>3.264580597690105</v>
      </c>
      <c r="C118" s="224">
        <v>4.9509139777264997</v>
      </c>
      <c r="D118" s="224">
        <v>3.0105186843599849</v>
      </c>
      <c r="E118" s="224">
        <v>2.6647444983436879</v>
      </c>
      <c r="F118" s="224">
        <v>2.5689479050586801</v>
      </c>
      <c r="G118" s="224">
        <v>2.463215627395603</v>
      </c>
      <c r="H118" s="224">
        <v>2.378516870982522</v>
      </c>
      <c r="I118" s="224">
        <v>2.3410130440705479</v>
      </c>
      <c r="J118" s="224">
        <v>2.2288925211822819</v>
      </c>
      <c r="K118" s="224">
        <v>4.5968165032548756</v>
      </c>
      <c r="L118" s="224">
        <v>4.5038279700244859</v>
      </c>
      <c r="M118" s="224">
        <v>6.5524846640475234</v>
      </c>
      <c r="N118" s="224">
        <v>5.3187269003082571</v>
      </c>
      <c r="O118" s="224">
        <v>6.1908012920202289</v>
      </c>
      <c r="P118" s="224">
        <v>6.9240384593204602</v>
      </c>
      <c r="Q118" s="224">
        <v>6.786608782303162</v>
      </c>
      <c r="R118" s="224">
        <v>7.1672933146408164</v>
      </c>
      <c r="S118" s="224">
        <v>7.5215866177758057</v>
      </c>
      <c r="T118" s="224">
        <v>7.8330658437895142</v>
      </c>
      <c r="U118" s="224">
        <v>7.257942093442793</v>
      </c>
      <c r="V118" s="224">
        <v>7.4906129973477737</v>
      </c>
      <c r="W118" s="224">
        <v>9.8923084539896973</v>
      </c>
      <c r="X118" s="224">
        <v>7.7148989449530543</v>
      </c>
      <c r="Y118" s="224">
        <v>7.807851974518397</v>
      </c>
      <c r="DA118" s="177" t="s">
        <v>750</v>
      </c>
    </row>
    <row r="119" spans="1:105" ht="12" customHeight="1" x14ac:dyDescent="0.25">
      <c r="A119" s="173" t="s">
        <v>94</v>
      </c>
      <c r="B119" s="224">
        <v>5.9579616137896883E-2</v>
      </c>
      <c r="C119" s="224">
        <v>9.0355727327854976E-2</v>
      </c>
      <c r="D119" s="224">
        <v>5.4942906821490833E-2</v>
      </c>
      <c r="E119" s="224">
        <v>4.8632419867111053E-2</v>
      </c>
      <c r="F119" s="224">
        <v>4.6884102101797658E-2</v>
      </c>
      <c r="G119" s="224">
        <v>4.4954454991535157E-2</v>
      </c>
      <c r="H119" s="224">
        <v>4.3408676217373751E-2</v>
      </c>
      <c r="I119" s="224">
        <v>4.2724219655725808E-2</v>
      </c>
      <c r="J119" s="224">
        <v>4.0677985073681873E-2</v>
      </c>
      <c r="K119" s="224">
        <v>8.3893337758013914E-2</v>
      </c>
      <c r="L119" s="224">
        <v>8.2196267966257855E-2</v>
      </c>
      <c r="M119" s="224">
        <v>0.1229029523709002</v>
      </c>
      <c r="N119" s="224">
        <v>0.10001517560755591</v>
      </c>
      <c r="O119" s="224">
        <v>0.11402583185012551</v>
      </c>
      <c r="P119" s="224">
        <v>0.1265613706014562</v>
      </c>
      <c r="Q119" s="224">
        <v>0.1238577311933424</v>
      </c>
      <c r="R119" s="224">
        <v>0.13080534287809001</v>
      </c>
      <c r="S119" s="224">
        <v>0.13727130638223689</v>
      </c>
      <c r="T119" s="224">
        <v>0.14295589959888369</v>
      </c>
      <c r="U119" s="224">
        <v>0.13245971142031951</v>
      </c>
      <c r="V119" s="224">
        <v>0.1367060281297077</v>
      </c>
      <c r="W119" s="224">
        <v>0.18503205764386779</v>
      </c>
      <c r="X119" s="224">
        <v>0.14244029740995059</v>
      </c>
      <c r="Y119" s="224">
        <v>0.1424997797859516</v>
      </c>
      <c r="DA119" s="177" t="s">
        <v>751</v>
      </c>
    </row>
    <row r="120" spans="1:105" ht="12" customHeight="1" x14ac:dyDescent="0.25">
      <c r="A120" s="56" t="s">
        <v>95</v>
      </c>
      <c r="B120" s="260">
        <v>0.47510291993275428</v>
      </c>
      <c r="C120" s="260">
        <v>0.70444013310394804</v>
      </c>
      <c r="D120" s="260">
        <v>0.44522851649605982</v>
      </c>
      <c r="E120" s="260">
        <v>0.39187262273642542</v>
      </c>
      <c r="F120" s="260">
        <v>0.37852375164466873</v>
      </c>
      <c r="G120" s="260">
        <v>0.36532454244026669</v>
      </c>
      <c r="H120" s="260">
        <v>0.35273660676689739</v>
      </c>
      <c r="I120" s="260">
        <v>0.34780795441374052</v>
      </c>
      <c r="J120" s="260">
        <v>0.3333987657114893</v>
      </c>
      <c r="K120" s="260">
        <v>0.63580518281670084</v>
      </c>
      <c r="L120" s="260">
        <v>0.61472714791785721</v>
      </c>
      <c r="M120" s="260">
        <v>0.94767315375865335</v>
      </c>
      <c r="N120" s="260">
        <v>0.75828117713920262</v>
      </c>
      <c r="O120" s="260">
        <v>0.88828459175046959</v>
      </c>
      <c r="P120" s="260">
        <v>0.98858212638826015</v>
      </c>
      <c r="Q120" s="260">
        <v>0.96892761864147636</v>
      </c>
      <c r="R120" s="260">
        <v>1.021631241397287</v>
      </c>
      <c r="S120" s="260">
        <v>1.068075925486351</v>
      </c>
      <c r="T120" s="260">
        <v>1.102125330226513</v>
      </c>
      <c r="U120" s="260">
        <v>1.008447778372799</v>
      </c>
      <c r="V120" s="260">
        <v>1.060493689827817</v>
      </c>
      <c r="W120" s="260">
        <v>1.5132466993183491</v>
      </c>
      <c r="X120" s="260">
        <v>1.1962959074138519</v>
      </c>
      <c r="Y120" s="260">
        <v>1.2283169517482879</v>
      </c>
      <c r="DA120" s="68" t="s">
        <v>752</v>
      </c>
    </row>
    <row r="121" spans="1:105" ht="12" customHeight="1" x14ac:dyDescent="0.25">
      <c r="A121" s="37" t="s">
        <v>159</v>
      </c>
      <c r="B121" s="226">
        <v>2.407328975646896E-3</v>
      </c>
      <c r="C121" s="226">
        <v>3.9818832462733926E-3</v>
      </c>
      <c r="D121" s="226">
        <v>2.0884239134592308E-3</v>
      </c>
      <c r="E121" s="226">
        <v>2.236005518670244E-3</v>
      </c>
      <c r="F121" s="226">
        <v>2.4399851488439172E-3</v>
      </c>
      <c r="G121" s="226">
        <v>2.2702936058024582E-3</v>
      </c>
      <c r="H121" s="226">
        <v>2.167873816509916E-3</v>
      </c>
      <c r="I121" s="226">
        <v>1.8494015946553979E-3</v>
      </c>
      <c r="J121" s="226">
        <v>1.765205776859059E-3</v>
      </c>
      <c r="K121" s="226">
        <v>4.5998124686857274E-3</v>
      </c>
      <c r="L121" s="226">
        <v>6.1981328021500472E-3</v>
      </c>
      <c r="M121" s="226">
        <v>5.7518359908300676E-3</v>
      </c>
      <c r="N121" s="226">
        <v>5.4520130855628566E-3</v>
      </c>
      <c r="O121" s="226">
        <v>4.7293782449092788E-3</v>
      </c>
      <c r="P121" s="226">
        <v>6.5222079138112518E-3</v>
      </c>
      <c r="Q121" s="226">
        <v>7.9276499000833153E-3</v>
      </c>
      <c r="R121" s="226">
        <v>6.8738825216763692E-3</v>
      </c>
      <c r="S121" s="226">
        <v>1.074012323099908E-2</v>
      </c>
      <c r="T121" s="226">
        <v>7.2693467851909516E-3</v>
      </c>
      <c r="U121" s="226">
        <v>7.0058345113696956E-3</v>
      </c>
      <c r="V121" s="226">
        <v>1.143911794836929E-2</v>
      </c>
      <c r="W121" s="226">
        <v>2.7439388366352641E-2</v>
      </c>
      <c r="X121" s="226">
        <v>1.559196808209729E-2</v>
      </c>
      <c r="Y121" s="226">
        <v>1.450105553615428E-2</v>
      </c>
      <c r="DA121" s="69" t="s">
        <v>753</v>
      </c>
    </row>
    <row r="122" spans="1:105" ht="12" customHeight="1" x14ac:dyDescent="0.25">
      <c r="A122" s="37" t="s">
        <v>35</v>
      </c>
      <c r="B122" s="226">
        <v>0.1969410550011981</v>
      </c>
      <c r="C122" s="226">
        <v>0.32642565104764931</v>
      </c>
      <c r="D122" s="226">
        <v>0.17383765891724531</v>
      </c>
      <c r="E122" s="226">
        <v>0.16074530995651681</v>
      </c>
      <c r="F122" s="226">
        <v>0.15405241955213031</v>
      </c>
      <c r="G122" s="226">
        <v>0.1412329829859176</v>
      </c>
      <c r="H122" s="226">
        <v>0.13430986732349631</v>
      </c>
      <c r="I122" s="226">
        <v>0.13223009827023599</v>
      </c>
      <c r="J122" s="226">
        <v>0.1190042900880469</v>
      </c>
      <c r="K122" s="226">
        <v>0.35696441448008859</v>
      </c>
      <c r="L122" s="226">
        <v>0.39469124368324082</v>
      </c>
      <c r="M122" s="226">
        <v>0.61895392685529171</v>
      </c>
      <c r="N122" s="226">
        <v>0.47520973478753797</v>
      </c>
      <c r="O122" s="226">
        <v>0.52052325689562096</v>
      </c>
      <c r="P122" s="226">
        <v>0.56497433164323207</v>
      </c>
      <c r="Q122" s="226">
        <v>0.54427277309179833</v>
      </c>
      <c r="R122" s="226">
        <v>0.58525522685216735</v>
      </c>
      <c r="S122" s="226">
        <v>0.62577049963727338</v>
      </c>
      <c r="T122" s="226">
        <v>0.63818442908229467</v>
      </c>
      <c r="U122" s="226">
        <v>0.63680763872292834</v>
      </c>
      <c r="V122" s="226">
        <v>0.60819613583349752</v>
      </c>
      <c r="W122" s="226">
        <v>0.7634801864477373</v>
      </c>
      <c r="X122" s="226">
        <v>0.57434411788750106</v>
      </c>
      <c r="Y122" s="226">
        <v>0.58291043747520288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0.1112996327000054</v>
      </c>
      <c r="X124" s="226">
        <v>0.13131007197569511</v>
      </c>
      <c r="Y124" s="226">
        <v>0.1883326616030761</v>
      </c>
      <c r="DA124" s="69" t="s">
        <v>756</v>
      </c>
    </row>
    <row r="125" spans="1:105" ht="12" customHeight="1" x14ac:dyDescent="0.25">
      <c r="A125" s="37" t="s">
        <v>40</v>
      </c>
      <c r="B125" s="226">
        <v>0.27575453595590937</v>
      </c>
      <c r="C125" s="226">
        <v>0.37403259881002537</v>
      </c>
      <c r="D125" s="226">
        <v>0.26930243366535528</v>
      </c>
      <c r="E125" s="226">
        <v>0.22889130726123841</v>
      </c>
      <c r="F125" s="226">
        <v>0.2220313469436945</v>
      </c>
      <c r="G125" s="226">
        <v>0.22182126584854661</v>
      </c>
      <c r="H125" s="226">
        <v>0.2162588656268912</v>
      </c>
      <c r="I125" s="226">
        <v>0.21372845454884901</v>
      </c>
      <c r="J125" s="226">
        <v>0.21262926984658331</v>
      </c>
      <c r="K125" s="226">
        <v>0.27424095586792652</v>
      </c>
      <c r="L125" s="226">
        <v>0.21383777143246641</v>
      </c>
      <c r="M125" s="226">
        <v>0.32296739091253152</v>
      </c>
      <c r="N125" s="226">
        <v>0.27761942926610172</v>
      </c>
      <c r="O125" s="226">
        <v>0.36303195660993942</v>
      </c>
      <c r="P125" s="226">
        <v>0.41708558683121683</v>
      </c>
      <c r="Q125" s="226">
        <v>0.41672719564959471</v>
      </c>
      <c r="R125" s="226">
        <v>0.42950213202344278</v>
      </c>
      <c r="S125" s="226">
        <v>0.43156530261807902</v>
      </c>
      <c r="T125" s="226">
        <v>0.45667155435902779</v>
      </c>
      <c r="U125" s="226">
        <v>0.36463430513850131</v>
      </c>
      <c r="V125" s="226">
        <v>0.44085843604594971</v>
      </c>
      <c r="W125" s="226">
        <v>0.61102749180425397</v>
      </c>
      <c r="X125" s="226">
        <v>0.4750497494685586</v>
      </c>
      <c r="Y125" s="226">
        <v>0.44257279713385439</v>
      </c>
      <c r="DA125" s="69" t="s">
        <v>757</v>
      </c>
    </row>
    <row r="126" spans="1:105" ht="12" customHeight="1" x14ac:dyDescent="0.25">
      <c r="A126" s="57" t="s">
        <v>602</v>
      </c>
      <c r="B126" s="294">
        <v>47.753757459869853</v>
      </c>
      <c r="C126" s="294">
        <v>71.302237384124339</v>
      </c>
      <c r="D126" s="294">
        <v>44.742682637771132</v>
      </c>
      <c r="E126" s="294">
        <v>39.371001592060402</v>
      </c>
      <c r="F126" s="294">
        <v>38.106100156840071</v>
      </c>
      <c r="G126" s="294">
        <v>36.803937289913023</v>
      </c>
      <c r="H126" s="294">
        <v>35.484498902755689</v>
      </c>
      <c r="I126" s="294">
        <v>35.04846859347542</v>
      </c>
      <c r="J126" s="294">
        <v>33.524985622151192</v>
      </c>
      <c r="K126" s="294">
        <v>65.065933016543852</v>
      </c>
      <c r="L126" s="294">
        <v>63.266758835393887</v>
      </c>
      <c r="M126" s="294">
        <v>95.395723828570709</v>
      </c>
      <c r="N126" s="294">
        <v>77.617547685723181</v>
      </c>
      <c r="O126" s="294">
        <v>90.425821248511511</v>
      </c>
      <c r="P126" s="294">
        <v>100.58206954824379</v>
      </c>
      <c r="Q126" s="294">
        <v>98.491857601838404</v>
      </c>
      <c r="R126" s="294">
        <v>103.2372235516093</v>
      </c>
      <c r="S126" s="294">
        <v>108.3226645322562</v>
      </c>
      <c r="T126" s="294">
        <v>111.0149336992839</v>
      </c>
      <c r="U126" s="294">
        <v>101.6924920154989</v>
      </c>
      <c r="V126" s="294">
        <v>107.2984291996322</v>
      </c>
      <c r="W126" s="294">
        <v>146.27247152353681</v>
      </c>
      <c r="X126" s="294">
        <v>113.8657253388352</v>
      </c>
      <c r="Y126" s="294">
        <v>113.369975602007</v>
      </c>
      <c r="DA126" s="70" t="s">
        <v>758</v>
      </c>
    </row>
    <row r="127" spans="1:105" ht="12" customHeight="1" x14ac:dyDescent="0.25">
      <c r="A127" s="60" t="s">
        <v>604</v>
      </c>
      <c r="B127" s="262">
        <v>23.09128707954833</v>
      </c>
      <c r="C127" s="262">
        <v>37.921932589976883</v>
      </c>
      <c r="D127" s="262">
        <v>19.720586330085361</v>
      </c>
      <c r="E127" s="262">
        <v>18.251446408348901</v>
      </c>
      <c r="F127" s="262">
        <v>17.338897983313469</v>
      </c>
      <c r="G127" s="262">
        <v>15.884479920734821</v>
      </c>
      <c r="H127" s="262">
        <v>15.304117305919929</v>
      </c>
      <c r="I127" s="262">
        <v>14.889053653381</v>
      </c>
      <c r="J127" s="262">
        <v>13.531694781114229</v>
      </c>
      <c r="K127" s="262">
        <v>39.517485411606927</v>
      </c>
      <c r="L127" s="262">
        <v>42.665621195963944</v>
      </c>
      <c r="M127" s="262">
        <v>65.132258948038981</v>
      </c>
      <c r="N127" s="262">
        <v>50.623652150840307</v>
      </c>
      <c r="O127" s="262">
        <v>54.713534264039318</v>
      </c>
      <c r="P127" s="262">
        <v>59.589307559088397</v>
      </c>
      <c r="Q127" s="262">
        <v>57.839743386028481</v>
      </c>
      <c r="R127" s="262">
        <v>62.519132802415129</v>
      </c>
      <c r="S127" s="262">
        <v>66.726000354661409</v>
      </c>
      <c r="T127" s="262">
        <v>70.835241339924011</v>
      </c>
      <c r="U127" s="262">
        <v>69.8135338272442</v>
      </c>
      <c r="V127" s="262">
        <v>66.295179707512631</v>
      </c>
      <c r="W127" s="262">
        <v>86.675744812744796</v>
      </c>
      <c r="X127" s="262">
        <v>64.573547632262247</v>
      </c>
      <c r="Y127" s="262">
        <v>66.648229119944489</v>
      </c>
      <c r="DA127" s="72" t="s">
        <v>759</v>
      </c>
    </row>
    <row r="128" spans="1:105" ht="12" customHeight="1" x14ac:dyDescent="0.25">
      <c r="A128" s="59" t="s">
        <v>28</v>
      </c>
      <c r="B128" s="230">
        <v>1.736797985010887</v>
      </c>
      <c r="C128" s="230">
        <v>2.525632987602203</v>
      </c>
      <c r="D128" s="230">
        <v>0.37651580209750107</v>
      </c>
      <c r="E128" s="230">
        <v>0.33981928164018621</v>
      </c>
      <c r="F128" s="230">
        <v>0.2856668262970693</v>
      </c>
      <c r="G128" s="230">
        <v>0.30618938945902191</v>
      </c>
      <c r="H128" s="230">
        <v>0.53381054834511288</v>
      </c>
      <c r="I128" s="230">
        <v>0.50075480476878398</v>
      </c>
      <c r="J128" s="230">
        <v>0.46439252021100458</v>
      </c>
      <c r="K128" s="230">
        <v>1.536886683468025</v>
      </c>
      <c r="L128" s="230">
        <v>1.8960400903996071</v>
      </c>
      <c r="M128" s="230">
        <v>1.859358724939095</v>
      </c>
      <c r="N128" s="230">
        <v>1.20247192815222</v>
      </c>
      <c r="O128" s="230">
        <v>0.26440757081567978</v>
      </c>
      <c r="P128" s="230">
        <v>0.26937015254639662</v>
      </c>
      <c r="Q128" s="230">
        <v>0.53879038851864036</v>
      </c>
      <c r="R128" s="230">
        <v>0</v>
      </c>
      <c r="S128" s="230">
        <v>0</v>
      </c>
      <c r="T128" s="230">
        <v>6.4189842690541958</v>
      </c>
      <c r="U128" s="230">
        <v>5.7511163910056213</v>
      </c>
      <c r="V128" s="230">
        <v>2.8731349250734439</v>
      </c>
      <c r="W128" s="230">
        <v>2.236992354279566</v>
      </c>
      <c r="X128" s="230">
        <v>2.17620665544022</v>
      </c>
      <c r="Y128" s="230">
        <v>2.1555190924899219</v>
      </c>
      <c r="DA128" s="71" t="s">
        <v>760</v>
      </c>
    </row>
    <row r="129" spans="1:105" ht="12" customHeight="1" x14ac:dyDescent="0.25">
      <c r="A129" s="59" t="s">
        <v>31</v>
      </c>
      <c r="B129" s="230">
        <v>1.053458500370654</v>
      </c>
      <c r="C129" s="230">
        <v>1.6565487481206089</v>
      </c>
      <c r="D129" s="230">
        <v>0.81363941448675703</v>
      </c>
      <c r="E129" s="230">
        <v>0.84108778419423424</v>
      </c>
      <c r="F129" s="230">
        <v>0.75945530588154164</v>
      </c>
      <c r="G129" s="230">
        <v>0.71244899435196074</v>
      </c>
      <c r="H129" s="230">
        <v>0.63951113313990471</v>
      </c>
      <c r="I129" s="230">
        <v>0.60945991715037873</v>
      </c>
      <c r="J129" s="230">
        <v>0.48323401871613819</v>
      </c>
      <c r="K129" s="230">
        <v>1.2989664409783379</v>
      </c>
      <c r="L129" s="230">
        <v>1.9890486883840841</v>
      </c>
      <c r="M129" s="230">
        <v>1.77798711238691</v>
      </c>
      <c r="N129" s="230">
        <v>1.4827913165421971</v>
      </c>
      <c r="O129" s="230">
        <v>1.354798424790014</v>
      </c>
      <c r="P129" s="230">
        <v>1.3439890168216719</v>
      </c>
      <c r="Q129" s="230">
        <v>1.50134028692875</v>
      </c>
      <c r="R129" s="230">
        <v>1.821906502512074</v>
      </c>
      <c r="S129" s="230">
        <v>2.1102592577358741</v>
      </c>
      <c r="T129" s="230">
        <v>1.788412317713638</v>
      </c>
      <c r="U129" s="230">
        <v>1.8784846417358789</v>
      </c>
      <c r="V129" s="230">
        <v>2.1985492416710848</v>
      </c>
      <c r="W129" s="230">
        <v>2.4955281105645328</v>
      </c>
      <c r="X129" s="230">
        <v>0.91603030625952853</v>
      </c>
      <c r="Y129" s="230">
        <v>1.151813897044514</v>
      </c>
      <c r="DA129" s="71" t="s">
        <v>761</v>
      </c>
    </row>
    <row r="130" spans="1:105" ht="12" customHeight="1" x14ac:dyDescent="0.25">
      <c r="A130" s="59" t="s">
        <v>159</v>
      </c>
      <c r="B130" s="230">
        <v>0.22140776720637639</v>
      </c>
      <c r="C130" s="230">
        <v>0.36543729059637348</v>
      </c>
      <c r="D130" s="230">
        <v>0.19954716774414241</v>
      </c>
      <c r="E130" s="230">
        <v>0.21216406896795101</v>
      </c>
      <c r="F130" s="230">
        <v>0.2346898879873828</v>
      </c>
      <c r="G130" s="230">
        <v>0.22017741025344451</v>
      </c>
      <c r="H130" s="230">
        <v>0.20803334441280699</v>
      </c>
      <c r="I130" s="230">
        <v>0.17938672605595271</v>
      </c>
      <c r="J130" s="230">
        <v>0.17068685379420689</v>
      </c>
      <c r="K130" s="230">
        <v>0.44067237469314829</v>
      </c>
      <c r="L130" s="230">
        <v>0.61406049550183261</v>
      </c>
      <c r="M130" s="230">
        <v>0.56311357971033504</v>
      </c>
      <c r="N130" s="230">
        <v>0.54515009577031392</v>
      </c>
      <c r="O130" s="230">
        <v>0.47843214701393938</v>
      </c>
      <c r="P130" s="230">
        <v>0.65920445718900922</v>
      </c>
      <c r="Q130" s="230">
        <v>0.79527852197780713</v>
      </c>
      <c r="R130" s="230">
        <v>0.67014330766970054</v>
      </c>
      <c r="S130" s="230">
        <v>1.0645467667134461</v>
      </c>
      <c r="T130" s="230">
        <v>0.65772073185039348</v>
      </c>
      <c r="U130" s="230">
        <v>0.62986861194972632</v>
      </c>
      <c r="V130" s="230">
        <v>1.09409530783911</v>
      </c>
      <c r="W130" s="230">
        <v>2.7521974009564829</v>
      </c>
      <c r="X130" s="230">
        <v>1.6637319108987529</v>
      </c>
      <c r="Y130" s="230">
        <v>1.574263641813398</v>
      </c>
      <c r="DA130" s="71" t="s">
        <v>762</v>
      </c>
    </row>
    <row r="131" spans="1:105" ht="12" customHeight="1" x14ac:dyDescent="0.25">
      <c r="A131" s="59" t="s">
        <v>32</v>
      </c>
      <c r="B131" s="230">
        <v>2.400206943952921</v>
      </c>
      <c r="C131" s="230">
        <v>4.1339436552766173</v>
      </c>
      <c r="D131" s="230">
        <v>2.118569510814766</v>
      </c>
      <c r="E131" s="230">
        <v>1.971226853822829</v>
      </c>
      <c r="F131" s="230">
        <v>1.596366525766874</v>
      </c>
      <c r="G131" s="230">
        <v>1.2765968699793639</v>
      </c>
      <c r="H131" s="230">
        <v>1.342748581717579</v>
      </c>
      <c r="I131" s="230">
        <v>1.0806251555752699</v>
      </c>
      <c r="J131" s="230">
        <v>1.181782269949416</v>
      </c>
      <c r="K131" s="230">
        <v>2.8618411727096631</v>
      </c>
      <c r="L131" s="230">
        <v>0</v>
      </c>
      <c r="M131" s="230">
        <v>2.3186685258534978</v>
      </c>
      <c r="N131" s="230">
        <v>1.0145170601392419</v>
      </c>
      <c r="O131" s="230">
        <v>1.219734587514514</v>
      </c>
      <c r="P131" s="230">
        <v>1.5816860986683561</v>
      </c>
      <c r="Q131" s="230">
        <v>1.7118894532901989</v>
      </c>
      <c r="R131" s="230">
        <v>4.3360692611541829</v>
      </c>
      <c r="S131" s="230">
        <v>3.0108607917563521</v>
      </c>
      <c r="T131" s="230">
        <v>5.6106942219192231</v>
      </c>
      <c r="U131" s="230">
        <v>5.6719794320037638</v>
      </c>
      <c r="V131" s="230">
        <v>3.3513444740983931</v>
      </c>
      <c r="W131" s="230">
        <v>4.4468837876719416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17.67941588300749</v>
      </c>
      <c r="C132" s="230">
        <v>29.24036990838108</v>
      </c>
      <c r="D132" s="230">
        <v>16.212314434942201</v>
      </c>
      <c r="E132" s="230">
        <v>14.887148419723699</v>
      </c>
      <c r="F132" s="230">
        <v>14.462719437380599</v>
      </c>
      <c r="G132" s="230">
        <v>13.36906725669103</v>
      </c>
      <c r="H132" s="230">
        <v>12.58001369830453</v>
      </c>
      <c r="I132" s="230">
        <v>12.518827049830611</v>
      </c>
      <c r="J132" s="230">
        <v>11.23159911844346</v>
      </c>
      <c r="K132" s="230">
        <v>33.37911873975775</v>
      </c>
      <c r="L132" s="230">
        <v>38.166471921678422</v>
      </c>
      <c r="M132" s="230">
        <v>58.61313100514915</v>
      </c>
      <c r="N132" s="230">
        <v>46.378721750236338</v>
      </c>
      <c r="O132" s="230">
        <v>51.396161533905179</v>
      </c>
      <c r="P132" s="230">
        <v>55.73505783386296</v>
      </c>
      <c r="Q132" s="230">
        <v>53.292444735313083</v>
      </c>
      <c r="R132" s="230">
        <v>55.691013731079167</v>
      </c>
      <c r="S132" s="230">
        <v>60.540333538455741</v>
      </c>
      <c r="T132" s="230">
        <v>56.359429799386547</v>
      </c>
      <c r="U132" s="230">
        <v>55.882084750549211</v>
      </c>
      <c r="V132" s="230">
        <v>56.778055758830597</v>
      </c>
      <c r="W132" s="230">
        <v>74.744143159272269</v>
      </c>
      <c r="X132" s="230">
        <v>59.817578759663753</v>
      </c>
      <c r="Y132" s="230">
        <v>61.766632488596663</v>
      </c>
      <c r="DA132" s="71" t="s">
        <v>764</v>
      </c>
    </row>
    <row r="133" spans="1:105" ht="12" customHeight="1" x14ac:dyDescent="0.25">
      <c r="A133" s="60" t="s">
        <v>611</v>
      </c>
      <c r="B133" s="262">
        <v>24.662470380321519</v>
      </c>
      <c r="C133" s="262">
        <v>33.380304794147449</v>
      </c>
      <c r="D133" s="262">
        <v>25.022096307685761</v>
      </c>
      <c r="E133" s="262">
        <v>21.119555183711491</v>
      </c>
      <c r="F133" s="262">
        <v>20.767202173526599</v>
      </c>
      <c r="G133" s="262">
        <v>20.9194573691782</v>
      </c>
      <c r="H133" s="262">
        <v>20.180381596835758</v>
      </c>
      <c r="I133" s="262">
        <v>20.159414940094418</v>
      </c>
      <c r="J133" s="262">
        <v>19.99329084103697</v>
      </c>
      <c r="K133" s="262">
        <v>25.548447604936921</v>
      </c>
      <c r="L133" s="262">
        <v>20.60113763942995</v>
      </c>
      <c r="M133" s="262">
        <v>30.263464880531721</v>
      </c>
      <c r="N133" s="262">
        <v>26.993895534882871</v>
      </c>
      <c r="O133" s="262">
        <v>35.712286984472179</v>
      </c>
      <c r="P133" s="262">
        <v>40.99276198915539</v>
      </c>
      <c r="Q133" s="262">
        <v>40.652114215809917</v>
      </c>
      <c r="R133" s="262">
        <v>40.718090749194182</v>
      </c>
      <c r="S133" s="262">
        <v>41.596664177594818</v>
      </c>
      <c r="T133" s="262">
        <v>40.179692359359933</v>
      </c>
      <c r="U133" s="262">
        <v>31.878958188254661</v>
      </c>
      <c r="V133" s="262">
        <v>41.003249492119558</v>
      </c>
      <c r="W133" s="262">
        <v>59.596726710791991</v>
      </c>
      <c r="X133" s="262">
        <v>49.292177706573</v>
      </c>
      <c r="Y133" s="262">
        <v>46.721746482062478</v>
      </c>
      <c r="DA133" s="72" t="s">
        <v>765</v>
      </c>
    </row>
    <row r="134" spans="1:105" ht="12" customHeight="1" x14ac:dyDescent="0.25">
      <c r="A134" s="57" t="s">
        <v>613</v>
      </c>
      <c r="B134" s="294">
        <v>32.682925439923181</v>
      </c>
      <c r="C134" s="294">
        <v>48.694354442500646</v>
      </c>
      <c r="D134" s="294">
        <v>30.592764987424751</v>
      </c>
      <c r="E134" s="294">
        <v>26.91708104996906</v>
      </c>
      <c r="F134" s="294">
        <v>26.05194649050846</v>
      </c>
      <c r="G134" s="294">
        <v>25.16510771251734</v>
      </c>
      <c r="H134" s="294">
        <v>24.27592039049793</v>
      </c>
      <c r="I134" s="294">
        <v>23.97929780177472</v>
      </c>
      <c r="J134" s="294">
        <v>22.941511572847059</v>
      </c>
      <c r="K134" s="294">
        <v>44.351927376989792</v>
      </c>
      <c r="L134" s="294">
        <v>43.058316604449132</v>
      </c>
      <c r="M134" s="294">
        <v>65.042052944875024</v>
      </c>
      <c r="N134" s="294">
        <v>52.962332965273383</v>
      </c>
      <c r="O134" s="294">
        <v>61.784182548884999</v>
      </c>
      <c r="P134" s="294">
        <v>68.727627910930067</v>
      </c>
      <c r="Q134" s="294">
        <v>67.30875784162231</v>
      </c>
      <c r="R134" s="294">
        <v>70.533708402038599</v>
      </c>
      <c r="S134" s="294">
        <v>74.008182035528051</v>
      </c>
      <c r="T134" s="294">
        <v>75.916730505223455</v>
      </c>
      <c r="U134" s="294">
        <v>69.469910522699536</v>
      </c>
      <c r="V134" s="294">
        <v>73.380681050565855</v>
      </c>
      <c r="W134" s="294">
        <v>99.994281999133648</v>
      </c>
      <c r="X134" s="294">
        <v>77.857035318725224</v>
      </c>
      <c r="Y134" s="294">
        <v>77.532562151148142</v>
      </c>
      <c r="DA134" s="70" t="s">
        <v>766</v>
      </c>
    </row>
    <row r="135" spans="1:105" ht="12" customHeight="1" x14ac:dyDescent="0.25">
      <c r="A135" s="60" t="s">
        <v>615</v>
      </c>
      <c r="B135" s="262">
        <v>15.166738151522759</v>
      </c>
      <c r="C135" s="262">
        <v>25.06084698299145</v>
      </c>
      <c r="D135" s="262">
        <v>13.33873637888999</v>
      </c>
      <c r="E135" s="262">
        <v>12.35239853284507</v>
      </c>
      <c r="F135" s="262">
        <v>11.74682113528509</v>
      </c>
      <c r="G135" s="262">
        <v>10.741193135140479</v>
      </c>
      <c r="H135" s="262">
        <v>10.25910526723206</v>
      </c>
      <c r="I135" s="262">
        <v>9.9868056410896102</v>
      </c>
      <c r="J135" s="262">
        <v>9.0677038103956118</v>
      </c>
      <c r="K135" s="262">
        <v>26.515631097203819</v>
      </c>
      <c r="L135" s="262">
        <v>28.60435020108579</v>
      </c>
      <c r="M135" s="262">
        <v>43.997853901283101</v>
      </c>
      <c r="N135" s="262">
        <v>34.253201695366521</v>
      </c>
      <c r="O135" s="262">
        <v>37.31191255792951</v>
      </c>
      <c r="P135" s="262">
        <v>40.642098262100482</v>
      </c>
      <c r="Q135" s="262">
        <v>39.374529855243907</v>
      </c>
      <c r="R135" s="262">
        <v>42.714305276036598</v>
      </c>
      <c r="S135" s="262">
        <v>45.588520205575051</v>
      </c>
      <c r="T135" s="262">
        <v>46.753929333242993</v>
      </c>
      <c r="U135" s="262">
        <v>46.386768776193762</v>
      </c>
      <c r="V135" s="262">
        <v>44.567294467167443</v>
      </c>
      <c r="W135" s="262">
        <v>58.620226583652467</v>
      </c>
      <c r="X135" s="262">
        <v>43.496220930077527</v>
      </c>
      <c r="Y135" s="262">
        <v>44.960747059638813</v>
      </c>
      <c r="DA135" s="72" t="s">
        <v>767</v>
      </c>
    </row>
    <row r="136" spans="1:105" ht="12" customHeight="1" x14ac:dyDescent="0.25">
      <c r="A136" s="59" t="s">
        <v>31</v>
      </c>
      <c r="B136" s="297">
        <v>0.74820470571242403</v>
      </c>
      <c r="C136" s="297">
        <v>1.1728490029429941</v>
      </c>
      <c r="D136" s="297">
        <v>0.56104642720417941</v>
      </c>
      <c r="E136" s="297">
        <v>0.58003951500211071</v>
      </c>
      <c r="F136" s="297">
        <v>0.52313755418504071</v>
      </c>
      <c r="G136" s="297">
        <v>0.49123183522013258</v>
      </c>
      <c r="H136" s="297">
        <v>0.44418928747600239</v>
      </c>
      <c r="I136" s="297">
        <v>0.42302135941543018</v>
      </c>
      <c r="J136" s="297">
        <v>0.33532728219927438</v>
      </c>
      <c r="K136" s="297">
        <v>0.90685550280995075</v>
      </c>
      <c r="L136" s="297">
        <v>1.395536665001041</v>
      </c>
      <c r="M136" s="297">
        <v>1.2363526396503619</v>
      </c>
      <c r="N136" s="297">
        <v>1.0277041100354229</v>
      </c>
      <c r="O136" s="297">
        <v>0.92839175629380211</v>
      </c>
      <c r="P136" s="297">
        <v>0.92081239584764385</v>
      </c>
      <c r="Q136" s="297">
        <v>1.0316506944155981</v>
      </c>
      <c r="R136" s="297">
        <v>1.2447624758110949</v>
      </c>
      <c r="S136" s="297">
        <v>1.4417707685003329</v>
      </c>
      <c r="T136" s="297">
        <v>1.298046594496983</v>
      </c>
      <c r="U136" s="297">
        <v>1.3601864589727799</v>
      </c>
      <c r="V136" s="297">
        <v>1.5449421694024821</v>
      </c>
      <c r="W136" s="297">
        <v>1.7324796853094819</v>
      </c>
      <c r="X136" s="297">
        <v>0.63855055289153029</v>
      </c>
      <c r="Y136" s="297">
        <v>0.80298088361847031</v>
      </c>
      <c r="DA136" s="71" t="s">
        <v>768</v>
      </c>
    </row>
    <row r="137" spans="1:105" ht="12" customHeight="1" x14ac:dyDescent="0.25">
      <c r="A137" s="59" t="s">
        <v>159</v>
      </c>
      <c r="B137" s="297">
        <v>0.157251883436135</v>
      </c>
      <c r="C137" s="297">
        <v>0.25873235689586849</v>
      </c>
      <c r="D137" s="297">
        <v>0.1375980852552299</v>
      </c>
      <c r="E137" s="297">
        <v>0.14631474380874521</v>
      </c>
      <c r="F137" s="297">
        <v>0.16166203994212511</v>
      </c>
      <c r="G137" s="297">
        <v>0.15181178466143469</v>
      </c>
      <c r="H137" s="297">
        <v>0.14449503415565881</v>
      </c>
      <c r="I137" s="297">
        <v>0.1245109228381769</v>
      </c>
      <c r="J137" s="297">
        <v>0.1184435626904362</v>
      </c>
      <c r="K137" s="297">
        <v>0.30764933975186082</v>
      </c>
      <c r="L137" s="297">
        <v>0.43083105054492199</v>
      </c>
      <c r="M137" s="297">
        <v>0.39157030770779527</v>
      </c>
      <c r="N137" s="297">
        <v>0.37783671091077148</v>
      </c>
      <c r="O137" s="297">
        <v>0.32785132688837471</v>
      </c>
      <c r="P137" s="297">
        <v>0.45164330063732788</v>
      </c>
      <c r="Q137" s="297">
        <v>0.54647813463434447</v>
      </c>
      <c r="R137" s="297">
        <v>0.45785513233143771</v>
      </c>
      <c r="S137" s="297">
        <v>0.72731935866294084</v>
      </c>
      <c r="T137" s="297">
        <v>0.47737993506996751</v>
      </c>
      <c r="U137" s="297">
        <v>0.45607972398129321</v>
      </c>
      <c r="V137" s="297">
        <v>0.76883153053294728</v>
      </c>
      <c r="W137" s="297">
        <v>1.9106681535396639</v>
      </c>
      <c r="X137" s="297">
        <v>1.159761772408751</v>
      </c>
      <c r="Y137" s="297">
        <v>1.0974894584927031</v>
      </c>
      <c r="DA137" s="71" t="s">
        <v>769</v>
      </c>
    </row>
    <row r="138" spans="1:105" ht="12" customHeight="1" x14ac:dyDescent="0.25">
      <c r="A138" s="59" t="s">
        <v>32</v>
      </c>
      <c r="B138" s="297">
        <v>1.7047146418367241</v>
      </c>
      <c r="C138" s="297">
        <v>2.9268632751160579</v>
      </c>
      <c r="D138" s="297">
        <v>1.4608631706664661</v>
      </c>
      <c r="E138" s="297">
        <v>1.359417518286635</v>
      </c>
      <c r="F138" s="297">
        <v>1.099629265086487</v>
      </c>
      <c r="G138" s="297">
        <v>0.88021041260174804</v>
      </c>
      <c r="H138" s="297">
        <v>0.93264136441869105</v>
      </c>
      <c r="I138" s="297">
        <v>0.7500534644957938</v>
      </c>
      <c r="J138" s="297">
        <v>0.82006609920857476</v>
      </c>
      <c r="K138" s="297">
        <v>1.997954938454888</v>
      </c>
      <c r="L138" s="297">
        <v>0</v>
      </c>
      <c r="M138" s="297">
        <v>1.61232437088068</v>
      </c>
      <c r="N138" s="297">
        <v>0.70314908158317591</v>
      </c>
      <c r="O138" s="297">
        <v>0.83583765318476055</v>
      </c>
      <c r="P138" s="297">
        <v>1.083666717335213</v>
      </c>
      <c r="Q138" s="297">
        <v>1.1763302154919031</v>
      </c>
      <c r="R138" s="297">
        <v>2.9624880867161272</v>
      </c>
      <c r="S138" s="297">
        <v>2.0570795089109408</v>
      </c>
      <c r="T138" s="297">
        <v>4.072294993380992</v>
      </c>
      <c r="U138" s="297">
        <v>4.1070070244781833</v>
      </c>
      <c r="V138" s="297">
        <v>2.3550227141117599</v>
      </c>
      <c r="W138" s="297">
        <v>3.087176534882194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12.556566920537479</v>
      </c>
      <c r="C139" s="297">
        <v>20.702402348036529</v>
      </c>
      <c r="D139" s="297">
        <v>11.17922869576411</v>
      </c>
      <c r="E139" s="297">
        <v>10.266626755747581</v>
      </c>
      <c r="F139" s="297">
        <v>9.9623922760714319</v>
      </c>
      <c r="G139" s="297">
        <v>9.2179391026571658</v>
      </c>
      <c r="H139" s="297">
        <v>8.7377795811817105</v>
      </c>
      <c r="I139" s="297">
        <v>8.6892198943402086</v>
      </c>
      <c r="J139" s="297">
        <v>7.7938668662973267</v>
      </c>
      <c r="K139" s="297">
        <v>23.303171316187122</v>
      </c>
      <c r="L139" s="297">
        <v>26.77798248553982</v>
      </c>
      <c r="M139" s="297">
        <v>40.757606583044257</v>
      </c>
      <c r="N139" s="297">
        <v>32.14451179283715</v>
      </c>
      <c r="O139" s="297">
        <v>35.219831821562572</v>
      </c>
      <c r="P139" s="297">
        <v>38.185975848280293</v>
      </c>
      <c r="Q139" s="297">
        <v>36.620070810702067</v>
      </c>
      <c r="R139" s="297">
        <v>38.049199581177938</v>
      </c>
      <c r="S139" s="297">
        <v>41.36235056950084</v>
      </c>
      <c r="T139" s="297">
        <v>40.906207810295037</v>
      </c>
      <c r="U139" s="297">
        <v>40.463495568761509</v>
      </c>
      <c r="V139" s="297">
        <v>39.898498053120257</v>
      </c>
      <c r="W139" s="297">
        <v>51.889902209921132</v>
      </c>
      <c r="X139" s="297">
        <v>41.697908604777247</v>
      </c>
      <c r="Y139" s="297">
        <v>43.060276717527643</v>
      </c>
      <c r="DA139" s="71" t="s">
        <v>771</v>
      </c>
    </row>
    <row r="140" spans="1:105" ht="12" customHeight="1" x14ac:dyDescent="0.25">
      <c r="A140" s="60" t="s">
        <v>621</v>
      </c>
      <c r="B140" s="262">
        <v>17.51618728840042</v>
      </c>
      <c r="C140" s="262">
        <v>23.633507459509211</v>
      </c>
      <c r="D140" s="262">
        <v>17.25402860853476</v>
      </c>
      <c r="E140" s="262">
        <v>14.564682517124</v>
      </c>
      <c r="F140" s="262">
        <v>14.305125355223369</v>
      </c>
      <c r="G140" s="262">
        <v>14.423914577376859</v>
      </c>
      <c r="H140" s="262">
        <v>14.016815123265861</v>
      </c>
      <c r="I140" s="262">
        <v>13.99249216068511</v>
      </c>
      <c r="J140" s="262">
        <v>13.873807762451451</v>
      </c>
      <c r="K140" s="262">
        <v>17.83629627978598</v>
      </c>
      <c r="L140" s="262">
        <v>14.45396640336334</v>
      </c>
      <c r="M140" s="262">
        <v>21.044199043591931</v>
      </c>
      <c r="N140" s="262">
        <v>18.709131269906859</v>
      </c>
      <c r="O140" s="262">
        <v>24.472269990955489</v>
      </c>
      <c r="P140" s="262">
        <v>28.085529648829588</v>
      </c>
      <c r="Q140" s="262">
        <v>27.934227986378399</v>
      </c>
      <c r="R140" s="262">
        <v>27.819403126001991</v>
      </c>
      <c r="S140" s="262">
        <v>28.419661829953</v>
      </c>
      <c r="T140" s="262">
        <v>29.16280117198048</v>
      </c>
      <c r="U140" s="262">
        <v>23.08314174650577</v>
      </c>
      <c r="V140" s="262">
        <v>28.813386583398412</v>
      </c>
      <c r="W140" s="262">
        <v>41.374055415481187</v>
      </c>
      <c r="X140" s="262">
        <v>34.360814388647682</v>
      </c>
      <c r="Y140" s="262">
        <v>32.571815091509343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15.306236924170058</v>
      </c>
      <c r="C141" s="261">
        <f t="shared" si="2"/>
        <v>23.874511994584392</v>
      </c>
      <c r="D141" s="261">
        <f t="shared" si="2"/>
        <v>13.996531255636363</v>
      </c>
      <c r="E141" s="261">
        <f t="shared" si="2"/>
        <v>12.395885297478412</v>
      </c>
      <c r="F141" s="261">
        <f t="shared" si="2"/>
        <v>11.938717061825246</v>
      </c>
      <c r="G141" s="261">
        <f t="shared" si="2"/>
        <v>11.390996238977401</v>
      </c>
      <c r="H141" s="261">
        <f t="shared" si="2"/>
        <v>10.985640113170595</v>
      </c>
      <c r="I141" s="261">
        <f t="shared" si="2"/>
        <v>10.78615855366375</v>
      </c>
      <c r="J141" s="261">
        <f t="shared" si="2"/>
        <v>10.219965074814013</v>
      </c>
      <c r="K141" s="261">
        <f t="shared" si="2"/>
        <v>23.11451700357577</v>
      </c>
      <c r="L141" s="261">
        <f t="shared" si="2"/>
        <v>22.746441043193926</v>
      </c>
      <c r="M141" s="261">
        <f t="shared" si="2"/>
        <v>33.242690819457358</v>
      </c>
      <c r="N141" s="261">
        <f t="shared" si="2"/>
        <v>26.974777176535227</v>
      </c>
      <c r="O141" s="261">
        <f t="shared" si="2"/>
        <v>28.741212183579258</v>
      </c>
      <c r="P141" s="261">
        <f t="shared" si="2"/>
        <v>31.936159725712876</v>
      </c>
      <c r="Q141" s="261">
        <f t="shared" si="2"/>
        <v>31.127638965562639</v>
      </c>
      <c r="R141" s="261">
        <f t="shared" si="2"/>
        <v>32.784144729965178</v>
      </c>
      <c r="S141" s="261">
        <f t="shared" si="2"/>
        <v>34.476301592416711</v>
      </c>
      <c r="T141" s="261">
        <f t="shared" si="2"/>
        <v>35.574576996356399</v>
      </c>
      <c r="U141" s="261">
        <f t="shared" si="2"/>
        <v>33.112690202274862</v>
      </c>
      <c r="V141" s="261">
        <f t="shared" si="2"/>
        <v>34.3613167124117</v>
      </c>
      <c r="W141" s="261">
        <f t="shared" si="2"/>
        <v>46.162124321262958</v>
      </c>
      <c r="X141" s="261">
        <f t="shared" si="2"/>
        <v>35.795379382251056</v>
      </c>
      <c r="Y141" s="261">
        <f t="shared" si="2"/>
        <v>35.829053873618022</v>
      </c>
      <c r="DA141" s="70"/>
    </row>
    <row r="142" spans="1:105" ht="12" customHeight="1" x14ac:dyDescent="0.25">
      <c r="A142" s="60" t="s">
        <v>624</v>
      </c>
      <c r="B142" s="262">
        <v>2.0428746878100981</v>
      </c>
      <c r="C142" s="262">
        <v>3.3771868271839338</v>
      </c>
      <c r="D142" s="262">
        <v>1.7958529306407089</v>
      </c>
      <c r="E142" s="262">
        <v>1.667130981145583</v>
      </c>
      <c r="F142" s="262">
        <v>1.597707892479586</v>
      </c>
      <c r="G142" s="262">
        <v>1.466766093311189</v>
      </c>
      <c r="H142" s="262">
        <v>1.3937179251032119</v>
      </c>
      <c r="I142" s="262">
        <v>1.3676322457270209</v>
      </c>
      <c r="J142" s="262">
        <v>1.229481869743039</v>
      </c>
      <c r="K142" s="262">
        <v>3.6573441239372491</v>
      </c>
      <c r="L142" s="262">
        <v>4.0625312436415966</v>
      </c>
      <c r="M142" s="262">
        <v>6.1823868151341976</v>
      </c>
      <c r="N142" s="262">
        <v>4.8353795443521506</v>
      </c>
      <c r="O142" s="262">
        <v>5.2686691363556513</v>
      </c>
      <c r="P142" s="262">
        <v>5.7305507670708584</v>
      </c>
      <c r="Q142" s="262">
        <v>5.5457136797606319</v>
      </c>
      <c r="R142" s="262">
        <v>5.953650300039393</v>
      </c>
      <c r="S142" s="262">
        <v>6.4013724556613676</v>
      </c>
      <c r="T142" s="262">
        <v>6.4869436155593094</v>
      </c>
      <c r="U142" s="262">
        <v>6.4640548958836908</v>
      </c>
      <c r="V142" s="262">
        <v>6.2417739293785717</v>
      </c>
      <c r="W142" s="262">
        <v>8.2007560537478597</v>
      </c>
      <c r="X142" s="262">
        <v>6.1775483542384411</v>
      </c>
      <c r="Y142" s="262">
        <v>6.3855475961945238</v>
      </c>
      <c r="DA142" s="72" t="s">
        <v>773</v>
      </c>
    </row>
    <row r="143" spans="1:105" ht="12" customHeight="1" x14ac:dyDescent="0.25">
      <c r="A143" s="59" t="s">
        <v>31</v>
      </c>
      <c r="B143" s="230">
        <v>0.113540765509773</v>
      </c>
      <c r="C143" s="230">
        <v>0.17895243148686199</v>
      </c>
      <c r="D143" s="230">
        <v>8.4826370248046887E-2</v>
      </c>
      <c r="E143" s="230">
        <v>8.7965388502721717E-2</v>
      </c>
      <c r="F143" s="230">
        <v>7.8501543821461739E-2</v>
      </c>
      <c r="G143" s="230">
        <v>7.3067991307708094E-2</v>
      </c>
      <c r="H143" s="230">
        <v>6.6378273539168642E-2</v>
      </c>
      <c r="I143" s="230">
        <v>6.2634315688782097E-2</v>
      </c>
      <c r="J143" s="230">
        <v>4.9987502886432958E-2</v>
      </c>
      <c r="K143" s="230">
        <v>0.1352772025777248</v>
      </c>
      <c r="L143" s="230">
        <v>0.19820101709560661</v>
      </c>
      <c r="M143" s="230">
        <v>0.1803353725414264</v>
      </c>
      <c r="N143" s="230">
        <v>0.1481171874308885</v>
      </c>
      <c r="O143" s="230">
        <v>0.13409855653618871</v>
      </c>
      <c r="P143" s="230">
        <v>0.13339159252008659</v>
      </c>
      <c r="Q143" s="230">
        <v>0.14977772310507459</v>
      </c>
      <c r="R143" s="230">
        <v>0.18642872229703941</v>
      </c>
      <c r="S143" s="230">
        <v>0.2120148457563687</v>
      </c>
      <c r="T143" s="230">
        <v>0.19728286414296509</v>
      </c>
      <c r="U143" s="230">
        <v>0.20795575885857329</v>
      </c>
      <c r="V143" s="230">
        <v>0.22844493686071099</v>
      </c>
      <c r="W143" s="230">
        <v>0.25584121986491781</v>
      </c>
      <c r="X143" s="230">
        <v>9.0690106698105941E-2</v>
      </c>
      <c r="Y143" s="230">
        <v>0.1140433152585003</v>
      </c>
      <c r="DA143" s="71" t="s">
        <v>774</v>
      </c>
    </row>
    <row r="144" spans="1:105" ht="12" customHeight="1" x14ac:dyDescent="0.25">
      <c r="A144" s="59" t="s">
        <v>159</v>
      </c>
      <c r="B144" s="230">
        <v>2.3863120730030302E-2</v>
      </c>
      <c r="C144" s="230">
        <v>3.9477191228078891E-2</v>
      </c>
      <c r="D144" s="230">
        <v>2.080388637968231E-2</v>
      </c>
      <c r="E144" s="230">
        <v>2.2189235301952898E-2</v>
      </c>
      <c r="F144" s="230">
        <v>2.425885813637221E-2</v>
      </c>
      <c r="G144" s="230">
        <v>2.258115489823356E-2</v>
      </c>
      <c r="H144" s="230">
        <v>2.1592891077441868E-2</v>
      </c>
      <c r="I144" s="230">
        <v>1.843560915818733E-2</v>
      </c>
      <c r="J144" s="230">
        <v>1.7656475467895571E-2</v>
      </c>
      <c r="K144" s="230">
        <v>4.5892583688977848E-2</v>
      </c>
      <c r="L144" s="230">
        <v>6.1188755950248412E-2</v>
      </c>
      <c r="M144" s="230">
        <v>5.7114754360548622E-2</v>
      </c>
      <c r="N144" s="230">
        <v>5.4455470579281989E-2</v>
      </c>
      <c r="O144" s="230">
        <v>4.7355428779025141E-2</v>
      </c>
      <c r="P144" s="230">
        <v>6.5426377180319323E-2</v>
      </c>
      <c r="Q144" s="230">
        <v>7.9339112720324789E-2</v>
      </c>
      <c r="R144" s="230">
        <v>6.8573200892863076E-2</v>
      </c>
      <c r="S144" s="230">
        <v>0.10695354976778949</v>
      </c>
      <c r="T144" s="230">
        <v>7.2554314517100954E-2</v>
      </c>
      <c r="U144" s="230">
        <v>6.972897316752108E-2</v>
      </c>
      <c r="V144" s="230">
        <v>0.1136843008933153</v>
      </c>
      <c r="W144" s="230">
        <v>0.28215492239455359</v>
      </c>
      <c r="X144" s="230">
        <v>0.16471510111118889</v>
      </c>
      <c r="Y144" s="230">
        <v>0.15587087919671261</v>
      </c>
      <c r="DA144" s="71" t="s">
        <v>775</v>
      </c>
    </row>
    <row r="145" spans="1:105" ht="12" customHeight="1" x14ac:dyDescent="0.25">
      <c r="A145" s="59" t="s">
        <v>35</v>
      </c>
      <c r="B145" s="230">
        <v>1.9054708015702939</v>
      </c>
      <c r="C145" s="230">
        <v>3.1587572044689929</v>
      </c>
      <c r="D145" s="230">
        <v>1.69022267401298</v>
      </c>
      <c r="E145" s="230">
        <v>1.5569763573409079</v>
      </c>
      <c r="F145" s="230">
        <v>1.4949474905217519</v>
      </c>
      <c r="G145" s="230">
        <v>1.371116947105248</v>
      </c>
      <c r="H145" s="230">
        <v>1.305746760486602</v>
      </c>
      <c r="I145" s="230">
        <v>1.2865623208800521</v>
      </c>
      <c r="J145" s="230">
        <v>1.16183789138871</v>
      </c>
      <c r="K145" s="230">
        <v>3.476174337670547</v>
      </c>
      <c r="L145" s="230">
        <v>3.8031414705957411</v>
      </c>
      <c r="M145" s="230">
        <v>5.9449366882322234</v>
      </c>
      <c r="N145" s="230">
        <v>4.6328068863419807</v>
      </c>
      <c r="O145" s="230">
        <v>5.0872151510404384</v>
      </c>
      <c r="P145" s="230">
        <v>5.5317327973704522</v>
      </c>
      <c r="Q145" s="230">
        <v>5.3165968439352316</v>
      </c>
      <c r="R145" s="230">
        <v>5.6986483768494907</v>
      </c>
      <c r="S145" s="230">
        <v>6.0824040601372102</v>
      </c>
      <c r="T145" s="230">
        <v>6.2171064368992432</v>
      </c>
      <c r="U145" s="230">
        <v>6.1863701638575961</v>
      </c>
      <c r="V145" s="230">
        <v>5.8996446916245464</v>
      </c>
      <c r="W145" s="230">
        <v>7.6627599114883891</v>
      </c>
      <c r="X145" s="230">
        <v>5.9221431464291463</v>
      </c>
      <c r="Y145" s="230">
        <v>6.115633401739311</v>
      </c>
      <c r="DA145" s="71" t="s">
        <v>776</v>
      </c>
    </row>
    <row r="146" spans="1:105" ht="12" customHeight="1" x14ac:dyDescent="0.25">
      <c r="A146" s="60" t="s">
        <v>629</v>
      </c>
      <c r="B146" s="262">
        <v>10.60526439448145</v>
      </c>
      <c r="C146" s="262">
        <v>16.89134211772426</v>
      </c>
      <c r="D146" s="262">
        <v>9.5919875856010641</v>
      </c>
      <c r="E146" s="262">
        <v>8.5199600481820639</v>
      </c>
      <c r="F146" s="262">
        <v>8.1943951173417382</v>
      </c>
      <c r="G146" s="262">
        <v>7.7787534289737632</v>
      </c>
      <c r="H146" s="262">
        <v>7.4972926807081723</v>
      </c>
      <c r="I146" s="262">
        <v>7.3467392651352386</v>
      </c>
      <c r="J146" s="262">
        <v>6.9223037207687588</v>
      </c>
      <c r="K146" s="262">
        <v>16.796501738976559</v>
      </c>
      <c r="L146" s="262">
        <v>16.631086026405381</v>
      </c>
      <c r="M146" s="262">
        <v>23.990780510253291</v>
      </c>
      <c r="N146" s="262">
        <v>19.442956238289678</v>
      </c>
      <c r="O146" s="262">
        <v>19.937724842835671</v>
      </c>
      <c r="P146" s="262">
        <v>22.137056511344859</v>
      </c>
      <c r="Q146" s="262">
        <v>21.526361627341149</v>
      </c>
      <c r="R146" s="262">
        <v>22.663967979594471</v>
      </c>
      <c r="S146" s="262">
        <v>23.89576948740762</v>
      </c>
      <c r="T146" s="262">
        <v>24.655341839005679</v>
      </c>
      <c r="U146" s="262">
        <v>23.119507202616479</v>
      </c>
      <c r="V146" s="262">
        <v>23.85901290097712</v>
      </c>
      <c r="W146" s="262">
        <v>31.851519535658522</v>
      </c>
      <c r="X146" s="262">
        <v>24.737738278849161</v>
      </c>
      <c r="Y146" s="262">
        <v>24.817496053763509</v>
      </c>
      <c r="DA146" s="72" t="s">
        <v>777</v>
      </c>
    </row>
    <row r="147" spans="1:105" ht="12" customHeight="1" x14ac:dyDescent="0.25">
      <c r="A147" s="64" t="s">
        <v>28</v>
      </c>
      <c r="B147" s="229">
        <v>0.78634809987253429</v>
      </c>
      <c r="C147" s="229">
        <v>1.10570250238245</v>
      </c>
      <c r="D147" s="229">
        <v>0.1805148120576297</v>
      </c>
      <c r="E147" s="229">
        <v>0.15700023230846111</v>
      </c>
      <c r="F147" s="229">
        <v>0.13384422482638819</v>
      </c>
      <c r="G147" s="229">
        <v>0.14807546521283591</v>
      </c>
      <c r="H147" s="229">
        <v>0.25828958786619161</v>
      </c>
      <c r="I147" s="229">
        <v>0.24476619746984499</v>
      </c>
      <c r="J147" s="229">
        <v>0.23495855969431409</v>
      </c>
      <c r="K147" s="229">
        <v>0.64506857498090708</v>
      </c>
      <c r="L147" s="229">
        <v>0.73023772959500655</v>
      </c>
      <c r="M147" s="229">
        <v>0.66675551358773311</v>
      </c>
      <c r="N147" s="229">
        <v>0.45342057058800322</v>
      </c>
      <c r="O147" s="229">
        <v>9.4712856792063899E-2</v>
      </c>
      <c r="P147" s="229">
        <v>9.8112571531476928E-2</v>
      </c>
      <c r="Q147" s="229">
        <v>0.1987602389548046</v>
      </c>
      <c r="R147" s="229">
        <v>0</v>
      </c>
      <c r="S147" s="229">
        <v>0</v>
      </c>
      <c r="T147" s="229">
        <v>2.2112187079200232</v>
      </c>
      <c r="U147" s="229">
        <v>1.8506798224913259</v>
      </c>
      <c r="V147" s="229">
        <v>1.0087726367068419</v>
      </c>
      <c r="W147" s="229">
        <v>0.81877257542419624</v>
      </c>
      <c r="X147" s="229">
        <v>0.82717445270723056</v>
      </c>
      <c r="Y147" s="229">
        <v>0.7963888865706924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0.48171527040053169</v>
      </c>
      <c r="C149" s="229">
        <v>0.732452926507135</v>
      </c>
      <c r="D149" s="229">
        <v>0.39397535993145411</v>
      </c>
      <c r="E149" s="229">
        <v>0.39246510596932449</v>
      </c>
      <c r="F149" s="229">
        <v>0.35937635067909501</v>
      </c>
      <c r="G149" s="229">
        <v>0.3479799276764769</v>
      </c>
      <c r="H149" s="229">
        <v>0.31251819270610881</v>
      </c>
      <c r="I149" s="229">
        <v>0.30087001728331692</v>
      </c>
      <c r="J149" s="229">
        <v>0.24692837710866761</v>
      </c>
      <c r="K149" s="229">
        <v>0.55064210365290767</v>
      </c>
      <c r="L149" s="229">
        <v>0.77369468418438037</v>
      </c>
      <c r="M149" s="229">
        <v>0.64801708254060653</v>
      </c>
      <c r="N149" s="229">
        <v>0.56469475436353012</v>
      </c>
      <c r="O149" s="229">
        <v>0.49013665198003198</v>
      </c>
      <c r="P149" s="229">
        <v>0.49439987572680733</v>
      </c>
      <c r="Q149" s="229">
        <v>0.55936624568743298</v>
      </c>
      <c r="R149" s="229">
        <v>0.66036422308526388</v>
      </c>
      <c r="S149" s="229">
        <v>0.75453741541258734</v>
      </c>
      <c r="T149" s="229">
        <v>0.62221501610394048</v>
      </c>
      <c r="U149" s="229">
        <v>0.61051203345320137</v>
      </c>
      <c r="V149" s="229">
        <v>0.77961630939062698</v>
      </c>
      <c r="W149" s="229">
        <v>0.92083817672059887</v>
      </c>
      <c r="X149" s="229">
        <v>0.35165295209675068</v>
      </c>
      <c r="Y149" s="229">
        <v>0.4297967012142847</v>
      </c>
      <c r="DA149" s="73" t="s">
        <v>780</v>
      </c>
    </row>
    <row r="150" spans="1:105" ht="12" customHeight="1" x14ac:dyDescent="0.25">
      <c r="A150" s="64" t="s">
        <v>159</v>
      </c>
      <c r="B150" s="229">
        <v>0.1031685192444672</v>
      </c>
      <c r="C150" s="229">
        <v>0.1646530285563681</v>
      </c>
      <c r="D150" s="229">
        <v>9.846094812505822E-2</v>
      </c>
      <c r="E150" s="229">
        <v>0.1008818233838297</v>
      </c>
      <c r="F150" s="229">
        <v>0.11316783679755291</v>
      </c>
      <c r="G150" s="229">
        <v>0.1095858644938386</v>
      </c>
      <c r="H150" s="229">
        <v>0.1035956473903572</v>
      </c>
      <c r="I150" s="229">
        <v>9.0241317963013781E-2</v>
      </c>
      <c r="J150" s="229">
        <v>8.8878136108453409E-2</v>
      </c>
      <c r="K150" s="229">
        <v>0.190356921877188</v>
      </c>
      <c r="L150" s="229">
        <v>0.24339784051371341</v>
      </c>
      <c r="M150" s="229">
        <v>0.20824088379238129</v>
      </c>
      <c r="N150" s="229">
        <v>0.2115588390780952</v>
      </c>
      <c r="O150" s="229">
        <v>0.17637791856599</v>
      </c>
      <c r="P150" s="229">
        <v>0.24710647842771469</v>
      </c>
      <c r="Q150" s="229">
        <v>0.30193797215321899</v>
      </c>
      <c r="R150" s="229">
        <v>0.2475178353762299</v>
      </c>
      <c r="S150" s="229">
        <v>0.38787436197210778</v>
      </c>
      <c r="T150" s="229">
        <v>0.23318237958465751</v>
      </c>
      <c r="U150" s="229">
        <v>0.20860173186211159</v>
      </c>
      <c r="V150" s="229">
        <v>0.39534953958210017</v>
      </c>
      <c r="W150" s="229">
        <v>1.0356518493315841</v>
      </c>
      <c r="X150" s="229">
        <v>0.65083235508111503</v>
      </c>
      <c r="Y150" s="229">
        <v>0.59860396914135272</v>
      </c>
      <c r="DA150" s="73" t="s">
        <v>781</v>
      </c>
    </row>
    <row r="151" spans="1:105" ht="12" customHeight="1" x14ac:dyDescent="0.25">
      <c r="A151" s="64" t="s">
        <v>32</v>
      </c>
      <c r="B151" s="229">
        <v>1.0842774421544159</v>
      </c>
      <c r="C151" s="229">
        <v>1.805754907432485</v>
      </c>
      <c r="D151" s="229">
        <v>1.013441193384454</v>
      </c>
      <c r="E151" s="229">
        <v>0.9086886092558103</v>
      </c>
      <c r="F151" s="229">
        <v>0.74627456333380182</v>
      </c>
      <c r="G151" s="229">
        <v>0.61598898159375781</v>
      </c>
      <c r="H151" s="229">
        <v>0.64824720041826622</v>
      </c>
      <c r="I151" s="229">
        <v>0.52702059707513227</v>
      </c>
      <c r="J151" s="229">
        <v>0.59658142183060525</v>
      </c>
      <c r="K151" s="229">
        <v>1.198493726083695</v>
      </c>
      <c r="L151" s="229">
        <v>0</v>
      </c>
      <c r="M151" s="229">
        <v>0.84910942406824375</v>
      </c>
      <c r="N151" s="229">
        <v>0.38169091831538399</v>
      </c>
      <c r="O151" s="229">
        <v>0.43593986846015492</v>
      </c>
      <c r="P151" s="229">
        <v>0.57480651750403744</v>
      </c>
      <c r="Q151" s="229">
        <v>0.63010305664508548</v>
      </c>
      <c r="R151" s="229">
        <v>1.5526458752085319</v>
      </c>
      <c r="S151" s="229">
        <v>1.063541387306647</v>
      </c>
      <c r="T151" s="229">
        <v>1.9284491377463531</v>
      </c>
      <c r="U151" s="229">
        <v>1.821125937990179</v>
      </c>
      <c r="V151" s="229">
        <v>1.1740390478031431</v>
      </c>
      <c r="W151" s="229">
        <v>1.6239803406992059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8.4904927816604053E-2</v>
      </c>
      <c r="C152" s="229">
        <v>0.18503429877305361</v>
      </c>
      <c r="D152" s="229">
        <v>7.4229508846041237E-2</v>
      </c>
      <c r="E152" s="229">
        <v>3.102934611846285E-2</v>
      </c>
      <c r="F152" s="229">
        <v>0</v>
      </c>
      <c r="G152" s="229">
        <v>2.882701250834278E-2</v>
      </c>
      <c r="H152" s="229">
        <v>2.748073018036919E-2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8.0648501349928967</v>
      </c>
      <c r="C153" s="229">
        <v>12.89774445407277</v>
      </c>
      <c r="D153" s="229">
        <v>7.8313657632564277</v>
      </c>
      <c r="E153" s="229">
        <v>6.9298949311461753</v>
      </c>
      <c r="F153" s="229">
        <v>6.8273574727859776</v>
      </c>
      <c r="G153" s="229">
        <v>6.5141376504490589</v>
      </c>
      <c r="H153" s="229">
        <v>6.1328693971755044</v>
      </c>
      <c r="I153" s="229">
        <v>6.1652800669648116</v>
      </c>
      <c r="J153" s="229">
        <v>5.7254615648982128</v>
      </c>
      <c r="K153" s="229">
        <v>14.115678509875099</v>
      </c>
      <c r="L153" s="229">
        <v>14.81022384101461</v>
      </c>
      <c r="M153" s="229">
        <v>21.342137134403529</v>
      </c>
      <c r="N153" s="229">
        <v>17.620081049351821</v>
      </c>
      <c r="O153" s="229">
        <v>18.549345472269891</v>
      </c>
      <c r="P153" s="229">
        <v>20.453446396800171</v>
      </c>
      <c r="Q153" s="229">
        <v>19.807887843704059</v>
      </c>
      <c r="R153" s="229">
        <v>20.137148893047652</v>
      </c>
      <c r="S153" s="229">
        <v>21.594600935371879</v>
      </c>
      <c r="T153" s="229">
        <v>19.56117027911241</v>
      </c>
      <c r="U153" s="229">
        <v>18.118180711561941</v>
      </c>
      <c r="V153" s="229">
        <v>20.085407315940401</v>
      </c>
      <c r="W153" s="229">
        <v>27.452276593482932</v>
      </c>
      <c r="X153" s="229">
        <v>22.908078518964061</v>
      </c>
      <c r="Y153" s="229">
        <v>22.992706496837179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1.437466891892198E-2</v>
      </c>
      <c r="G156" s="229">
        <v>1.415852703945226E-2</v>
      </c>
      <c r="H156" s="229">
        <v>1.429192497137401E-2</v>
      </c>
      <c r="I156" s="229">
        <v>1.8561068379119739E-2</v>
      </c>
      <c r="J156" s="229">
        <v>2.9495661128505851E-2</v>
      </c>
      <c r="K156" s="229">
        <v>9.6261902506754801E-2</v>
      </c>
      <c r="L156" s="229">
        <v>7.3531931097662998E-2</v>
      </c>
      <c r="M156" s="229">
        <v>0.27652047186079087</v>
      </c>
      <c r="N156" s="229">
        <v>0.21151010659285041</v>
      </c>
      <c r="O156" s="229">
        <v>0.19121207476753679</v>
      </c>
      <c r="P156" s="229">
        <v>0.26918467135464441</v>
      </c>
      <c r="Q156" s="229">
        <v>2.8306270196544379E-2</v>
      </c>
      <c r="R156" s="229">
        <v>6.6291152876794435E-2</v>
      </c>
      <c r="S156" s="229">
        <v>9.5215387344401298E-2</v>
      </c>
      <c r="T156" s="229">
        <v>9.9106318538296961E-2</v>
      </c>
      <c r="U156" s="229">
        <v>0.510406965257726</v>
      </c>
      <c r="V156" s="229">
        <v>0.41582805155401331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2.6580978418785102</v>
      </c>
      <c r="C157" s="263">
        <v>3.6059830496761971</v>
      </c>
      <c r="D157" s="263">
        <v>2.6086907393945888</v>
      </c>
      <c r="E157" s="263">
        <v>2.208794268150764</v>
      </c>
      <c r="F157" s="263">
        <v>2.1466140520039212</v>
      </c>
      <c r="G157" s="263">
        <v>2.1454767166924489</v>
      </c>
      <c r="H157" s="263">
        <v>2.0946295073592101</v>
      </c>
      <c r="I157" s="263">
        <v>2.07178704280149</v>
      </c>
      <c r="J157" s="263">
        <v>2.068179484302215</v>
      </c>
      <c r="K157" s="263">
        <v>2.6606711406619592</v>
      </c>
      <c r="L157" s="263">
        <v>2.052823773146947</v>
      </c>
      <c r="M157" s="263">
        <v>3.0695234940698679</v>
      </c>
      <c r="N157" s="263">
        <v>2.6964413938933989</v>
      </c>
      <c r="O157" s="263">
        <v>3.5348182043879368</v>
      </c>
      <c r="P157" s="263">
        <v>4.068552447297157</v>
      </c>
      <c r="Q157" s="263">
        <v>4.0555636584608603</v>
      </c>
      <c r="R157" s="263">
        <v>4.1665264503313129</v>
      </c>
      <c r="S157" s="263">
        <v>4.1791596493477217</v>
      </c>
      <c r="T157" s="263">
        <v>4.4322915417914146</v>
      </c>
      <c r="U157" s="263">
        <v>3.5291281037746942</v>
      </c>
      <c r="V157" s="263">
        <v>4.2605298820560096</v>
      </c>
      <c r="W157" s="263">
        <v>6.1098487318565793</v>
      </c>
      <c r="X157" s="263">
        <v>4.8800927491634543</v>
      </c>
      <c r="Y157" s="263">
        <v>4.6260102236599927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1.0000000000000002</v>
      </c>
      <c r="C162" s="232">
        <f t="shared" si="3"/>
        <v>0.99999999999999978</v>
      </c>
      <c r="D162" s="232">
        <f t="shared" si="3"/>
        <v>1.0000000000000004</v>
      </c>
      <c r="E162" s="232">
        <f t="shared" si="3"/>
        <v>0.99999999999999956</v>
      </c>
      <c r="F162" s="232">
        <f t="shared" si="3"/>
        <v>0.99999999999999978</v>
      </c>
      <c r="G162" s="232">
        <f t="shared" si="3"/>
        <v>0.99999999999999978</v>
      </c>
      <c r="H162" s="232">
        <f t="shared" si="3"/>
        <v>1.0000000000000002</v>
      </c>
      <c r="I162" s="232">
        <f t="shared" si="3"/>
        <v>0.99999999999999978</v>
      </c>
      <c r="J162" s="232">
        <f t="shared" si="3"/>
        <v>1.0000000000000002</v>
      </c>
      <c r="K162" s="232">
        <f t="shared" si="3"/>
        <v>1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1.5038635612540283E-3</v>
      </c>
      <c r="C163" s="299">
        <f t="shared" si="4"/>
        <v>1.5072197604359076E-3</v>
      </c>
      <c r="D163" s="299">
        <f t="shared" si="4"/>
        <v>1.4922944498365865E-3</v>
      </c>
      <c r="E163" s="299">
        <f t="shared" si="4"/>
        <v>1.4950940544988889E-3</v>
      </c>
      <c r="F163" s="299">
        <f t="shared" si="4"/>
        <v>1.4904896589622968E-3</v>
      </c>
      <c r="G163" s="299">
        <f t="shared" si="4"/>
        <v>1.4866304017817974E-3</v>
      </c>
      <c r="H163" s="299">
        <f t="shared" si="4"/>
        <v>1.48992586063164E-3</v>
      </c>
      <c r="I163" s="299">
        <f t="shared" si="4"/>
        <v>1.4858754153044328E-3</v>
      </c>
      <c r="J163" s="299">
        <f t="shared" si="4"/>
        <v>1.4860811581004212E-3</v>
      </c>
      <c r="K163" s="299">
        <f t="shared" si="4"/>
        <v>1.4989521077749134E-3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1.9517546088965545E-4</v>
      </c>
      <c r="C164" s="233">
        <f t="shared" si="5"/>
        <v>1.9561103745327303E-4</v>
      </c>
      <c r="D164" s="233">
        <f t="shared" si="5"/>
        <v>1.9367399046962591E-4</v>
      </c>
      <c r="E164" s="233">
        <f t="shared" si="5"/>
        <v>1.9403733069832206E-4</v>
      </c>
      <c r="F164" s="233">
        <f t="shared" si="5"/>
        <v>1.9343975985205238E-4</v>
      </c>
      <c r="G164" s="233">
        <f t="shared" si="5"/>
        <v>1.9293889506730578E-4</v>
      </c>
      <c r="H164" s="233">
        <f t="shared" si="5"/>
        <v>1.9336658858713855E-4</v>
      </c>
      <c r="I164" s="233">
        <f t="shared" si="5"/>
        <v>1.928409108900961E-4</v>
      </c>
      <c r="J164" s="233">
        <f t="shared" si="5"/>
        <v>1.9286761274395198E-4</v>
      </c>
      <c r="K164" s="233">
        <f t="shared" si="5"/>
        <v>1.945380392371053E-4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2.7185943484220109E-2</v>
      </c>
      <c r="C165" s="233">
        <f t="shared" si="6"/>
        <v>2.7246614840073881E-2</v>
      </c>
      <c r="D165" s="233">
        <f t="shared" si="6"/>
        <v>2.6976804026851407E-2</v>
      </c>
      <c r="E165" s="233">
        <f t="shared" si="6"/>
        <v>2.7027413600810398E-2</v>
      </c>
      <c r="F165" s="233">
        <f t="shared" si="6"/>
        <v>2.6944178099890082E-2</v>
      </c>
      <c r="G165" s="233">
        <f t="shared" si="6"/>
        <v>2.6874412763257648E-2</v>
      </c>
      <c r="H165" s="233">
        <f t="shared" si="6"/>
        <v>2.6933986091819247E-2</v>
      </c>
      <c r="I165" s="233">
        <f t="shared" si="6"/>
        <v>2.6860764570540045E-2</v>
      </c>
      <c r="J165" s="233">
        <f t="shared" si="6"/>
        <v>2.6864483865407039E-2</v>
      </c>
      <c r="K165" s="233">
        <f t="shared" si="6"/>
        <v>2.7097157173979796E-2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4.9683993350651146E-4</v>
      </c>
      <c r="C166" s="233">
        <f t="shared" si="7"/>
        <v>4.9794874006404825E-4</v>
      </c>
      <c r="D166" s="233">
        <f t="shared" si="7"/>
        <v>4.9301778055629397E-4</v>
      </c>
      <c r="E166" s="233">
        <f t="shared" si="7"/>
        <v>4.9394270182581603E-4</v>
      </c>
      <c r="F166" s="233">
        <f t="shared" si="7"/>
        <v>4.9242152155974813E-4</v>
      </c>
      <c r="G166" s="233">
        <f t="shared" si="7"/>
        <v>4.9114651687824293E-4</v>
      </c>
      <c r="H166" s="233">
        <f t="shared" si="7"/>
        <v>4.9223525630781215E-4</v>
      </c>
      <c r="I166" s="233">
        <f t="shared" si="7"/>
        <v>4.9089708771400448E-4</v>
      </c>
      <c r="J166" s="233">
        <f t="shared" si="7"/>
        <v>4.9096506012833287E-4</v>
      </c>
      <c r="K166" s="233">
        <f t="shared" si="7"/>
        <v>4.9521730876657226E-4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3.8933607479335959E-3</v>
      </c>
      <c r="C167" s="300">
        <f t="shared" si="8"/>
        <v>3.7176858133312458E-3</v>
      </c>
      <c r="D167" s="300">
        <f t="shared" si="8"/>
        <v>3.9807590127493133E-3</v>
      </c>
      <c r="E167" s="300">
        <f t="shared" si="8"/>
        <v>3.9591938323492127E-3</v>
      </c>
      <c r="F167" s="300">
        <f t="shared" si="8"/>
        <v>3.9669463613545052E-3</v>
      </c>
      <c r="G167" s="300">
        <f t="shared" si="8"/>
        <v>4.0055984817695704E-3</v>
      </c>
      <c r="H167" s="300">
        <f t="shared" si="8"/>
        <v>4.0110840332593656E-3</v>
      </c>
      <c r="I167" s="300">
        <f t="shared" si="8"/>
        <v>4.023558268219915E-3</v>
      </c>
      <c r="J167" s="300">
        <f t="shared" si="8"/>
        <v>4.0682501303681553E-3</v>
      </c>
      <c r="K167" s="300">
        <f t="shared" si="8"/>
        <v>3.4850052415172951E-3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0.59273910853518341</v>
      </c>
      <c r="C168" s="301">
        <f t="shared" si="9"/>
        <v>0.60799203225508913</v>
      </c>
      <c r="D168" s="301">
        <f t="shared" si="9"/>
        <v>0.5849202517861507</v>
      </c>
      <c r="E168" s="301">
        <f t="shared" si="9"/>
        <v>0.58708979976194009</v>
      </c>
      <c r="F168" s="301">
        <f t="shared" si="9"/>
        <v>0.58567072906073447</v>
      </c>
      <c r="G168" s="301">
        <f t="shared" si="9"/>
        <v>0.58166214955734807</v>
      </c>
      <c r="H168" s="301">
        <f t="shared" si="9"/>
        <v>0.58141518466163344</v>
      </c>
      <c r="I168" s="301">
        <f t="shared" si="9"/>
        <v>0.57959533035395483</v>
      </c>
      <c r="J168" s="301">
        <f t="shared" si="9"/>
        <v>0.57599991319643962</v>
      </c>
      <c r="K168" s="301">
        <f t="shared" si="9"/>
        <v>0.62776881839503174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0.37398570827701288</v>
      </c>
      <c r="C169" s="235">
        <f t="shared" si="10"/>
        <v>0.35884288755355237</v>
      </c>
      <c r="D169" s="235">
        <f t="shared" si="10"/>
        <v>0.38194319895338635</v>
      </c>
      <c r="E169" s="235">
        <f t="shared" si="10"/>
        <v>0.3797405187178769</v>
      </c>
      <c r="F169" s="235">
        <f t="shared" si="10"/>
        <v>0.38124179553764659</v>
      </c>
      <c r="G169" s="235">
        <f t="shared" si="10"/>
        <v>0.3852871233838972</v>
      </c>
      <c r="H169" s="235">
        <f t="shared" si="10"/>
        <v>0.38546421750776166</v>
      </c>
      <c r="I169" s="235">
        <f t="shared" si="10"/>
        <v>0.3873507333933765</v>
      </c>
      <c r="J169" s="235">
        <f t="shared" si="10"/>
        <v>0.39089743897681267</v>
      </c>
      <c r="K169" s="235">
        <f t="shared" si="10"/>
        <v>0.33946031173369262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0.99999999999999956</v>
      </c>
      <c r="C171" s="232">
        <f t="shared" si="11"/>
        <v>1.0000000000000002</v>
      </c>
      <c r="D171" s="232">
        <f t="shared" si="11"/>
        <v>1</v>
      </c>
      <c r="E171" s="232">
        <f t="shared" si="11"/>
        <v>0.99999999999999989</v>
      </c>
      <c r="F171" s="232">
        <f t="shared" si="11"/>
        <v>0.99999999999999989</v>
      </c>
      <c r="G171" s="232">
        <f t="shared" si="11"/>
        <v>1.0000000000000002</v>
      </c>
      <c r="H171" s="232">
        <f t="shared" si="11"/>
        <v>1.0000000000000002</v>
      </c>
      <c r="I171" s="232">
        <f t="shared" si="11"/>
        <v>0.99999999999999956</v>
      </c>
      <c r="J171" s="232">
        <f t="shared" si="11"/>
        <v>0.99999999999999989</v>
      </c>
      <c r="K171" s="232">
        <f t="shared" si="11"/>
        <v>0.99999999999999989</v>
      </c>
      <c r="L171" s="232">
        <f t="shared" si="11"/>
        <v>0.99999999999999956</v>
      </c>
      <c r="M171" s="232">
        <f t="shared" si="11"/>
        <v>0.99999999999999944</v>
      </c>
      <c r="N171" s="232">
        <f t="shared" si="11"/>
        <v>1.0000000000000002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9.7506653992064489E-4</v>
      </c>
      <c r="C172" s="299">
        <f t="shared" si="12"/>
        <v>9.7756457495720554E-4</v>
      </c>
      <c r="D172" s="299">
        <f t="shared" si="12"/>
        <v>9.737014474267816E-4</v>
      </c>
      <c r="E172" s="299">
        <f t="shared" si="12"/>
        <v>9.7434525490853248E-4</v>
      </c>
      <c r="F172" s="299">
        <f t="shared" si="12"/>
        <v>9.7389450309424128E-4</v>
      </c>
      <c r="G172" s="299">
        <f t="shared" si="12"/>
        <v>9.7303127758726141E-4</v>
      </c>
      <c r="H172" s="299">
        <f t="shared" si="12"/>
        <v>9.730535222257985E-4</v>
      </c>
      <c r="I172" s="299">
        <f t="shared" si="12"/>
        <v>9.7264537867367375E-4</v>
      </c>
      <c r="J172" s="299">
        <f t="shared" si="12"/>
        <v>9.7215012190243462E-4</v>
      </c>
      <c r="K172" s="299">
        <f t="shared" si="12"/>
        <v>9.8125518515612881E-4</v>
      </c>
      <c r="L172" s="299">
        <f t="shared" si="12"/>
        <v>9.8309855917057655E-4</v>
      </c>
      <c r="M172" s="299">
        <f t="shared" si="12"/>
        <v>9.8283526916574811E-4</v>
      </c>
      <c r="N172" s="299">
        <f t="shared" si="12"/>
        <v>9.8112341967283986E-4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1.1758122393813176E-4</v>
      </c>
      <c r="C173" s="233">
        <f t="shared" si="13"/>
        <v>1.1788245673098618E-4</v>
      </c>
      <c r="D173" s="233">
        <f t="shared" si="13"/>
        <v>1.1741661030445068E-4</v>
      </c>
      <c r="E173" s="233">
        <f t="shared" si="13"/>
        <v>1.1749424569504768E-4</v>
      </c>
      <c r="F173" s="233">
        <f t="shared" si="13"/>
        <v>1.1743989048148347E-4</v>
      </c>
      <c r="G173" s="233">
        <f t="shared" si="13"/>
        <v>1.173357959325581E-4</v>
      </c>
      <c r="H173" s="233">
        <f t="shared" si="13"/>
        <v>1.1733847836674913E-4</v>
      </c>
      <c r="I173" s="233">
        <f t="shared" si="13"/>
        <v>1.1728926119393425E-4</v>
      </c>
      <c r="J173" s="233">
        <f t="shared" si="13"/>
        <v>1.1722953922118491E-4</v>
      </c>
      <c r="K173" s="233">
        <f t="shared" si="13"/>
        <v>1.1832749965523966E-4</v>
      </c>
      <c r="L173" s="233">
        <f t="shared" si="13"/>
        <v>1.1854978825188468E-4</v>
      </c>
      <c r="M173" s="233">
        <f t="shared" si="13"/>
        <v>1.1851803866377874E-4</v>
      </c>
      <c r="N173" s="233">
        <f t="shared" si="13"/>
        <v>1.1831161033265125E-4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1.8893587292592891E-2</v>
      </c>
      <c r="C174" s="233">
        <f t="shared" si="14"/>
        <v>1.8941991007714785E-2</v>
      </c>
      <c r="D174" s="233">
        <f t="shared" si="14"/>
        <v>1.8867136283211142E-2</v>
      </c>
      <c r="E174" s="233">
        <f t="shared" si="14"/>
        <v>1.8879611157856181E-2</v>
      </c>
      <c r="F174" s="233">
        <f t="shared" si="14"/>
        <v>1.8870877068025448E-2</v>
      </c>
      <c r="G174" s="233">
        <f t="shared" si="14"/>
        <v>1.8854150592650092E-2</v>
      </c>
      <c r="H174" s="233">
        <f t="shared" si="14"/>
        <v>1.8854581620690519E-2</v>
      </c>
      <c r="I174" s="233">
        <f t="shared" si="14"/>
        <v>1.8846673139049256E-2</v>
      </c>
      <c r="J174" s="233">
        <f t="shared" si="14"/>
        <v>1.8837076689313215E-2</v>
      </c>
      <c r="K174" s="233">
        <f t="shared" si="14"/>
        <v>1.9013502912904327E-2</v>
      </c>
      <c r="L174" s="233">
        <f t="shared" si="14"/>
        <v>1.9049221447413469E-2</v>
      </c>
      <c r="M174" s="233">
        <f t="shared" si="14"/>
        <v>1.9044119751800048E-2</v>
      </c>
      <c r="N174" s="233">
        <f t="shared" si="14"/>
        <v>1.9010949730573934E-2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3.2239699372031726E-4</v>
      </c>
      <c r="C175" s="233">
        <f t="shared" si="15"/>
        <v>3.2322294656868462E-4</v>
      </c>
      <c r="D175" s="233">
        <f t="shared" si="15"/>
        <v>3.2194563814800175E-4</v>
      </c>
      <c r="E175" s="233">
        <f t="shared" si="15"/>
        <v>3.2215850730939042E-4</v>
      </c>
      <c r="F175" s="233">
        <f t="shared" si="15"/>
        <v>3.2200947027048932E-4</v>
      </c>
      <c r="G175" s="233">
        <f t="shared" si="15"/>
        <v>3.21724052509794E-4</v>
      </c>
      <c r="H175" s="233">
        <f t="shared" si="15"/>
        <v>3.2173140749973265E-4</v>
      </c>
      <c r="I175" s="233">
        <f t="shared" si="15"/>
        <v>3.2159645850002457E-4</v>
      </c>
      <c r="J175" s="233">
        <f t="shared" si="15"/>
        <v>3.2143270629683636E-4</v>
      </c>
      <c r="K175" s="233">
        <f t="shared" si="15"/>
        <v>3.2444321368319706E-4</v>
      </c>
      <c r="L175" s="233">
        <f t="shared" si="15"/>
        <v>3.2505270874453766E-4</v>
      </c>
      <c r="M175" s="233">
        <f t="shared" si="15"/>
        <v>3.2496565426921918E-4</v>
      </c>
      <c r="N175" s="233">
        <f t="shared" si="15"/>
        <v>3.2439964660961861E-4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2.6542792362245606E-3</v>
      </c>
      <c r="C176" s="300">
        <f t="shared" si="16"/>
        <v>2.7596644200029974E-3</v>
      </c>
      <c r="D176" s="300">
        <f t="shared" si="16"/>
        <v>2.6139594314062617E-3</v>
      </c>
      <c r="E176" s="300">
        <f t="shared" si="16"/>
        <v>2.6142029878482723E-3</v>
      </c>
      <c r="F176" s="300">
        <f t="shared" si="16"/>
        <v>2.6025906790015721E-3</v>
      </c>
      <c r="G176" s="300">
        <f t="shared" si="16"/>
        <v>2.5854211865774471E-3</v>
      </c>
      <c r="H176" s="300">
        <f t="shared" si="16"/>
        <v>2.5889781817503327E-3</v>
      </c>
      <c r="I176" s="300">
        <f t="shared" si="16"/>
        <v>2.575119534163135E-3</v>
      </c>
      <c r="J176" s="300">
        <f t="shared" si="16"/>
        <v>2.5733519731941604E-3</v>
      </c>
      <c r="K176" s="300">
        <f t="shared" si="16"/>
        <v>2.9501423988304797E-3</v>
      </c>
      <c r="L176" s="300">
        <f t="shared" si="16"/>
        <v>3.0472623856745047E-3</v>
      </c>
      <c r="M176" s="300">
        <f t="shared" si="16"/>
        <v>2.9581782498336678E-3</v>
      </c>
      <c r="N176" s="300">
        <f t="shared" si="16"/>
        <v>2.8870544695760222E-3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0.85970899876016038</v>
      </c>
      <c r="C177" s="301">
        <f t="shared" si="17"/>
        <v>0.85371902189460591</v>
      </c>
      <c r="D177" s="301">
        <f t="shared" si="17"/>
        <v>0.86200018890796359</v>
      </c>
      <c r="E177" s="301">
        <f t="shared" si="17"/>
        <v>0.86191428791079405</v>
      </c>
      <c r="F177" s="301">
        <f t="shared" si="17"/>
        <v>0.86228661154774566</v>
      </c>
      <c r="G177" s="301">
        <f t="shared" si="17"/>
        <v>0.86314341559498808</v>
      </c>
      <c r="H177" s="301">
        <f t="shared" si="17"/>
        <v>0.86308754966091539</v>
      </c>
      <c r="I177" s="301">
        <f t="shared" si="17"/>
        <v>0.86359822723079649</v>
      </c>
      <c r="J177" s="301">
        <f t="shared" si="17"/>
        <v>0.86404796962826058</v>
      </c>
      <c r="K177" s="301">
        <f t="shared" si="17"/>
        <v>0.84301148430154327</v>
      </c>
      <c r="L177" s="301">
        <f t="shared" si="17"/>
        <v>0.83807653412937611</v>
      </c>
      <c r="M177" s="301">
        <f t="shared" si="17"/>
        <v>0.84301073977765828</v>
      </c>
      <c r="N177" s="301">
        <f t="shared" si="17"/>
        <v>0.84634450869652988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8.8617953203156172E-2</v>
      </c>
      <c r="C178" s="301">
        <f t="shared" si="18"/>
        <v>9.2583304599447622E-2</v>
      </c>
      <c r="D178" s="301">
        <f t="shared" si="18"/>
        <v>8.717189407253273E-2</v>
      </c>
      <c r="E178" s="301">
        <f t="shared" si="18"/>
        <v>8.7149364986856631E-2</v>
      </c>
      <c r="F178" s="301">
        <f t="shared" si="18"/>
        <v>8.6935026999717044E-2</v>
      </c>
      <c r="G178" s="301">
        <f t="shared" si="18"/>
        <v>8.6435695248728572E-2</v>
      </c>
      <c r="H178" s="301">
        <f t="shared" si="18"/>
        <v>8.6475970351354542E-2</v>
      </c>
      <c r="I178" s="301">
        <f t="shared" si="18"/>
        <v>8.616605822999332E-2</v>
      </c>
      <c r="J178" s="301">
        <f t="shared" si="18"/>
        <v>8.5940745110685918E-2</v>
      </c>
      <c r="K178" s="301">
        <f t="shared" si="18"/>
        <v>9.9878795099362955E-2</v>
      </c>
      <c r="L178" s="301">
        <f t="shared" si="18"/>
        <v>0.10359204016246495</v>
      </c>
      <c r="M178" s="301">
        <f t="shared" si="18"/>
        <v>0.10024886924564572</v>
      </c>
      <c r="N178" s="301">
        <f t="shared" si="18"/>
        <v>9.7866417558304872E-2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4.1123775600404977E-2</v>
      </c>
      <c r="C179" s="302">
        <f t="shared" si="19"/>
        <v>4.7648563294667094E-2</v>
      </c>
      <c r="D179" s="302">
        <f t="shared" si="19"/>
        <v>3.8007774555846585E-2</v>
      </c>
      <c r="E179" s="302">
        <f t="shared" si="19"/>
        <v>3.9993329373404142E-2</v>
      </c>
      <c r="F179" s="302">
        <f t="shared" si="19"/>
        <v>3.9198998544270579E-2</v>
      </c>
      <c r="G179" s="302">
        <f t="shared" si="19"/>
        <v>3.6893245482709884E-2</v>
      </c>
      <c r="H179" s="302">
        <f t="shared" si="19"/>
        <v>3.6545105958900717E-2</v>
      </c>
      <c r="I179" s="302">
        <f t="shared" si="19"/>
        <v>3.5886108238668481E-2</v>
      </c>
      <c r="J179" s="302">
        <f t="shared" si="19"/>
        <v>3.3968346829890028E-2</v>
      </c>
      <c r="K179" s="302">
        <f t="shared" si="19"/>
        <v>5.9712157777880602E-2</v>
      </c>
      <c r="L179" s="302">
        <f t="shared" si="19"/>
        <v>6.8817901593159619E-2</v>
      </c>
      <c r="M179" s="302">
        <f t="shared" si="19"/>
        <v>6.7647337238328942E-2</v>
      </c>
      <c r="N179" s="302">
        <f t="shared" si="19"/>
        <v>6.3294759730950487E-2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4.7494177602751236E-2</v>
      </c>
      <c r="C180" s="302">
        <f t="shared" si="20"/>
        <v>4.4934741304780562E-2</v>
      </c>
      <c r="D180" s="302">
        <f t="shared" si="20"/>
        <v>4.9164119516686144E-2</v>
      </c>
      <c r="E180" s="302">
        <f t="shared" si="20"/>
        <v>4.7156035613452524E-2</v>
      </c>
      <c r="F180" s="302">
        <f t="shared" si="20"/>
        <v>4.7736028455446479E-2</v>
      </c>
      <c r="G180" s="302">
        <f t="shared" si="20"/>
        <v>4.9542449766018688E-2</v>
      </c>
      <c r="H180" s="302">
        <f t="shared" si="20"/>
        <v>4.9930864392453825E-2</v>
      </c>
      <c r="I180" s="302">
        <f t="shared" si="20"/>
        <v>5.0279949991324839E-2</v>
      </c>
      <c r="J180" s="302">
        <f t="shared" si="20"/>
        <v>5.1972398280795903E-2</v>
      </c>
      <c r="K180" s="302">
        <f t="shared" si="20"/>
        <v>4.0166637321482353E-2</v>
      </c>
      <c r="L180" s="302">
        <f t="shared" si="20"/>
        <v>3.4774138569305321E-2</v>
      </c>
      <c r="M180" s="302">
        <f t="shared" si="20"/>
        <v>3.260153200731683E-2</v>
      </c>
      <c r="N180" s="302">
        <f t="shared" si="20"/>
        <v>3.4571657827354385E-2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2.8710136750286511E-2</v>
      </c>
      <c r="C181" s="301">
        <f t="shared" si="21"/>
        <v>3.057734809997192E-2</v>
      </c>
      <c r="D181" s="301">
        <f t="shared" si="21"/>
        <v>2.7933757609007199E-2</v>
      </c>
      <c r="E181" s="301">
        <f t="shared" si="21"/>
        <v>2.802853494873184E-2</v>
      </c>
      <c r="F181" s="301">
        <f t="shared" si="21"/>
        <v>2.7891549841663987E-2</v>
      </c>
      <c r="G181" s="301">
        <f t="shared" si="21"/>
        <v>2.7569226251026334E-2</v>
      </c>
      <c r="H181" s="301">
        <f t="shared" si="21"/>
        <v>2.75807967771972E-2</v>
      </c>
      <c r="I181" s="301">
        <f t="shared" si="21"/>
        <v>2.7402390767629861E-2</v>
      </c>
      <c r="J181" s="301">
        <f t="shared" si="21"/>
        <v>2.7190044231125598E-2</v>
      </c>
      <c r="K181" s="301">
        <f t="shared" si="21"/>
        <v>3.372204938886432E-2</v>
      </c>
      <c r="L181" s="301">
        <f t="shared" si="21"/>
        <v>3.4808240818903581E-2</v>
      </c>
      <c r="M181" s="301">
        <f t="shared" si="21"/>
        <v>3.3311774012962848E-2</v>
      </c>
      <c r="N181" s="301">
        <f t="shared" si="21"/>
        <v>3.2467234868400412E-2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5.1711879447732881E-3</v>
      </c>
      <c r="C182" s="302">
        <f t="shared" si="22"/>
        <v>5.7079375505911739E-3</v>
      </c>
      <c r="D182" s="302">
        <f t="shared" si="22"/>
        <v>4.8746828173398685E-3</v>
      </c>
      <c r="E182" s="302">
        <f t="shared" si="22"/>
        <v>5.1195151411652963E-3</v>
      </c>
      <c r="F182" s="302">
        <f t="shared" si="22"/>
        <v>5.0802098419937452E-3</v>
      </c>
      <c r="G182" s="302">
        <f t="shared" si="22"/>
        <v>4.8522389981410039E-3</v>
      </c>
      <c r="H182" s="302">
        <f t="shared" si="22"/>
        <v>4.7815473577808871E-3</v>
      </c>
      <c r="I182" s="302">
        <f t="shared" si="22"/>
        <v>4.7593180036700333E-3</v>
      </c>
      <c r="J182" s="302">
        <f t="shared" si="22"/>
        <v>4.4852255296576925E-3</v>
      </c>
      <c r="K182" s="302">
        <f t="shared" si="22"/>
        <v>6.7199715945515581E-3</v>
      </c>
      <c r="L182" s="302">
        <f t="shared" si="22"/>
        <v>7.5842186180570493E-3</v>
      </c>
      <c r="M182" s="302">
        <f t="shared" si="22"/>
        <v>7.6116990040358667E-3</v>
      </c>
      <c r="N182" s="302">
        <f t="shared" si="22"/>
        <v>7.3540380065136605E-3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1.6810428648124199E-2</v>
      </c>
      <c r="C183" s="302">
        <f t="shared" si="23"/>
        <v>1.8774774063662559E-2</v>
      </c>
      <c r="D183" s="302">
        <f t="shared" si="23"/>
        <v>1.5978016144763803E-2</v>
      </c>
      <c r="E183" s="302">
        <f t="shared" si="23"/>
        <v>1.6126136022546485E-2</v>
      </c>
      <c r="F183" s="302">
        <f t="shared" si="23"/>
        <v>1.598578078119018E-2</v>
      </c>
      <c r="G183" s="302">
        <f t="shared" si="23"/>
        <v>1.5619491720494434E-2</v>
      </c>
      <c r="H183" s="302">
        <f t="shared" si="23"/>
        <v>1.5613024713508476E-2</v>
      </c>
      <c r="I183" s="302">
        <f t="shared" si="23"/>
        <v>1.5433317799946255E-2</v>
      </c>
      <c r="J183" s="302">
        <f t="shared" si="23"/>
        <v>1.515997265599893E-2</v>
      </c>
      <c r="K183" s="302">
        <f t="shared" si="23"/>
        <v>2.2113384282901143E-2</v>
      </c>
      <c r="L183" s="302">
        <f t="shared" si="23"/>
        <v>2.3391666620994969E-2</v>
      </c>
      <c r="M183" s="302">
        <f t="shared" si="23"/>
        <v>2.1894320638403793E-2</v>
      </c>
      <c r="N183" s="302">
        <f t="shared" si="23"/>
        <v>2.101222974831438E-2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6.7285201573890228E-3</v>
      </c>
      <c r="C184" s="303">
        <f t="shared" si="24"/>
        <v>6.0946364857181875E-3</v>
      </c>
      <c r="D184" s="303">
        <f t="shared" si="24"/>
        <v>7.0810586469035267E-3</v>
      </c>
      <c r="E184" s="303">
        <f t="shared" si="24"/>
        <v>6.7828837850200611E-3</v>
      </c>
      <c r="F184" s="303">
        <f t="shared" si="24"/>
        <v>6.8255592184800666E-3</v>
      </c>
      <c r="G184" s="303">
        <f t="shared" si="24"/>
        <v>7.0974955323908984E-3</v>
      </c>
      <c r="H184" s="303">
        <f t="shared" si="24"/>
        <v>7.1862247059078345E-3</v>
      </c>
      <c r="I184" s="303">
        <f t="shared" si="24"/>
        <v>7.2097549640135735E-3</v>
      </c>
      <c r="J184" s="303">
        <f t="shared" si="24"/>
        <v>7.5448460454689767E-3</v>
      </c>
      <c r="K184" s="303">
        <f t="shared" si="24"/>
        <v>4.8886935114116252E-3</v>
      </c>
      <c r="L184" s="303">
        <f t="shared" si="24"/>
        <v>3.8323555798515639E-3</v>
      </c>
      <c r="M184" s="303">
        <f t="shared" si="24"/>
        <v>3.8057543705231874E-3</v>
      </c>
      <c r="N184" s="303">
        <f t="shared" si="24"/>
        <v>4.1009671135723716E-3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1.0000000000000002</v>
      </c>
      <c r="C187" s="232">
        <f t="shared" si="25"/>
        <v>1</v>
      </c>
      <c r="D187" s="232">
        <f t="shared" si="25"/>
        <v>1</v>
      </c>
      <c r="E187" s="232">
        <f t="shared" si="25"/>
        <v>0.99999999999999978</v>
      </c>
      <c r="F187" s="232">
        <f t="shared" si="25"/>
        <v>1</v>
      </c>
      <c r="G187" s="232">
        <f t="shared" si="25"/>
        <v>1.0000000000000004</v>
      </c>
      <c r="H187" s="232">
        <f t="shared" si="25"/>
        <v>1</v>
      </c>
      <c r="I187" s="232">
        <f t="shared" si="25"/>
        <v>1</v>
      </c>
      <c r="J187" s="232">
        <f t="shared" si="25"/>
        <v>1.0000000000000002</v>
      </c>
      <c r="K187" s="232">
        <f t="shared" si="25"/>
        <v>1</v>
      </c>
      <c r="L187" s="232">
        <f t="shared" si="25"/>
        <v>1.0000000000000002</v>
      </c>
      <c r="M187" s="232">
        <f t="shared" si="25"/>
        <v>1</v>
      </c>
      <c r="N187" s="232">
        <f t="shared" si="25"/>
        <v>1</v>
      </c>
      <c r="O187" s="232">
        <f t="shared" si="25"/>
        <v>1</v>
      </c>
      <c r="P187" s="232">
        <f t="shared" si="25"/>
        <v>1.0000000000000002</v>
      </c>
      <c r="Q187" s="232">
        <f t="shared" si="25"/>
        <v>0.99999999999999967</v>
      </c>
      <c r="R187" s="232">
        <f t="shared" si="25"/>
        <v>0.99999999999999989</v>
      </c>
      <c r="S187" s="232">
        <f t="shared" si="25"/>
        <v>0.99999999999999967</v>
      </c>
      <c r="T187" s="232">
        <f t="shared" si="25"/>
        <v>0.99999999999999989</v>
      </c>
      <c r="U187" s="232">
        <f t="shared" si="25"/>
        <v>0.99999999999999967</v>
      </c>
      <c r="V187" s="232">
        <f t="shared" si="25"/>
        <v>1</v>
      </c>
      <c r="W187" s="232">
        <f t="shared" si="25"/>
        <v>0.99999999999999978</v>
      </c>
      <c r="X187" s="232">
        <f t="shared" si="25"/>
        <v>1.0000000000000002</v>
      </c>
      <c r="Y187" s="232">
        <f t="shared" si="25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1.540854816390947E-3</v>
      </c>
      <c r="C188" s="299">
        <f t="shared" si="26"/>
        <v>1.5550358541291769E-3</v>
      </c>
      <c r="D188" s="299">
        <f t="shared" si="26"/>
        <v>1.5299849483310509E-3</v>
      </c>
      <c r="E188" s="299">
        <f t="shared" si="26"/>
        <v>1.5367948801492731E-3</v>
      </c>
      <c r="F188" s="299">
        <f t="shared" si="26"/>
        <v>1.5324212523103212E-3</v>
      </c>
      <c r="G188" s="299">
        <f t="shared" si="26"/>
        <v>1.518460914846759E-3</v>
      </c>
      <c r="H188" s="299">
        <f t="shared" si="26"/>
        <v>1.5249282890634423E-3</v>
      </c>
      <c r="I188" s="299">
        <f t="shared" si="26"/>
        <v>1.5211999129114469E-3</v>
      </c>
      <c r="J188" s="299">
        <f t="shared" si="26"/>
        <v>1.5166759357024182E-3</v>
      </c>
      <c r="K188" s="299">
        <f t="shared" si="26"/>
        <v>1.5694797272767583E-3</v>
      </c>
      <c r="L188" s="299">
        <f t="shared" si="26"/>
        <v>1.576745364649839E-3</v>
      </c>
      <c r="M188" s="299">
        <f t="shared" si="26"/>
        <v>1.5838156859520488E-3</v>
      </c>
      <c r="N188" s="299">
        <f t="shared" si="26"/>
        <v>1.5742149230982205E-3</v>
      </c>
      <c r="O188" s="299">
        <f t="shared" si="26"/>
        <v>1.5644595206183434E-3</v>
      </c>
      <c r="P188" s="299">
        <f t="shared" si="26"/>
        <v>1.5617033809689853E-3</v>
      </c>
      <c r="Q188" s="299">
        <f t="shared" si="26"/>
        <v>1.561308686227648E-3</v>
      </c>
      <c r="R188" s="299">
        <f t="shared" si="26"/>
        <v>1.5721650359683294E-3</v>
      </c>
      <c r="S188" s="299">
        <f t="shared" si="26"/>
        <v>1.5719302142127747E-3</v>
      </c>
      <c r="T188" s="299">
        <f t="shared" si="26"/>
        <v>1.5814954240305E-3</v>
      </c>
      <c r="U188" s="299">
        <f t="shared" si="26"/>
        <v>1.5954414296692689E-3</v>
      </c>
      <c r="V188" s="299">
        <f t="shared" si="26"/>
        <v>1.5724466820364142E-3</v>
      </c>
      <c r="W188" s="299">
        <f t="shared" si="26"/>
        <v>1.5672012749591291E-3</v>
      </c>
      <c r="X188" s="299">
        <f t="shared" si="26"/>
        <v>1.5514952394568753E-3</v>
      </c>
      <c r="Y188" s="299">
        <f t="shared" si="26"/>
        <v>1.5569180813408017E-3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2.0802630751001386E-4</v>
      </c>
      <c r="C189" s="233">
        <f t="shared" si="27"/>
        <v>2.0994084798843082E-4</v>
      </c>
      <c r="D189" s="233">
        <f t="shared" si="27"/>
        <v>2.0655879837705256E-4</v>
      </c>
      <c r="E189" s="233">
        <f t="shared" si="27"/>
        <v>2.0747818737819015E-4</v>
      </c>
      <c r="F189" s="233">
        <f t="shared" si="27"/>
        <v>2.0688771666019527E-4</v>
      </c>
      <c r="G189" s="233">
        <f t="shared" si="27"/>
        <v>2.0586806216963527E-4</v>
      </c>
      <c r="H189" s="233">
        <f t="shared" si="27"/>
        <v>2.0587611358119316E-4</v>
      </c>
      <c r="I189" s="233">
        <f t="shared" si="27"/>
        <v>2.0537275640850072E-4</v>
      </c>
      <c r="J189" s="233">
        <f t="shared" si="27"/>
        <v>2.0476198746126282E-4</v>
      </c>
      <c r="K189" s="233">
        <f t="shared" si="27"/>
        <v>2.1189087310765148E-4</v>
      </c>
      <c r="L189" s="233">
        <f t="shared" si="27"/>
        <v>2.1287178558451218E-4</v>
      </c>
      <c r="M189" s="233">
        <f t="shared" si="27"/>
        <v>2.1382632900921521E-4</v>
      </c>
      <c r="N189" s="233">
        <f t="shared" si="27"/>
        <v>2.1253015806272767E-4</v>
      </c>
      <c r="O189" s="233">
        <f t="shared" si="27"/>
        <v>2.1121310967207134E-4</v>
      </c>
      <c r="P189" s="233">
        <f t="shared" si="27"/>
        <v>2.1084101130943589E-4</v>
      </c>
      <c r="Q189" s="233">
        <f t="shared" si="27"/>
        <v>2.1078772472541736E-4</v>
      </c>
      <c r="R189" s="233">
        <f t="shared" si="27"/>
        <v>2.1225340878959229E-4</v>
      </c>
      <c r="S189" s="233">
        <f t="shared" si="27"/>
        <v>2.122217061903523E-4</v>
      </c>
      <c r="T189" s="233">
        <f t="shared" si="27"/>
        <v>2.1351307722529525E-4</v>
      </c>
      <c r="U189" s="233">
        <f t="shared" si="27"/>
        <v>2.1539588670655595E-4</v>
      </c>
      <c r="V189" s="233">
        <f t="shared" si="27"/>
        <v>2.1229143300248061E-4</v>
      </c>
      <c r="W189" s="233">
        <f t="shared" si="27"/>
        <v>2.1158326591621984E-4</v>
      </c>
      <c r="X189" s="233">
        <f t="shared" si="27"/>
        <v>2.0946283994461025E-4</v>
      </c>
      <c r="Y189" s="233">
        <f t="shared" si="27"/>
        <v>2.1019496198578096E-4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2.6780130381942751E-2</v>
      </c>
      <c r="C190" s="233">
        <f t="shared" si="28"/>
        <v>2.7026597495872773E-2</v>
      </c>
      <c r="D190" s="233">
        <f t="shared" si="28"/>
        <v>2.6591211555339493E-2</v>
      </c>
      <c r="E190" s="233">
        <f t="shared" si="28"/>
        <v>2.6709568495944254E-2</v>
      </c>
      <c r="F190" s="233">
        <f t="shared" si="28"/>
        <v>2.6633554634986508E-2</v>
      </c>
      <c r="G190" s="233">
        <f t="shared" si="28"/>
        <v>2.6311894790559828E-2</v>
      </c>
      <c r="H190" s="233">
        <f t="shared" si="28"/>
        <v>2.6503326575493844E-2</v>
      </c>
      <c r="I190" s="233">
        <f t="shared" si="28"/>
        <v>2.6438527219706881E-2</v>
      </c>
      <c r="J190" s="233">
        <f t="shared" si="28"/>
        <v>2.6359900279508547E-2</v>
      </c>
      <c r="K190" s="233">
        <f t="shared" si="28"/>
        <v>2.7277632701784318E-2</v>
      </c>
      <c r="L190" s="233">
        <f t="shared" si="28"/>
        <v>2.7403909826721206E-2</v>
      </c>
      <c r="M190" s="233">
        <f t="shared" si="28"/>
        <v>2.7526792349007678E-2</v>
      </c>
      <c r="N190" s="233">
        <f t="shared" si="28"/>
        <v>2.7359930631565759E-2</v>
      </c>
      <c r="O190" s="233">
        <f t="shared" si="28"/>
        <v>2.7190381270029321E-2</v>
      </c>
      <c r="P190" s="233">
        <f t="shared" si="28"/>
        <v>2.7142479431143854E-2</v>
      </c>
      <c r="Q190" s="233">
        <f t="shared" si="28"/>
        <v>2.7135619617667826E-2</v>
      </c>
      <c r="R190" s="233">
        <f t="shared" si="28"/>
        <v>2.7324303495236769E-2</v>
      </c>
      <c r="S190" s="233">
        <f t="shared" si="28"/>
        <v>2.732022228189768E-2</v>
      </c>
      <c r="T190" s="233">
        <f t="shared" si="28"/>
        <v>2.7486466085872199E-2</v>
      </c>
      <c r="U190" s="233">
        <f t="shared" si="28"/>
        <v>2.7728848330675984E-2</v>
      </c>
      <c r="V190" s="233">
        <f t="shared" si="28"/>
        <v>2.7329198517366465E-2</v>
      </c>
      <c r="W190" s="233">
        <f t="shared" si="28"/>
        <v>2.7238033091564008E-2</v>
      </c>
      <c r="X190" s="233">
        <f t="shared" si="28"/>
        <v>2.6965061443580369E-2</v>
      </c>
      <c r="Y190" s="233">
        <f t="shared" si="28"/>
        <v>2.7059310694805962E-2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5.0883648404862663E-4</v>
      </c>
      <c r="C191" s="233">
        <f t="shared" si="29"/>
        <v>5.1351948812280838E-4</v>
      </c>
      <c r="D191" s="233">
        <f t="shared" si="29"/>
        <v>5.0524692753309134E-4</v>
      </c>
      <c r="E191" s="233">
        <f t="shared" si="29"/>
        <v>5.0749577130872441E-4</v>
      </c>
      <c r="F191" s="233">
        <f t="shared" si="29"/>
        <v>5.0605146819305386E-4</v>
      </c>
      <c r="G191" s="233">
        <f t="shared" si="29"/>
        <v>5.0355737303686308E-4</v>
      </c>
      <c r="H191" s="233">
        <f t="shared" si="29"/>
        <v>5.0357706694960792E-4</v>
      </c>
      <c r="I191" s="233">
        <f t="shared" si="29"/>
        <v>5.0234584529769682E-4</v>
      </c>
      <c r="J191" s="233">
        <f t="shared" si="29"/>
        <v>5.0085189230973767E-4</v>
      </c>
      <c r="K191" s="233">
        <f t="shared" si="29"/>
        <v>5.1828928833388532E-4</v>
      </c>
      <c r="L191" s="233">
        <f t="shared" si="29"/>
        <v>5.2068861975431726E-4</v>
      </c>
      <c r="M191" s="233">
        <f t="shared" si="29"/>
        <v>5.2302345194891477E-4</v>
      </c>
      <c r="N191" s="233">
        <f t="shared" si="29"/>
        <v>5.1985299204395784E-4</v>
      </c>
      <c r="O191" s="233">
        <f t="shared" si="29"/>
        <v>5.1663146549548898E-4</v>
      </c>
      <c r="P191" s="233">
        <f t="shared" si="29"/>
        <v>5.1572130550260186E-4</v>
      </c>
      <c r="Q191" s="233">
        <f t="shared" si="29"/>
        <v>5.1559096545867429E-4</v>
      </c>
      <c r="R191" s="233">
        <f t="shared" si="29"/>
        <v>5.1917605781967265E-4</v>
      </c>
      <c r="S191" s="233">
        <f t="shared" si="29"/>
        <v>5.1909851263163566E-4</v>
      </c>
      <c r="T191" s="233">
        <f t="shared" si="29"/>
        <v>5.2225723185752508E-4</v>
      </c>
      <c r="U191" s="233">
        <f t="shared" si="29"/>
        <v>5.2686262128180227E-4</v>
      </c>
      <c r="V191" s="233">
        <f t="shared" si="29"/>
        <v>5.1926906580037637E-4</v>
      </c>
      <c r="W191" s="233">
        <f t="shared" si="29"/>
        <v>5.1753687502794493E-4</v>
      </c>
      <c r="X191" s="233">
        <f t="shared" si="29"/>
        <v>5.1235027094409709E-4</v>
      </c>
      <c r="Y191" s="233">
        <f t="shared" si="29"/>
        <v>5.141410560124994E-4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4.0648253539765315E-3</v>
      </c>
      <c r="C192" s="300">
        <f t="shared" si="30"/>
        <v>3.9921989010517833E-3</v>
      </c>
      <c r="D192" s="300">
        <f t="shared" si="30"/>
        <v>4.0973629277632605E-3</v>
      </c>
      <c r="E192" s="300">
        <f t="shared" si="30"/>
        <v>4.0912975670442777E-3</v>
      </c>
      <c r="F192" s="300">
        <f t="shared" si="30"/>
        <v>4.0894902460271287E-3</v>
      </c>
      <c r="G192" s="300">
        <f t="shared" si="30"/>
        <v>4.1010015182713286E-3</v>
      </c>
      <c r="H192" s="300">
        <f t="shared" si="30"/>
        <v>4.1036362979858867E-3</v>
      </c>
      <c r="I192" s="300">
        <f t="shared" si="30"/>
        <v>4.1037084223693957E-3</v>
      </c>
      <c r="J192" s="300">
        <f t="shared" si="30"/>
        <v>4.122052178454569E-3</v>
      </c>
      <c r="K192" s="300">
        <f t="shared" si="30"/>
        <v>3.8885287355212347E-3</v>
      </c>
      <c r="L192" s="300">
        <f t="shared" si="30"/>
        <v>3.8621031452493737E-3</v>
      </c>
      <c r="M192" s="300">
        <f t="shared" si="30"/>
        <v>3.899425319043923E-3</v>
      </c>
      <c r="N192" s="300">
        <f t="shared" si="30"/>
        <v>3.9138047018110848E-3</v>
      </c>
      <c r="O192" s="300">
        <f t="shared" si="30"/>
        <v>4.0324439815609776E-3</v>
      </c>
      <c r="P192" s="300">
        <f t="shared" si="30"/>
        <v>4.0355482368432836E-3</v>
      </c>
      <c r="Q192" s="300">
        <f t="shared" si="30"/>
        <v>4.0436292693044763E-3</v>
      </c>
      <c r="R192" s="300">
        <f t="shared" si="30"/>
        <v>4.0615714132737277E-3</v>
      </c>
      <c r="S192" s="300">
        <f t="shared" si="30"/>
        <v>4.0452731608589879E-3</v>
      </c>
      <c r="T192" s="300">
        <f t="shared" si="30"/>
        <v>4.059365236431983E-3</v>
      </c>
      <c r="U192" s="300">
        <f t="shared" si="30"/>
        <v>4.0399743400211874E-3</v>
      </c>
      <c r="V192" s="300">
        <f t="shared" si="30"/>
        <v>4.0442543998574099E-3</v>
      </c>
      <c r="W192" s="300">
        <f t="shared" si="30"/>
        <v>4.2478204710459716E-3</v>
      </c>
      <c r="X192" s="300">
        <f t="shared" si="30"/>
        <v>4.3223754428361833E-3</v>
      </c>
      <c r="Y192" s="300">
        <f t="shared" si="30"/>
        <v>4.4497865978234581E-3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0.23302412981033133</v>
      </c>
      <c r="C193" s="301">
        <f t="shared" si="31"/>
        <v>0.2299706821026232</v>
      </c>
      <c r="D193" s="301">
        <f t="shared" si="31"/>
        <v>0.23462050859269346</v>
      </c>
      <c r="E193" s="301">
        <f t="shared" si="31"/>
        <v>0.23419083049536069</v>
      </c>
      <c r="F193" s="301">
        <f t="shared" si="31"/>
        <v>0.23455354369073433</v>
      </c>
      <c r="G193" s="301">
        <f t="shared" si="31"/>
        <v>0.23541582592285684</v>
      </c>
      <c r="H193" s="301">
        <f t="shared" si="31"/>
        <v>0.23535304137324764</v>
      </c>
      <c r="I193" s="301">
        <f t="shared" si="31"/>
        <v>0.23577580003336829</v>
      </c>
      <c r="J193" s="301">
        <f t="shared" si="31"/>
        <v>0.23637269512042675</v>
      </c>
      <c r="K193" s="301">
        <f t="shared" si="31"/>
        <v>0.2260474055447223</v>
      </c>
      <c r="L193" s="301">
        <f t="shared" si="31"/>
        <v>0.22543653592715426</v>
      </c>
      <c r="M193" s="301">
        <f t="shared" si="31"/>
        <v>0.22690269238781141</v>
      </c>
      <c r="N193" s="301">
        <f t="shared" si="31"/>
        <v>0.22780421885239172</v>
      </c>
      <c r="O193" s="301">
        <f t="shared" si="31"/>
        <v>0.23373260504816445</v>
      </c>
      <c r="P193" s="301">
        <f t="shared" si="31"/>
        <v>0.23380130120977105</v>
      </c>
      <c r="Q193" s="301">
        <f t="shared" si="31"/>
        <v>0.23408703049314578</v>
      </c>
      <c r="R193" s="301">
        <f t="shared" si="31"/>
        <v>0.23368047515054086</v>
      </c>
      <c r="S193" s="301">
        <f t="shared" si="31"/>
        <v>0.23358838474182639</v>
      </c>
      <c r="T193" s="301">
        <f t="shared" si="31"/>
        <v>0.23301850995944945</v>
      </c>
      <c r="U193" s="301">
        <f t="shared" si="31"/>
        <v>0.23192507893371922</v>
      </c>
      <c r="V193" s="301">
        <f t="shared" si="31"/>
        <v>0.2332050208924582</v>
      </c>
      <c r="W193" s="301">
        <f t="shared" si="31"/>
        <v>0.23391461908897349</v>
      </c>
      <c r="X193" s="301">
        <f t="shared" si="31"/>
        <v>0.23442693691427982</v>
      </c>
      <c r="Y193" s="301">
        <f t="shared" si="31"/>
        <v>0.23406617305859898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0.10813646306895743</v>
      </c>
      <c r="C194" s="302">
        <f t="shared" si="32"/>
        <v>0.11835581641303804</v>
      </c>
      <c r="D194" s="302">
        <f t="shared" si="32"/>
        <v>0.10229677227558338</v>
      </c>
      <c r="E194" s="302">
        <f t="shared" si="32"/>
        <v>0.10747147752189075</v>
      </c>
      <c r="F194" s="302">
        <f t="shared" si="32"/>
        <v>0.10576017900950931</v>
      </c>
      <c r="G194" s="302">
        <f t="shared" si="32"/>
        <v>0.10048225829958379</v>
      </c>
      <c r="H194" s="302">
        <f t="shared" si="32"/>
        <v>9.946117747842248E-2</v>
      </c>
      <c r="I194" s="302">
        <f t="shared" si="32"/>
        <v>9.8194997587935554E-2</v>
      </c>
      <c r="J194" s="302">
        <f t="shared" si="32"/>
        <v>9.3427043000679694E-2</v>
      </c>
      <c r="K194" s="302">
        <f t="shared" si="32"/>
        <v>0.1351415816714544</v>
      </c>
      <c r="L194" s="302">
        <f t="shared" si="32"/>
        <v>0.14976121061624759</v>
      </c>
      <c r="M194" s="302">
        <f t="shared" si="32"/>
        <v>0.15311257940108666</v>
      </c>
      <c r="N194" s="302">
        <f t="shared" si="32"/>
        <v>0.14733157356422943</v>
      </c>
      <c r="O194" s="302">
        <f t="shared" si="32"/>
        <v>0.14115280257360249</v>
      </c>
      <c r="P194" s="302">
        <f t="shared" si="32"/>
        <v>0.13825845218882185</v>
      </c>
      <c r="Q194" s="302">
        <f t="shared" si="32"/>
        <v>0.13693710991614999</v>
      </c>
      <c r="R194" s="302">
        <f t="shared" si="32"/>
        <v>0.14151388575424734</v>
      </c>
      <c r="S194" s="302">
        <f t="shared" si="32"/>
        <v>0.14388880397681306</v>
      </c>
      <c r="T194" s="302">
        <f t="shared" si="32"/>
        <v>0.14350632430399621</v>
      </c>
      <c r="U194" s="302">
        <f t="shared" si="32"/>
        <v>0.15486208243184113</v>
      </c>
      <c r="V194" s="302">
        <f t="shared" si="32"/>
        <v>0.14163560065862826</v>
      </c>
      <c r="W194" s="302">
        <f t="shared" si="32"/>
        <v>0.13712912076655723</v>
      </c>
      <c r="X194" s="302">
        <f t="shared" si="32"/>
        <v>0.13096678801398548</v>
      </c>
      <c r="Y194" s="302">
        <f t="shared" si="32"/>
        <v>0.13573380925538614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0.12488766674137383</v>
      </c>
      <c r="C195" s="302">
        <f t="shared" si="33"/>
        <v>0.11161486568958523</v>
      </c>
      <c r="D195" s="302">
        <f t="shared" si="33"/>
        <v>0.13232373631711</v>
      </c>
      <c r="E195" s="302">
        <f t="shared" si="33"/>
        <v>0.12671935297347003</v>
      </c>
      <c r="F195" s="302">
        <f t="shared" si="33"/>
        <v>0.12879336468122513</v>
      </c>
      <c r="G195" s="302">
        <f t="shared" si="33"/>
        <v>0.13493356762327305</v>
      </c>
      <c r="H195" s="302">
        <f t="shared" si="33"/>
        <v>0.13589186389482508</v>
      </c>
      <c r="I195" s="302">
        <f t="shared" si="33"/>
        <v>0.13758080244543267</v>
      </c>
      <c r="J195" s="302">
        <f t="shared" si="33"/>
        <v>0.14294565211974702</v>
      </c>
      <c r="K195" s="302">
        <f t="shared" si="33"/>
        <v>9.0905823873267927E-2</v>
      </c>
      <c r="L195" s="302">
        <f t="shared" si="33"/>
        <v>7.5675325310906663E-2</v>
      </c>
      <c r="M195" s="302">
        <f t="shared" si="33"/>
        <v>7.3790112986724818E-2</v>
      </c>
      <c r="N195" s="302">
        <f t="shared" si="33"/>
        <v>8.0472645288162253E-2</v>
      </c>
      <c r="O195" s="302">
        <f t="shared" si="33"/>
        <v>9.2579802474561851E-2</v>
      </c>
      <c r="P195" s="302">
        <f t="shared" si="33"/>
        <v>9.5542849020949117E-2</v>
      </c>
      <c r="Q195" s="302">
        <f t="shared" si="33"/>
        <v>9.7149920576995757E-2</v>
      </c>
      <c r="R195" s="302">
        <f t="shared" si="33"/>
        <v>9.2166589396293561E-2</v>
      </c>
      <c r="S195" s="302">
        <f t="shared" si="33"/>
        <v>8.9699580765013373E-2</v>
      </c>
      <c r="T195" s="302">
        <f t="shared" si="33"/>
        <v>8.9512185655453325E-2</v>
      </c>
      <c r="U195" s="302">
        <f t="shared" si="33"/>
        <v>7.7062996501878159E-2</v>
      </c>
      <c r="V195" s="302">
        <f t="shared" si="33"/>
        <v>9.1569420233829871E-2</v>
      </c>
      <c r="W195" s="302">
        <f t="shared" si="33"/>
        <v>9.678549832241623E-2</v>
      </c>
      <c r="X195" s="302">
        <f t="shared" si="33"/>
        <v>0.10346014890029437</v>
      </c>
      <c r="Y195" s="302">
        <f t="shared" si="33"/>
        <v>9.8332363803212905E-2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0.46006884354156447</v>
      </c>
      <c r="C196" s="301">
        <f t="shared" si="34"/>
        <v>0.45404029981588551</v>
      </c>
      <c r="D196" s="301">
        <f t="shared" si="34"/>
        <v>0.46322063791090051</v>
      </c>
      <c r="E196" s="301">
        <f t="shared" si="34"/>
        <v>0.46237230728739032</v>
      </c>
      <c r="F196" s="301">
        <f t="shared" si="34"/>
        <v>0.46308842643122583</v>
      </c>
      <c r="G196" s="301">
        <f t="shared" si="34"/>
        <v>0.46479086467082759</v>
      </c>
      <c r="H196" s="301">
        <f t="shared" si="34"/>
        <v>0.46466690662770754</v>
      </c>
      <c r="I196" s="301">
        <f t="shared" si="34"/>
        <v>0.46550157593005487</v>
      </c>
      <c r="J196" s="301">
        <f t="shared" si="34"/>
        <v>0.46668004973292748</v>
      </c>
      <c r="K196" s="301">
        <f t="shared" si="34"/>
        <v>0.44629441826123106</v>
      </c>
      <c r="L196" s="301">
        <f t="shared" si="34"/>
        <v>0.44508835398480645</v>
      </c>
      <c r="M196" s="301">
        <f t="shared" si="34"/>
        <v>0.44798304522495641</v>
      </c>
      <c r="N196" s="301">
        <f t="shared" si="34"/>
        <v>0.44976296491962164</v>
      </c>
      <c r="O196" s="301">
        <f t="shared" si="34"/>
        <v>0.46146761449122137</v>
      </c>
      <c r="P196" s="301">
        <f t="shared" si="34"/>
        <v>0.46160324406594294</v>
      </c>
      <c r="Q196" s="301">
        <f t="shared" si="34"/>
        <v>0.46216737079854864</v>
      </c>
      <c r="R196" s="301">
        <f t="shared" si="34"/>
        <v>0.46136469235292976</v>
      </c>
      <c r="S196" s="301">
        <f t="shared" si="34"/>
        <v>0.46118287458207041</v>
      </c>
      <c r="T196" s="301">
        <f t="shared" si="34"/>
        <v>0.46005774804558236</v>
      </c>
      <c r="U196" s="301">
        <f t="shared" si="34"/>
        <v>0.45789894351358118</v>
      </c>
      <c r="V196" s="301">
        <f t="shared" si="34"/>
        <v>0.46042598402752549</v>
      </c>
      <c r="W196" s="301">
        <f t="shared" si="34"/>
        <v>0.46182697207934537</v>
      </c>
      <c r="X196" s="301">
        <f t="shared" si="34"/>
        <v>0.46283846161738718</v>
      </c>
      <c r="Y196" s="301">
        <f t="shared" si="34"/>
        <v>0.46212619113273917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0.21349813664921424</v>
      </c>
      <c r="C197" s="302">
        <f t="shared" si="35"/>
        <v>0.23367461398905304</v>
      </c>
      <c r="D197" s="302">
        <f t="shared" si="35"/>
        <v>0.20196860195195046</v>
      </c>
      <c r="E197" s="302">
        <f t="shared" si="35"/>
        <v>0.21218522913246984</v>
      </c>
      <c r="F197" s="302">
        <f t="shared" si="35"/>
        <v>0.20880654415170596</v>
      </c>
      <c r="G197" s="302">
        <f t="shared" si="35"/>
        <v>0.19838613456023615</v>
      </c>
      <c r="H197" s="302">
        <f t="shared" si="35"/>
        <v>0.19637017392587383</v>
      </c>
      <c r="I197" s="302">
        <f t="shared" si="35"/>
        <v>0.19387030441276346</v>
      </c>
      <c r="J197" s="302">
        <f t="shared" si="35"/>
        <v>0.1844567412989222</v>
      </c>
      <c r="K197" s="302">
        <f t="shared" si="35"/>
        <v>0.2668154205513843</v>
      </c>
      <c r="L197" s="302">
        <f t="shared" si="35"/>
        <v>0.29567953770145111</v>
      </c>
      <c r="M197" s="302">
        <f t="shared" si="35"/>
        <v>0.30229627890493588</v>
      </c>
      <c r="N197" s="302">
        <f t="shared" si="35"/>
        <v>0.29088260826046358</v>
      </c>
      <c r="O197" s="302">
        <f t="shared" si="35"/>
        <v>0.27868361399115904</v>
      </c>
      <c r="P197" s="302">
        <f t="shared" si="35"/>
        <v>0.27296918246248436</v>
      </c>
      <c r="Q197" s="302">
        <f t="shared" si="35"/>
        <v>0.27036040365573355</v>
      </c>
      <c r="R197" s="302">
        <f t="shared" si="35"/>
        <v>0.27939651493183315</v>
      </c>
      <c r="S197" s="302">
        <f t="shared" si="35"/>
        <v>0.28408541080305016</v>
      </c>
      <c r="T197" s="302">
        <f t="shared" si="35"/>
        <v>0.28333026591357352</v>
      </c>
      <c r="U197" s="302">
        <f t="shared" si="35"/>
        <v>0.30575039259173231</v>
      </c>
      <c r="V197" s="302">
        <f t="shared" si="35"/>
        <v>0.27963682152731695</v>
      </c>
      <c r="W197" s="302">
        <f t="shared" si="35"/>
        <v>0.27073949834419458</v>
      </c>
      <c r="X197" s="302">
        <f t="shared" si="35"/>
        <v>0.25857295874461916</v>
      </c>
      <c r="Y197" s="302">
        <f t="shared" si="35"/>
        <v>0.26798467911647239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0.24657070689235019</v>
      </c>
      <c r="C198" s="302">
        <f t="shared" si="36"/>
        <v>0.22036568582683261</v>
      </c>
      <c r="D198" s="302">
        <f t="shared" si="36"/>
        <v>0.26125203595895014</v>
      </c>
      <c r="E198" s="302">
        <f t="shared" si="36"/>
        <v>0.25018707815492036</v>
      </c>
      <c r="F198" s="302">
        <f t="shared" si="36"/>
        <v>0.25428188227951987</v>
      </c>
      <c r="G198" s="302">
        <f t="shared" si="36"/>
        <v>0.2664047301105914</v>
      </c>
      <c r="H198" s="302">
        <f t="shared" si="36"/>
        <v>0.2682967327018338</v>
      </c>
      <c r="I198" s="302">
        <f t="shared" si="36"/>
        <v>0.27163127151729144</v>
      </c>
      <c r="J198" s="302">
        <f t="shared" si="36"/>
        <v>0.28222330843400528</v>
      </c>
      <c r="K198" s="302">
        <f t="shared" si="36"/>
        <v>0.17947899770984688</v>
      </c>
      <c r="L198" s="302">
        <f t="shared" si="36"/>
        <v>0.14940881628335526</v>
      </c>
      <c r="M198" s="302">
        <f t="shared" si="36"/>
        <v>0.14568676632002048</v>
      </c>
      <c r="N198" s="302">
        <f t="shared" si="36"/>
        <v>0.15888035665915787</v>
      </c>
      <c r="O198" s="302">
        <f t="shared" si="36"/>
        <v>0.18278400050006216</v>
      </c>
      <c r="P198" s="302">
        <f t="shared" si="36"/>
        <v>0.18863406160345858</v>
      </c>
      <c r="Q198" s="302">
        <f t="shared" si="36"/>
        <v>0.19180696714281489</v>
      </c>
      <c r="R198" s="302">
        <f t="shared" si="36"/>
        <v>0.1819681774210965</v>
      </c>
      <c r="S198" s="302">
        <f t="shared" si="36"/>
        <v>0.17709746377902028</v>
      </c>
      <c r="T198" s="302">
        <f t="shared" si="36"/>
        <v>0.17672748213200881</v>
      </c>
      <c r="U198" s="302">
        <f t="shared" si="36"/>
        <v>0.15214855092184884</v>
      </c>
      <c r="V198" s="302">
        <f t="shared" si="36"/>
        <v>0.18078916250020832</v>
      </c>
      <c r="W198" s="302">
        <f t="shared" si="36"/>
        <v>0.19108747373515081</v>
      </c>
      <c r="X198" s="302">
        <f t="shared" si="36"/>
        <v>0.20426550287276818</v>
      </c>
      <c r="Y198" s="302">
        <f t="shared" si="36"/>
        <v>0.19414151201626681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0.27380435330423553</v>
      </c>
      <c r="C199" s="301">
        <f t="shared" si="37"/>
        <v>0.28269172549432631</v>
      </c>
      <c r="D199" s="301">
        <f t="shared" si="37"/>
        <v>0.2692284883390621</v>
      </c>
      <c r="E199" s="301">
        <f t="shared" si="37"/>
        <v>0.27038422731542427</v>
      </c>
      <c r="F199" s="301">
        <f t="shared" si="37"/>
        <v>0.26938962455986254</v>
      </c>
      <c r="G199" s="301">
        <f t="shared" si="37"/>
        <v>0.26715252674743151</v>
      </c>
      <c r="H199" s="301">
        <f t="shared" si="37"/>
        <v>0.26713870765597098</v>
      </c>
      <c r="I199" s="301">
        <f t="shared" si="37"/>
        <v>0.26595146987988294</v>
      </c>
      <c r="J199" s="301">
        <f t="shared" si="37"/>
        <v>0.26424301287320934</v>
      </c>
      <c r="K199" s="301">
        <f t="shared" si="37"/>
        <v>0.2941923548680227</v>
      </c>
      <c r="L199" s="301">
        <f t="shared" si="37"/>
        <v>0.29589879134608027</v>
      </c>
      <c r="M199" s="301">
        <f t="shared" si="37"/>
        <v>0.29136737925227041</v>
      </c>
      <c r="N199" s="301">
        <f t="shared" si="37"/>
        <v>0.28885248282140513</v>
      </c>
      <c r="O199" s="301">
        <f t="shared" si="37"/>
        <v>0.27128465111323818</v>
      </c>
      <c r="P199" s="301">
        <f t="shared" si="37"/>
        <v>0.27112916135851811</v>
      </c>
      <c r="Q199" s="301">
        <f t="shared" si="37"/>
        <v>0.27027866244492155</v>
      </c>
      <c r="R199" s="301">
        <f t="shared" si="37"/>
        <v>0.2712653630854413</v>
      </c>
      <c r="S199" s="301">
        <f t="shared" si="37"/>
        <v>0.27155999480031145</v>
      </c>
      <c r="T199" s="301">
        <f t="shared" si="37"/>
        <v>0.27306064493955062</v>
      </c>
      <c r="U199" s="301">
        <f t="shared" si="37"/>
        <v>0.27606945494434459</v>
      </c>
      <c r="V199" s="301">
        <f t="shared" si="37"/>
        <v>0.27269153498195337</v>
      </c>
      <c r="W199" s="301">
        <f t="shared" si="37"/>
        <v>0.27047623385316771</v>
      </c>
      <c r="X199" s="301">
        <f t="shared" si="37"/>
        <v>0.26917385623157081</v>
      </c>
      <c r="Y199" s="301">
        <f t="shared" si="37"/>
        <v>0.27001728441669343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4.740543254761316E-2</v>
      </c>
      <c r="C200" s="302">
        <f t="shared" si="38"/>
        <v>5.2672567616936498E-2</v>
      </c>
      <c r="D200" s="302">
        <f t="shared" si="38"/>
        <v>4.4434267987886203E-2</v>
      </c>
      <c r="E200" s="302">
        <f t="shared" si="38"/>
        <v>4.68427288243113E-2</v>
      </c>
      <c r="F200" s="302">
        <f t="shared" si="38"/>
        <v>4.6372256343708999E-2</v>
      </c>
      <c r="G200" s="302">
        <f t="shared" si="38"/>
        <v>4.4112141755879901E-2</v>
      </c>
      <c r="H200" s="302">
        <f t="shared" si="38"/>
        <v>4.3470183979546544E-2</v>
      </c>
      <c r="I200" s="302">
        <f t="shared" si="38"/>
        <v>4.3180415096306754E-2</v>
      </c>
      <c r="J200" s="302">
        <f t="shared" si="38"/>
        <v>4.0593273163730591E-2</v>
      </c>
      <c r="K200" s="302">
        <f t="shared" si="38"/>
        <v>6.2352160684481982E-2</v>
      </c>
      <c r="L200" s="302">
        <f t="shared" si="38"/>
        <v>7.0564402935313228E-2</v>
      </c>
      <c r="M200" s="302">
        <f t="shared" si="38"/>
        <v>7.1156706420378385E-2</v>
      </c>
      <c r="N200" s="302">
        <f t="shared" si="38"/>
        <v>6.8450492495180967E-2</v>
      </c>
      <c r="O200" s="302">
        <f t="shared" si="38"/>
        <v>6.4017740719380919E-2</v>
      </c>
      <c r="P200" s="302">
        <f t="shared" si="38"/>
        <v>6.2622050754918362E-2</v>
      </c>
      <c r="Q200" s="302">
        <f t="shared" si="38"/>
        <v>6.1915895100452527E-2</v>
      </c>
      <c r="R200" s="302">
        <f t="shared" si="38"/>
        <v>6.3358997726825086E-2</v>
      </c>
      <c r="S200" s="302">
        <f t="shared" si="38"/>
        <v>6.4897415964608199E-2</v>
      </c>
      <c r="T200" s="302">
        <f t="shared" si="38"/>
        <v>6.4285256949561678E-2</v>
      </c>
      <c r="U200" s="302">
        <f t="shared" si="38"/>
        <v>6.9825717476583837E-2</v>
      </c>
      <c r="V200" s="302">
        <f t="shared" si="38"/>
        <v>6.3907081203172789E-2</v>
      </c>
      <c r="W200" s="302">
        <f t="shared" si="38"/>
        <v>6.1650590718514295E-2</v>
      </c>
      <c r="X200" s="302">
        <f t="shared" si="38"/>
        <v>5.9730308091501358E-2</v>
      </c>
      <c r="Y200" s="302">
        <f t="shared" si="38"/>
        <v>6.1936387507919168E-2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0.16471707668658536</v>
      </c>
      <c r="C201" s="302">
        <f t="shared" si="39"/>
        <v>0.17377815146319189</v>
      </c>
      <c r="D201" s="302">
        <f t="shared" si="39"/>
        <v>0.16024814230990722</v>
      </c>
      <c r="E201" s="302">
        <f t="shared" si="39"/>
        <v>0.16147921778142216</v>
      </c>
      <c r="F201" s="302">
        <f t="shared" si="39"/>
        <v>0.16071352809676479</v>
      </c>
      <c r="G201" s="302">
        <f t="shared" si="39"/>
        <v>0.15851641386059506</v>
      </c>
      <c r="H201" s="302">
        <f t="shared" si="39"/>
        <v>0.1583368461440795</v>
      </c>
      <c r="I201" s="302">
        <f t="shared" si="39"/>
        <v>0.15735827676607506</v>
      </c>
      <c r="J201" s="302">
        <f t="shared" si="39"/>
        <v>0.15536554876370287</v>
      </c>
      <c r="K201" s="302">
        <f t="shared" si="39"/>
        <v>0.1864797936116297</v>
      </c>
      <c r="L201" s="302">
        <f t="shared" si="39"/>
        <v>0.18967773121945294</v>
      </c>
      <c r="M201" s="302">
        <f t="shared" si="39"/>
        <v>0.18463320894271237</v>
      </c>
      <c r="N201" s="302">
        <f t="shared" si="39"/>
        <v>0.18223068656332073</v>
      </c>
      <c r="O201" s="302">
        <f t="shared" si="39"/>
        <v>0.16431658091934775</v>
      </c>
      <c r="P201" s="302">
        <f t="shared" si="39"/>
        <v>0.164046969125101</v>
      </c>
      <c r="Q201" s="302">
        <f t="shared" si="39"/>
        <v>0.16308386032716546</v>
      </c>
      <c r="R201" s="302">
        <f t="shared" si="39"/>
        <v>0.16356601505393814</v>
      </c>
      <c r="S201" s="302">
        <f t="shared" si="39"/>
        <v>0.16429406114285108</v>
      </c>
      <c r="T201" s="302">
        <f t="shared" si="39"/>
        <v>0.16485162087784597</v>
      </c>
      <c r="U201" s="302">
        <f t="shared" si="39"/>
        <v>0.1681215516444679</v>
      </c>
      <c r="V201" s="302">
        <f t="shared" si="39"/>
        <v>0.16516255522530235</v>
      </c>
      <c r="W201" s="302">
        <f t="shared" si="39"/>
        <v>0.16289380696601408</v>
      </c>
      <c r="X201" s="302">
        <f t="shared" si="39"/>
        <v>0.16225825282422734</v>
      </c>
      <c r="Y201" s="302">
        <f t="shared" si="39"/>
        <v>0.1632110783831161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6.1681844070036983E-2</v>
      </c>
      <c r="C202" s="303">
        <f t="shared" si="40"/>
        <v>5.6241006414197936E-2</v>
      </c>
      <c r="D202" s="303">
        <f t="shared" si="40"/>
        <v>6.4546078041268648E-2</v>
      </c>
      <c r="E202" s="303">
        <f t="shared" si="40"/>
        <v>6.2062280709690811E-2</v>
      </c>
      <c r="F202" s="303">
        <f t="shared" si="40"/>
        <v>6.230384011938879E-2</v>
      </c>
      <c r="G202" s="303">
        <f t="shared" si="40"/>
        <v>6.4523971130956564E-2</v>
      </c>
      <c r="H202" s="303">
        <f t="shared" si="40"/>
        <v>6.5331677532344881E-2</v>
      </c>
      <c r="I202" s="303">
        <f t="shared" si="40"/>
        <v>6.5412778017501116E-2</v>
      </c>
      <c r="J202" s="303">
        <f t="shared" si="40"/>
        <v>6.8284190945775911E-2</v>
      </c>
      <c r="K202" s="303">
        <f t="shared" si="40"/>
        <v>4.5360400571910979E-2</v>
      </c>
      <c r="L202" s="303">
        <f t="shared" si="40"/>
        <v>3.5656657191314063E-2</v>
      </c>
      <c r="M202" s="303">
        <f t="shared" si="40"/>
        <v>3.5577463889179615E-2</v>
      </c>
      <c r="N202" s="303">
        <f t="shared" si="40"/>
        <v>3.8171303762903418E-2</v>
      </c>
      <c r="O202" s="303">
        <f t="shared" si="40"/>
        <v>4.2950329474509504E-2</v>
      </c>
      <c r="P202" s="303">
        <f t="shared" si="40"/>
        <v>4.4460141478498756E-2</v>
      </c>
      <c r="Q202" s="303">
        <f t="shared" si="40"/>
        <v>4.5278907017303568E-2</v>
      </c>
      <c r="R202" s="303">
        <f t="shared" si="40"/>
        <v>4.4340350304678047E-2</v>
      </c>
      <c r="S202" s="303">
        <f t="shared" si="40"/>
        <v>4.236851769285218E-2</v>
      </c>
      <c r="T202" s="303">
        <f t="shared" si="40"/>
        <v>4.3923767112142999E-2</v>
      </c>
      <c r="U202" s="303">
        <f t="shared" si="40"/>
        <v>3.812218582329284E-2</v>
      </c>
      <c r="V202" s="303">
        <f t="shared" si="40"/>
        <v>4.3621898553478256E-2</v>
      </c>
      <c r="W202" s="303">
        <f t="shared" si="40"/>
        <v>4.5931836168639294E-2</v>
      </c>
      <c r="X202" s="303">
        <f t="shared" si="40"/>
        <v>4.7185295315842049E-2</v>
      </c>
      <c r="Y202" s="303">
        <f t="shared" si="40"/>
        <v>4.4869818525658155E-2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1.0000000000000002</v>
      </c>
      <c r="D204" s="232">
        <f t="shared" si="41"/>
        <v>1</v>
      </c>
      <c r="E204" s="232">
        <f t="shared" si="41"/>
        <v>1.0000000000000002</v>
      </c>
      <c r="F204" s="232">
        <f t="shared" si="41"/>
        <v>1</v>
      </c>
      <c r="G204" s="232">
        <f t="shared" si="41"/>
        <v>1</v>
      </c>
      <c r="H204" s="232">
        <f t="shared" si="41"/>
        <v>1</v>
      </c>
      <c r="I204" s="232">
        <f t="shared" si="41"/>
        <v>1.0000000000000002</v>
      </c>
      <c r="J204" s="232">
        <f t="shared" si="41"/>
        <v>0.99999999999999989</v>
      </c>
      <c r="K204" s="232">
        <f t="shared" si="41"/>
        <v>1.0000000000000002</v>
      </c>
      <c r="L204" s="232">
        <f t="shared" si="41"/>
        <v>1.0000000000000002</v>
      </c>
      <c r="M204" s="232">
        <f t="shared" si="41"/>
        <v>1</v>
      </c>
      <c r="N204" s="232">
        <f t="shared" si="41"/>
        <v>1</v>
      </c>
      <c r="O204" s="232">
        <f t="shared" si="41"/>
        <v>0.99999999999999978</v>
      </c>
      <c r="P204" s="232">
        <f t="shared" si="41"/>
        <v>1</v>
      </c>
      <c r="Q204" s="232">
        <f t="shared" si="41"/>
        <v>1.0000000000000002</v>
      </c>
      <c r="R204" s="232">
        <f t="shared" si="41"/>
        <v>1</v>
      </c>
      <c r="S204" s="232">
        <f t="shared" si="41"/>
        <v>0.99999999999999978</v>
      </c>
      <c r="T204" s="232">
        <f t="shared" si="41"/>
        <v>0.99999999999999989</v>
      </c>
      <c r="U204" s="232">
        <f t="shared" si="41"/>
        <v>1.0000000000000004</v>
      </c>
      <c r="V204" s="232">
        <f t="shared" si="41"/>
        <v>1.0000000000000002</v>
      </c>
      <c r="W204" s="232">
        <f t="shared" si="41"/>
        <v>1.0000000000000002</v>
      </c>
      <c r="X204" s="232">
        <f t="shared" si="41"/>
        <v>0.99999999999999978</v>
      </c>
      <c r="Y204" s="232">
        <f t="shared" si="41"/>
        <v>1.0000000000000004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1.8084997064202605E-3</v>
      </c>
      <c r="C205" s="299">
        <f t="shared" si="42"/>
        <v>1.8247157299968316E-3</v>
      </c>
      <c r="D205" s="299">
        <f t="shared" si="42"/>
        <v>1.7881416750476962E-3</v>
      </c>
      <c r="E205" s="299">
        <f t="shared" si="42"/>
        <v>1.7966502979037801E-3</v>
      </c>
      <c r="F205" s="299">
        <f t="shared" si="42"/>
        <v>1.7911596874366908E-3</v>
      </c>
      <c r="G205" s="299">
        <f t="shared" si="42"/>
        <v>1.7818358070632334E-3</v>
      </c>
      <c r="H205" s="299">
        <f t="shared" si="42"/>
        <v>1.7840486878761086E-3</v>
      </c>
      <c r="I205" s="299">
        <f t="shared" si="42"/>
        <v>1.7795327314542569E-3</v>
      </c>
      <c r="J205" s="299">
        <f t="shared" si="42"/>
        <v>1.7739334684127553E-3</v>
      </c>
      <c r="K205" s="299">
        <f t="shared" si="42"/>
        <v>1.8388114301759425E-3</v>
      </c>
      <c r="L205" s="299">
        <f t="shared" si="42"/>
        <v>1.8495815432377207E-3</v>
      </c>
      <c r="M205" s="299">
        <f t="shared" si="42"/>
        <v>1.8002663135584266E-3</v>
      </c>
      <c r="N205" s="299">
        <f t="shared" si="42"/>
        <v>1.801153078561675E-3</v>
      </c>
      <c r="O205" s="299">
        <f t="shared" si="42"/>
        <v>1.8283541391661186E-3</v>
      </c>
      <c r="P205" s="299">
        <f t="shared" si="42"/>
        <v>1.827181564953426E-3</v>
      </c>
      <c r="Q205" s="299">
        <f t="shared" si="42"/>
        <v>1.8272401918196445E-3</v>
      </c>
      <c r="R205" s="299">
        <f t="shared" si="42"/>
        <v>1.8393007438817961E-3</v>
      </c>
      <c r="S205" s="299">
        <f t="shared" si="42"/>
        <v>1.8389947884704084E-3</v>
      </c>
      <c r="T205" s="299">
        <f t="shared" si="42"/>
        <v>1.8650604065074399E-3</v>
      </c>
      <c r="U205" s="299">
        <f t="shared" si="42"/>
        <v>1.8817478058836574E-3</v>
      </c>
      <c r="V205" s="299">
        <f t="shared" si="42"/>
        <v>1.8461893244791623E-3</v>
      </c>
      <c r="W205" s="299">
        <f t="shared" si="42"/>
        <v>1.7991529802048817E-3</v>
      </c>
      <c r="X205" s="299">
        <f t="shared" si="42"/>
        <v>1.8074201254744118E-3</v>
      </c>
      <c r="Y205" s="299">
        <f t="shared" si="42"/>
        <v>1.8251018477306784E-3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2.3426482860784958E-4</v>
      </c>
      <c r="C206" s="233">
        <f t="shared" si="43"/>
        <v>2.3636537856668006E-4</v>
      </c>
      <c r="D206" s="233">
        <f t="shared" si="43"/>
        <v>2.3162774179309565E-4</v>
      </c>
      <c r="E206" s="233">
        <f t="shared" si="43"/>
        <v>2.3272991010862964E-4</v>
      </c>
      <c r="F206" s="233">
        <f t="shared" si="43"/>
        <v>2.3201868139487394E-4</v>
      </c>
      <c r="G206" s="233">
        <f t="shared" si="43"/>
        <v>2.3081090832756648E-4</v>
      </c>
      <c r="H206" s="233">
        <f t="shared" si="43"/>
        <v>2.3109755484595815E-4</v>
      </c>
      <c r="I206" s="233">
        <f t="shared" si="43"/>
        <v>2.3051257838540911E-4</v>
      </c>
      <c r="J206" s="233">
        <f t="shared" si="43"/>
        <v>2.2978727531121394E-4</v>
      </c>
      <c r="K206" s="233">
        <f t="shared" si="43"/>
        <v>2.3819127147384743E-4</v>
      </c>
      <c r="L206" s="233">
        <f t="shared" si="43"/>
        <v>2.3958638294748917E-4</v>
      </c>
      <c r="M206" s="233">
        <f t="shared" si="43"/>
        <v>2.383654825426078E-4</v>
      </c>
      <c r="N206" s="233">
        <f t="shared" si="43"/>
        <v>2.3908417505197945E-4</v>
      </c>
      <c r="O206" s="233">
        <f t="shared" si="43"/>
        <v>2.3720222115448857E-4</v>
      </c>
      <c r="P206" s="233">
        <f t="shared" si="43"/>
        <v>2.3668479161465086E-4</v>
      </c>
      <c r="Q206" s="233">
        <f t="shared" si="43"/>
        <v>2.3669238587232077E-4</v>
      </c>
      <c r="R206" s="233">
        <f t="shared" si="43"/>
        <v>2.3825465494636358E-4</v>
      </c>
      <c r="S206" s="233">
        <f t="shared" si="43"/>
        <v>2.3821502287357083E-4</v>
      </c>
      <c r="T206" s="233">
        <f t="shared" si="43"/>
        <v>2.4159144451208457E-4</v>
      </c>
      <c r="U206" s="233">
        <f t="shared" si="43"/>
        <v>2.4375305434862592E-4</v>
      </c>
      <c r="V206" s="233">
        <f t="shared" si="43"/>
        <v>2.3914697035413749E-4</v>
      </c>
      <c r="W206" s="233">
        <f t="shared" si="43"/>
        <v>2.3777144569891068E-4</v>
      </c>
      <c r="X206" s="233">
        <f t="shared" si="43"/>
        <v>2.3566026189263643E-4</v>
      </c>
      <c r="Y206" s="233">
        <f t="shared" si="43"/>
        <v>2.36415394502221E-4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3.2728957025254884E-2</v>
      </c>
      <c r="C207" s="233">
        <f t="shared" si="44"/>
        <v>3.3022423226479011E-2</v>
      </c>
      <c r="D207" s="233">
        <f t="shared" si="44"/>
        <v>3.2360531677135616E-2</v>
      </c>
      <c r="E207" s="233">
        <f t="shared" si="44"/>
        <v>3.2514514755381196E-2</v>
      </c>
      <c r="F207" s="233">
        <f t="shared" si="44"/>
        <v>3.2415149544880048E-2</v>
      </c>
      <c r="G207" s="233">
        <f t="shared" si="44"/>
        <v>3.2246412508889294E-2</v>
      </c>
      <c r="H207" s="233">
        <f t="shared" si="44"/>
        <v>3.2286459671058844E-2</v>
      </c>
      <c r="I207" s="233">
        <f t="shared" si="44"/>
        <v>3.2204733064671226E-2</v>
      </c>
      <c r="J207" s="233">
        <f t="shared" si="44"/>
        <v>3.2103401536218205E-2</v>
      </c>
      <c r="K207" s="233">
        <f t="shared" si="44"/>
        <v>3.327751730460643E-2</v>
      </c>
      <c r="L207" s="233">
        <f t="shared" si="44"/>
        <v>3.3472427243659626E-2</v>
      </c>
      <c r="M207" s="233">
        <f t="shared" si="44"/>
        <v>3.2483914284272594E-2</v>
      </c>
      <c r="N207" s="233">
        <f t="shared" si="44"/>
        <v>3.2418133134124345E-2</v>
      </c>
      <c r="O207" s="233">
        <f t="shared" si="44"/>
        <v>3.283656711138664E-2</v>
      </c>
      <c r="P207" s="233">
        <f t="shared" si="44"/>
        <v>3.3015968067506882E-2</v>
      </c>
      <c r="Q207" s="233">
        <f t="shared" si="44"/>
        <v>3.3068109162847942E-2</v>
      </c>
      <c r="R207" s="233">
        <f t="shared" si="44"/>
        <v>3.3286372560260569E-2</v>
      </c>
      <c r="S207" s="233">
        <f t="shared" si="44"/>
        <v>3.3280835594191149E-2</v>
      </c>
      <c r="T207" s="233">
        <f t="shared" si="44"/>
        <v>3.3752552835583115E-2</v>
      </c>
      <c r="U207" s="233">
        <f t="shared" si="44"/>
        <v>3.4054549664838091E-2</v>
      </c>
      <c r="V207" s="233">
        <f t="shared" si="44"/>
        <v>3.3411037251958223E-2</v>
      </c>
      <c r="W207" s="233">
        <f t="shared" si="44"/>
        <v>3.2472126636657779E-2</v>
      </c>
      <c r="X207" s="233">
        <f t="shared" si="44"/>
        <v>3.2544612644758747E-2</v>
      </c>
      <c r="Y207" s="233">
        <f t="shared" si="44"/>
        <v>3.3028474225984907E-2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5.973136939973672E-4</v>
      </c>
      <c r="C208" s="233">
        <f t="shared" si="45"/>
        <v>6.0266954388226552E-4</v>
      </c>
      <c r="D208" s="233">
        <f t="shared" si="45"/>
        <v>5.9058981625578289E-4</v>
      </c>
      <c r="E208" s="233">
        <f t="shared" si="45"/>
        <v>5.9340005555576973E-4</v>
      </c>
      <c r="F208" s="233">
        <f t="shared" si="45"/>
        <v>5.9158660941101553E-4</v>
      </c>
      <c r="G208" s="233">
        <f t="shared" si="45"/>
        <v>5.8850710577134746E-4</v>
      </c>
      <c r="H208" s="233">
        <f t="shared" si="45"/>
        <v>5.8923797899627657E-4</v>
      </c>
      <c r="I208" s="233">
        <f t="shared" si="45"/>
        <v>5.8774644288892095E-4</v>
      </c>
      <c r="J208" s="233">
        <f t="shared" si="45"/>
        <v>5.8589711082704171E-4</v>
      </c>
      <c r="K208" s="233">
        <f t="shared" si="45"/>
        <v>6.0732509052878925E-4</v>
      </c>
      <c r="L208" s="233">
        <f t="shared" si="45"/>
        <v>6.108822578287683E-4</v>
      </c>
      <c r="M208" s="233">
        <f t="shared" si="45"/>
        <v>6.092908529806829E-4</v>
      </c>
      <c r="N208" s="233">
        <f t="shared" si="45"/>
        <v>6.0960175979155073E-4</v>
      </c>
      <c r="O208" s="233">
        <f t="shared" si="45"/>
        <v>6.0480327236548954E-4</v>
      </c>
      <c r="P208" s="233">
        <f t="shared" si="45"/>
        <v>6.0348396313900218E-4</v>
      </c>
      <c r="Q208" s="233">
        <f t="shared" si="45"/>
        <v>6.0350332649853386E-4</v>
      </c>
      <c r="R208" s="233">
        <f t="shared" si="45"/>
        <v>6.0748670171187618E-4</v>
      </c>
      <c r="S208" s="233">
        <f t="shared" si="45"/>
        <v>6.073856503507251E-4</v>
      </c>
      <c r="T208" s="233">
        <f t="shared" si="45"/>
        <v>6.1599463742479104E-4</v>
      </c>
      <c r="U208" s="233">
        <f t="shared" si="45"/>
        <v>6.2150617393720131E-4</v>
      </c>
      <c r="V208" s="233">
        <f t="shared" si="45"/>
        <v>6.0976187129493128E-4</v>
      </c>
      <c r="W208" s="233">
        <f t="shared" si="45"/>
        <v>6.0737940346267485E-4</v>
      </c>
      <c r="X208" s="233">
        <f t="shared" si="45"/>
        <v>6.0087168183111999E-4</v>
      </c>
      <c r="Y208" s="233">
        <f t="shared" si="45"/>
        <v>6.0279707136214468E-4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4.7631303880365395E-3</v>
      </c>
      <c r="C209" s="300">
        <f t="shared" si="46"/>
        <v>4.6985910718162034E-3</v>
      </c>
      <c r="D209" s="300">
        <f t="shared" si="46"/>
        <v>4.7858302911339828E-3</v>
      </c>
      <c r="E209" s="300">
        <f t="shared" si="46"/>
        <v>4.7815271528332771E-3</v>
      </c>
      <c r="F209" s="300">
        <f t="shared" si="46"/>
        <v>4.7762369924627575E-3</v>
      </c>
      <c r="G209" s="300">
        <f t="shared" si="46"/>
        <v>4.7825313237419183E-3</v>
      </c>
      <c r="H209" s="300">
        <f t="shared" si="46"/>
        <v>4.7881166485824189E-3</v>
      </c>
      <c r="I209" s="300">
        <f t="shared" si="46"/>
        <v>4.7847073548071611E-3</v>
      </c>
      <c r="J209" s="300">
        <f t="shared" si="46"/>
        <v>4.8020415276184393E-3</v>
      </c>
      <c r="K209" s="300">
        <f t="shared" si="46"/>
        <v>4.602754527738887E-3</v>
      </c>
      <c r="L209" s="300">
        <f t="shared" si="46"/>
        <v>4.5686491292141864E-3</v>
      </c>
      <c r="M209" s="300">
        <f t="shared" si="46"/>
        <v>4.6980855468628851E-3</v>
      </c>
      <c r="N209" s="300">
        <f t="shared" si="46"/>
        <v>4.6217940146869533E-3</v>
      </c>
      <c r="O209" s="300">
        <f t="shared" si="46"/>
        <v>4.7115414039571911E-3</v>
      </c>
      <c r="P209" s="300">
        <f t="shared" si="46"/>
        <v>4.713866930217212E-3</v>
      </c>
      <c r="Q209" s="300">
        <f t="shared" si="46"/>
        <v>4.7211509152677369E-3</v>
      </c>
      <c r="R209" s="300">
        <f t="shared" si="46"/>
        <v>4.7446639376242409E-3</v>
      </c>
      <c r="S209" s="300">
        <f t="shared" si="46"/>
        <v>4.7259256702857971E-3</v>
      </c>
      <c r="T209" s="300">
        <f t="shared" si="46"/>
        <v>4.7490400542718175E-3</v>
      </c>
      <c r="U209" s="300">
        <f t="shared" si="46"/>
        <v>4.7316766255298039E-3</v>
      </c>
      <c r="V209" s="300">
        <f t="shared" si="46"/>
        <v>4.7302128929700964E-3</v>
      </c>
      <c r="W209" s="300">
        <f t="shared" si="46"/>
        <v>4.9673277659424073E-3</v>
      </c>
      <c r="X209" s="300">
        <f t="shared" si="46"/>
        <v>5.0464675160474051E-3</v>
      </c>
      <c r="Y209" s="300">
        <f t="shared" si="46"/>
        <v>5.1959789855853507E-3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0.47875389469765167</v>
      </c>
      <c r="C210" s="301">
        <f t="shared" si="47"/>
        <v>0.47558343176357643</v>
      </c>
      <c r="D210" s="301">
        <f t="shared" si="47"/>
        <v>0.48094602645770695</v>
      </c>
      <c r="E210" s="301">
        <f t="shared" si="47"/>
        <v>0.48039465434486051</v>
      </c>
      <c r="F210" s="301">
        <f t="shared" si="47"/>
        <v>0.48082521748448342</v>
      </c>
      <c r="G210" s="301">
        <f t="shared" si="47"/>
        <v>0.48180716726641004</v>
      </c>
      <c r="H210" s="301">
        <f t="shared" si="47"/>
        <v>0.48167362474847553</v>
      </c>
      <c r="I210" s="301">
        <f t="shared" si="47"/>
        <v>0.48215304832977851</v>
      </c>
      <c r="J210" s="301">
        <f t="shared" si="47"/>
        <v>0.48287033344836788</v>
      </c>
      <c r="K210" s="301">
        <f t="shared" si="47"/>
        <v>0.4710287457341969</v>
      </c>
      <c r="L210" s="301">
        <f t="shared" si="47"/>
        <v>0.47019823939864391</v>
      </c>
      <c r="M210" s="301">
        <f t="shared" si="47"/>
        <v>0.47292388686328662</v>
      </c>
      <c r="N210" s="301">
        <f t="shared" si="47"/>
        <v>0.47308614290276624</v>
      </c>
      <c r="O210" s="301">
        <f t="shared" si="47"/>
        <v>0.47962669256664914</v>
      </c>
      <c r="P210" s="301">
        <f t="shared" si="47"/>
        <v>0.47960657871540552</v>
      </c>
      <c r="Q210" s="301">
        <f t="shared" si="47"/>
        <v>0.47990676983209923</v>
      </c>
      <c r="R210" s="301">
        <f t="shared" si="47"/>
        <v>0.47945473058932375</v>
      </c>
      <c r="S210" s="301">
        <f t="shared" si="47"/>
        <v>0.47929632039373993</v>
      </c>
      <c r="T210" s="301">
        <f t="shared" si="47"/>
        <v>0.4783615368425243</v>
      </c>
      <c r="U210" s="301">
        <f t="shared" si="47"/>
        <v>0.47714517080698371</v>
      </c>
      <c r="V210" s="301">
        <f t="shared" si="47"/>
        <v>0.478592581986928</v>
      </c>
      <c r="W210" s="301">
        <f t="shared" si="47"/>
        <v>0.48014861656012747</v>
      </c>
      <c r="X210" s="301">
        <f t="shared" si="47"/>
        <v>0.48033239982891734</v>
      </c>
      <c r="Y210" s="301">
        <f t="shared" si="47"/>
        <v>0.47957329741799959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0.23150102130089964</v>
      </c>
      <c r="C211" s="302">
        <f t="shared" si="48"/>
        <v>0.25293796522945816</v>
      </c>
      <c r="D211" s="302">
        <f t="shared" si="48"/>
        <v>0.21197963724383431</v>
      </c>
      <c r="E211" s="302">
        <f t="shared" si="48"/>
        <v>0.22269937096039383</v>
      </c>
      <c r="F211" s="302">
        <f t="shared" si="48"/>
        <v>0.21878332758938795</v>
      </c>
      <c r="G211" s="302">
        <f t="shared" si="48"/>
        <v>0.20794667195042107</v>
      </c>
      <c r="H211" s="302">
        <f t="shared" si="48"/>
        <v>0.20774112314562954</v>
      </c>
      <c r="I211" s="302">
        <f t="shared" si="48"/>
        <v>0.20482500074367505</v>
      </c>
      <c r="J211" s="302">
        <f t="shared" si="48"/>
        <v>0.19490102232171808</v>
      </c>
      <c r="K211" s="302">
        <f t="shared" si="48"/>
        <v>0.28607707174914127</v>
      </c>
      <c r="L211" s="302">
        <f t="shared" si="48"/>
        <v>0.31709068614352087</v>
      </c>
      <c r="M211" s="302">
        <f t="shared" si="48"/>
        <v>0.32289289106130137</v>
      </c>
      <c r="N211" s="302">
        <f t="shared" si="48"/>
        <v>0.30855584915751677</v>
      </c>
      <c r="O211" s="302">
        <f t="shared" si="48"/>
        <v>0.290205508950522</v>
      </c>
      <c r="P211" s="302">
        <f t="shared" si="48"/>
        <v>0.28414034484273992</v>
      </c>
      <c r="Q211" s="302">
        <f t="shared" si="48"/>
        <v>0.28182719965054598</v>
      </c>
      <c r="R211" s="302">
        <f t="shared" si="48"/>
        <v>0.29035160907320656</v>
      </c>
      <c r="S211" s="302">
        <f t="shared" si="48"/>
        <v>0.29524316617098334</v>
      </c>
      <c r="T211" s="302">
        <f t="shared" si="48"/>
        <v>0.30522789845341081</v>
      </c>
      <c r="U211" s="302">
        <f t="shared" si="48"/>
        <v>0.32756784559436919</v>
      </c>
      <c r="V211" s="302">
        <f t="shared" si="48"/>
        <v>0.29570219681850318</v>
      </c>
      <c r="W211" s="302">
        <f t="shared" si="48"/>
        <v>0.28451860098953341</v>
      </c>
      <c r="X211" s="302">
        <f t="shared" si="48"/>
        <v>0.27239774749928902</v>
      </c>
      <c r="Y211" s="302">
        <f t="shared" si="48"/>
        <v>0.28193276779320642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0.247252873396752</v>
      </c>
      <c r="C212" s="302">
        <f t="shared" si="49"/>
        <v>0.22264546653411818</v>
      </c>
      <c r="D212" s="302">
        <f t="shared" si="49"/>
        <v>0.26896638921387256</v>
      </c>
      <c r="E212" s="302">
        <f t="shared" si="49"/>
        <v>0.25769528338446651</v>
      </c>
      <c r="F212" s="302">
        <f t="shared" si="49"/>
        <v>0.26204188989509541</v>
      </c>
      <c r="G212" s="302">
        <f t="shared" si="49"/>
        <v>0.27386049531598888</v>
      </c>
      <c r="H212" s="302">
        <f t="shared" si="49"/>
        <v>0.27393250160284593</v>
      </c>
      <c r="I212" s="302">
        <f t="shared" si="49"/>
        <v>0.27732804758610347</v>
      </c>
      <c r="J212" s="302">
        <f t="shared" si="49"/>
        <v>0.28796931112664992</v>
      </c>
      <c r="K212" s="302">
        <f t="shared" si="49"/>
        <v>0.1849516739850556</v>
      </c>
      <c r="L212" s="302">
        <f t="shared" si="49"/>
        <v>0.15310755325512307</v>
      </c>
      <c r="M212" s="302">
        <f t="shared" si="49"/>
        <v>0.1500309958019852</v>
      </c>
      <c r="N212" s="302">
        <f t="shared" si="49"/>
        <v>0.16453029374524944</v>
      </c>
      <c r="O212" s="302">
        <f t="shared" si="49"/>
        <v>0.18942118361612706</v>
      </c>
      <c r="P212" s="302">
        <f t="shared" si="49"/>
        <v>0.1954662338726656</v>
      </c>
      <c r="Q212" s="302">
        <f t="shared" si="49"/>
        <v>0.19807957018155326</v>
      </c>
      <c r="R212" s="302">
        <f t="shared" si="49"/>
        <v>0.18910312151611722</v>
      </c>
      <c r="S212" s="302">
        <f t="shared" si="49"/>
        <v>0.18405315422275673</v>
      </c>
      <c r="T212" s="302">
        <f t="shared" si="49"/>
        <v>0.17313363838911366</v>
      </c>
      <c r="U212" s="302">
        <f t="shared" si="49"/>
        <v>0.1495773252126143</v>
      </c>
      <c r="V212" s="302">
        <f t="shared" si="49"/>
        <v>0.18289038516842485</v>
      </c>
      <c r="W212" s="302">
        <f t="shared" si="49"/>
        <v>0.19563001557059398</v>
      </c>
      <c r="X212" s="302">
        <f t="shared" si="49"/>
        <v>0.20793465232962849</v>
      </c>
      <c r="Y212" s="302">
        <f t="shared" si="49"/>
        <v>0.197640529624793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0.32766171034028679</v>
      </c>
      <c r="C213" s="301">
        <f t="shared" si="50"/>
        <v>0.3247896425538066</v>
      </c>
      <c r="D213" s="301">
        <f t="shared" si="50"/>
        <v>0.32884636976674025</v>
      </c>
      <c r="E213" s="301">
        <f t="shared" si="50"/>
        <v>0.32843517624860535</v>
      </c>
      <c r="F213" s="301">
        <f t="shared" si="50"/>
        <v>0.32872513286942462</v>
      </c>
      <c r="G213" s="301">
        <f t="shared" si="50"/>
        <v>0.32944109119121695</v>
      </c>
      <c r="H213" s="301">
        <f t="shared" si="50"/>
        <v>0.32952615734101554</v>
      </c>
      <c r="I213" s="301">
        <f t="shared" si="50"/>
        <v>0.32987722419591103</v>
      </c>
      <c r="J213" s="301">
        <f t="shared" si="50"/>
        <v>0.33043341070579779</v>
      </c>
      <c r="K213" s="301">
        <f t="shared" si="50"/>
        <v>0.32107481987487796</v>
      </c>
      <c r="L213" s="301">
        <f t="shared" si="50"/>
        <v>0.32000919648115445</v>
      </c>
      <c r="M213" s="301">
        <f t="shared" si="50"/>
        <v>0.32244569519210958</v>
      </c>
      <c r="N213" s="301">
        <f t="shared" si="50"/>
        <v>0.32281032535484133</v>
      </c>
      <c r="O213" s="301">
        <f t="shared" si="50"/>
        <v>0.32770886368193847</v>
      </c>
      <c r="P213" s="301">
        <f t="shared" si="50"/>
        <v>0.32771469739719744</v>
      </c>
      <c r="Q213" s="301">
        <f t="shared" si="50"/>
        <v>0.327965471904969</v>
      </c>
      <c r="R213" s="301">
        <f t="shared" si="50"/>
        <v>0.32757293344352223</v>
      </c>
      <c r="S213" s="301">
        <f t="shared" si="50"/>
        <v>0.32746470447185055</v>
      </c>
      <c r="T213" s="301">
        <f t="shared" si="50"/>
        <v>0.32712395230455998</v>
      </c>
      <c r="U213" s="301">
        <f t="shared" si="50"/>
        <v>0.32595555153911843</v>
      </c>
      <c r="V213" s="301">
        <f t="shared" si="50"/>
        <v>0.32730627907523868</v>
      </c>
      <c r="W213" s="301">
        <f t="shared" si="50"/>
        <v>0.32823753961169388</v>
      </c>
      <c r="X213" s="301">
        <f t="shared" si="50"/>
        <v>0.32843295475371026</v>
      </c>
      <c r="Y213" s="301">
        <f t="shared" si="50"/>
        <v>0.32797525350648354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0.1520536884663562</v>
      </c>
      <c r="C214" s="302">
        <f t="shared" si="51"/>
        <v>0.16715497364920892</v>
      </c>
      <c r="D214" s="302">
        <f t="shared" si="51"/>
        <v>0.1433801435495147</v>
      </c>
      <c r="E214" s="302">
        <f t="shared" si="51"/>
        <v>0.15072073311725784</v>
      </c>
      <c r="F214" s="302">
        <f t="shared" si="51"/>
        <v>0.14822214301326056</v>
      </c>
      <c r="G214" s="302">
        <f t="shared" si="51"/>
        <v>0.14061495096943946</v>
      </c>
      <c r="H214" s="302">
        <f t="shared" si="51"/>
        <v>0.13925912929716161</v>
      </c>
      <c r="I214" s="302">
        <f t="shared" si="51"/>
        <v>0.13738599648330341</v>
      </c>
      <c r="J214" s="302">
        <f t="shared" si="51"/>
        <v>0.13060483341844337</v>
      </c>
      <c r="K214" s="302">
        <f t="shared" si="51"/>
        <v>0.19195335990787887</v>
      </c>
      <c r="L214" s="302">
        <f t="shared" si="51"/>
        <v>0.2125873895118599</v>
      </c>
      <c r="M214" s="302">
        <f t="shared" si="51"/>
        <v>0.21811916976519657</v>
      </c>
      <c r="N214" s="302">
        <f t="shared" si="51"/>
        <v>0.2087764372271208</v>
      </c>
      <c r="O214" s="302">
        <f t="shared" si="51"/>
        <v>0.19790574159469226</v>
      </c>
      <c r="P214" s="302">
        <f t="shared" si="51"/>
        <v>0.19379416020021317</v>
      </c>
      <c r="Q214" s="302">
        <f t="shared" si="51"/>
        <v>0.19185447301518813</v>
      </c>
      <c r="R214" s="302">
        <f t="shared" si="51"/>
        <v>0.19837394908430792</v>
      </c>
      <c r="S214" s="302">
        <f t="shared" si="51"/>
        <v>0.20171595742293799</v>
      </c>
      <c r="T214" s="302">
        <f t="shared" si="51"/>
        <v>0.20146191817633957</v>
      </c>
      <c r="U214" s="302">
        <f t="shared" si="51"/>
        <v>0.21764854289860178</v>
      </c>
      <c r="V214" s="302">
        <f t="shared" si="51"/>
        <v>0.19878740714394832</v>
      </c>
      <c r="W214" s="302">
        <f t="shared" si="51"/>
        <v>0.19242459229283534</v>
      </c>
      <c r="X214" s="302">
        <f t="shared" si="51"/>
        <v>0.18348492595697052</v>
      </c>
      <c r="Y214" s="302">
        <f t="shared" si="51"/>
        <v>0.19019121780057877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0.17560802187393057</v>
      </c>
      <c r="C215" s="302">
        <f t="shared" si="52"/>
        <v>0.15763466890459776</v>
      </c>
      <c r="D215" s="302">
        <f t="shared" si="52"/>
        <v>0.18546622621722555</v>
      </c>
      <c r="E215" s="302">
        <f t="shared" si="52"/>
        <v>0.17771444313134765</v>
      </c>
      <c r="F215" s="302">
        <f t="shared" si="52"/>
        <v>0.18050298985616403</v>
      </c>
      <c r="G215" s="302">
        <f t="shared" si="52"/>
        <v>0.18882614022177749</v>
      </c>
      <c r="H215" s="302">
        <f t="shared" si="52"/>
        <v>0.19026702804385381</v>
      </c>
      <c r="I215" s="302">
        <f t="shared" si="52"/>
        <v>0.19249122771260765</v>
      </c>
      <c r="J215" s="302">
        <f t="shared" si="52"/>
        <v>0.19982857728735448</v>
      </c>
      <c r="K215" s="302">
        <f t="shared" si="52"/>
        <v>0.12912145996699911</v>
      </c>
      <c r="L215" s="302">
        <f t="shared" si="52"/>
        <v>0.10742180696929454</v>
      </c>
      <c r="M215" s="302">
        <f t="shared" si="52"/>
        <v>0.10432652542691302</v>
      </c>
      <c r="N215" s="302">
        <f t="shared" si="52"/>
        <v>0.1140338881277205</v>
      </c>
      <c r="O215" s="302">
        <f t="shared" si="52"/>
        <v>0.1298031220872462</v>
      </c>
      <c r="P215" s="302">
        <f t="shared" si="52"/>
        <v>0.1339205371969843</v>
      </c>
      <c r="Q215" s="302">
        <f t="shared" si="52"/>
        <v>0.13611099888978087</v>
      </c>
      <c r="R215" s="302">
        <f t="shared" si="52"/>
        <v>0.12919898435921426</v>
      </c>
      <c r="S215" s="302">
        <f t="shared" si="52"/>
        <v>0.12574874704891253</v>
      </c>
      <c r="T215" s="302">
        <f t="shared" si="52"/>
        <v>0.12566203412822052</v>
      </c>
      <c r="U215" s="302">
        <f t="shared" si="52"/>
        <v>0.10830700864051666</v>
      </c>
      <c r="V215" s="302">
        <f t="shared" si="52"/>
        <v>0.12851887193129036</v>
      </c>
      <c r="W215" s="302">
        <f t="shared" si="52"/>
        <v>0.13581294731885854</v>
      </c>
      <c r="X215" s="302">
        <f t="shared" si="52"/>
        <v>0.14494802879673965</v>
      </c>
      <c r="Y215" s="302">
        <f t="shared" si="52"/>
        <v>0.13778403570590486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0.15345222931974475</v>
      </c>
      <c r="C216" s="301">
        <f t="shared" si="53"/>
        <v>0.15924216073187611</v>
      </c>
      <c r="D216" s="301">
        <f t="shared" si="53"/>
        <v>0.15045088257418673</v>
      </c>
      <c r="E216" s="301">
        <f t="shared" si="53"/>
        <v>0.15125134723475145</v>
      </c>
      <c r="F216" s="301">
        <f t="shared" si="53"/>
        <v>0.15064349813050665</v>
      </c>
      <c r="G216" s="301">
        <f t="shared" si="53"/>
        <v>0.14912164388857979</v>
      </c>
      <c r="H216" s="301">
        <f t="shared" si="53"/>
        <v>0.14912125736914947</v>
      </c>
      <c r="I216" s="301">
        <f t="shared" si="53"/>
        <v>0.1483824953021036</v>
      </c>
      <c r="J216" s="301">
        <f t="shared" si="53"/>
        <v>0.14720119492744643</v>
      </c>
      <c r="K216" s="301">
        <f t="shared" si="53"/>
        <v>0.16733183476640145</v>
      </c>
      <c r="L216" s="301">
        <f t="shared" si="53"/>
        <v>0.16905143756331403</v>
      </c>
      <c r="M216" s="301">
        <f t="shared" si="53"/>
        <v>0.16480049546438685</v>
      </c>
      <c r="N216" s="301">
        <f t="shared" si="53"/>
        <v>0.16441376558017598</v>
      </c>
      <c r="O216" s="301">
        <f t="shared" si="53"/>
        <v>0.15244597560338236</v>
      </c>
      <c r="P216" s="301">
        <f t="shared" si="53"/>
        <v>0.15228153856996587</v>
      </c>
      <c r="Q216" s="301">
        <f t="shared" si="53"/>
        <v>0.15167106228062574</v>
      </c>
      <c r="R216" s="301">
        <f t="shared" si="53"/>
        <v>0.15225625736872914</v>
      </c>
      <c r="S216" s="301">
        <f t="shared" si="53"/>
        <v>0.15254761840823772</v>
      </c>
      <c r="T216" s="301">
        <f t="shared" si="53"/>
        <v>0.1532902714746163</v>
      </c>
      <c r="U216" s="301">
        <f t="shared" si="53"/>
        <v>0.15536604432936083</v>
      </c>
      <c r="V216" s="301">
        <f t="shared" si="53"/>
        <v>0.15326479062677711</v>
      </c>
      <c r="W216" s="301">
        <f t="shared" si="53"/>
        <v>0.15153008559621206</v>
      </c>
      <c r="X216" s="301">
        <f t="shared" si="53"/>
        <v>0.15099961318736796</v>
      </c>
      <c r="Y216" s="301">
        <f t="shared" si="53"/>
        <v>0.15156268155035185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2.0480780260908903E-2</v>
      </c>
      <c r="C217" s="302">
        <f t="shared" si="54"/>
        <v>2.2525718124751161E-2</v>
      </c>
      <c r="D217" s="302">
        <f t="shared" si="54"/>
        <v>1.9303901334806126E-2</v>
      </c>
      <c r="E217" s="302">
        <f t="shared" si="54"/>
        <v>2.034189578749622E-2</v>
      </c>
      <c r="F217" s="302">
        <f t="shared" si="54"/>
        <v>2.0159980730546548E-2</v>
      </c>
      <c r="G217" s="302">
        <f t="shared" si="54"/>
        <v>1.9201706896027397E-2</v>
      </c>
      <c r="H217" s="302">
        <f t="shared" si="54"/>
        <v>1.8918603492221065E-2</v>
      </c>
      <c r="I217" s="302">
        <f t="shared" si="54"/>
        <v>1.8814175989251024E-2</v>
      </c>
      <c r="J217" s="302">
        <f t="shared" si="54"/>
        <v>1.77085928418498E-2</v>
      </c>
      <c r="K217" s="302">
        <f t="shared" si="54"/>
        <v>2.6476439137182207E-2</v>
      </c>
      <c r="L217" s="302">
        <f t="shared" si="54"/>
        <v>3.0192712151292069E-2</v>
      </c>
      <c r="M217" s="302">
        <f t="shared" si="54"/>
        <v>3.0649155804507163E-2</v>
      </c>
      <c r="N217" s="302">
        <f t="shared" si="54"/>
        <v>2.9472086226827052E-2</v>
      </c>
      <c r="O217" s="302">
        <f t="shared" si="54"/>
        <v>2.7945495182769394E-2</v>
      </c>
      <c r="P217" s="302">
        <f t="shared" si="54"/>
        <v>2.73250476938291E-2</v>
      </c>
      <c r="Q217" s="302">
        <f t="shared" si="54"/>
        <v>2.7021782340898123E-2</v>
      </c>
      <c r="R217" s="302">
        <f t="shared" si="54"/>
        <v>2.7649966769993945E-2</v>
      </c>
      <c r="S217" s="302">
        <f t="shared" si="54"/>
        <v>2.8324213374152196E-2</v>
      </c>
      <c r="T217" s="302">
        <f t="shared" si="54"/>
        <v>2.795213413139001E-2</v>
      </c>
      <c r="U217" s="302">
        <f t="shared" si="54"/>
        <v>3.0329599720420534E-2</v>
      </c>
      <c r="V217" s="302">
        <f t="shared" si="54"/>
        <v>2.7840730971765464E-2</v>
      </c>
      <c r="W217" s="302">
        <f t="shared" si="54"/>
        <v>2.6919499157574061E-2</v>
      </c>
      <c r="X217" s="302">
        <f t="shared" si="54"/>
        <v>2.6059436386328499E-2</v>
      </c>
      <c r="Y217" s="302">
        <f t="shared" si="54"/>
        <v>2.7011897111781469E-2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0.10632276711257906</v>
      </c>
      <c r="C218" s="302">
        <f t="shared" si="55"/>
        <v>0.11266466167341568</v>
      </c>
      <c r="D218" s="302">
        <f t="shared" si="55"/>
        <v>0.10310576038710886</v>
      </c>
      <c r="E218" s="302">
        <f t="shared" si="55"/>
        <v>0.10395832203577546</v>
      </c>
      <c r="F218" s="302">
        <f t="shared" si="55"/>
        <v>0.10339740351893198</v>
      </c>
      <c r="G218" s="302">
        <f t="shared" si="55"/>
        <v>0.10183310347898322</v>
      </c>
      <c r="H218" s="302">
        <f t="shared" si="55"/>
        <v>0.10176973757508731</v>
      </c>
      <c r="I218" s="302">
        <f t="shared" si="55"/>
        <v>0.10106726125627223</v>
      </c>
      <c r="J218" s="302">
        <f t="shared" si="55"/>
        <v>9.9703998192617438E-2</v>
      </c>
      <c r="K218" s="302">
        <f t="shared" si="55"/>
        <v>0.12159412429882085</v>
      </c>
      <c r="L218" s="302">
        <f t="shared" si="55"/>
        <v>0.12360214926212465</v>
      </c>
      <c r="M218" s="302">
        <f t="shared" si="55"/>
        <v>0.11893419025974133</v>
      </c>
      <c r="N218" s="302">
        <f t="shared" si="55"/>
        <v>0.11850661928464455</v>
      </c>
      <c r="O218" s="302">
        <f t="shared" si="55"/>
        <v>0.105751486595767</v>
      </c>
      <c r="P218" s="302">
        <f t="shared" si="55"/>
        <v>0.105556367888645</v>
      </c>
      <c r="Q218" s="302">
        <f t="shared" si="55"/>
        <v>0.10488833215612044</v>
      </c>
      <c r="R218" s="302">
        <f t="shared" si="55"/>
        <v>0.10525609162967593</v>
      </c>
      <c r="S218" s="302">
        <f t="shared" si="55"/>
        <v>0.10573183772525251</v>
      </c>
      <c r="T218" s="302">
        <f t="shared" si="55"/>
        <v>0.10623946545275129</v>
      </c>
      <c r="U218" s="302">
        <f t="shared" si="55"/>
        <v>0.10847763679037825</v>
      </c>
      <c r="V218" s="302">
        <f t="shared" si="55"/>
        <v>0.1064204450439169</v>
      </c>
      <c r="W218" s="302">
        <f t="shared" si="55"/>
        <v>0.10455462248700317</v>
      </c>
      <c r="X218" s="302">
        <f t="shared" si="55"/>
        <v>0.10435394108684154</v>
      </c>
      <c r="Y218" s="302">
        <f t="shared" si="55"/>
        <v>0.10498201444396235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2.6648681946256796E-2</v>
      </c>
      <c r="C219" s="303">
        <f t="shared" si="56"/>
        <v>2.4051780933709254E-2</v>
      </c>
      <c r="D219" s="303">
        <f t="shared" si="56"/>
        <v>2.8041220852271748E-2</v>
      </c>
      <c r="E219" s="303">
        <f t="shared" si="56"/>
        <v>2.6951129411479754E-2</v>
      </c>
      <c r="F219" s="303">
        <f t="shared" si="56"/>
        <v>2.7086113881028117E-2</v>
      </c>
      <c r="G219" s="303">
        <f t="shared" si="56"/>
        <v>2.8086833513569161E-2</v>
      </c>
      <c r="H219" s="303">
        <f t="shared" si="56"/>
        <v>2.8432916301841082E-2</v>
      </c>
      <c r="I219" s="303">
        <f t="shared" si="56"/>
        <v>2.850105805658034E-2</v>
      </c>
      <c r="J219" s="303">
        <f t="shared" si="56"/>
        <v>2.978860389297918E-2</v>
      </c>
      <c r="K219" s="303">
        <f t="shared" si="56"/>
        <v>1.9261271330398382E-2</v>
      </c>
      <c r="L219" s="303">
        <f t="shared" si="56"/>
        <v>1.5256576149897316E-2</v>
      </c>
      <c r="M219" s="303">
        <f t="shared" si="56"/>
        <v>1.5217149400138351E-2</v>
      </c>
      <c r="N219" s="303">
        <f t="shared" si="56"/>
        <v>1.6435060068704373E-2</v>
      </c>
      <c r="O219" s="303">
        <f t="shared" si="56"/>
        <v>1.8748993824845968E-2</v>
      </c>
      <c r="P219" s="303">
        <f t="shared" si="56"/>
        <v>1.9400122987491764E-2</v>
      </c>
      <c r="Q219" s="303">
        <f t="shared" si="56"/>
        <v>1.976094778360718E-2</v>
      </c>
      <c r="R219" s="303">
        <f t="shared" si="56"/>
        <v>1.9350198969059262E-2</v>
      </c>
      <c r="S219" s="303">
        <f t="shared" si="56"/>
        <v>1.8491567308833026E-2</v>
      </c>
      <c r="T219" s="303">
        <f t="shared" si="56"/>
        <v>1.9098671890475032E-2</v>
      </c>
      <c r="U219" s="303">
        <f t="shared" si="56"/>
        <v>1.655880781856206E-2</v>
      </c>
      <c r="V219" s="303">
        <f t="shared" si="56"/>
        <v>1.9003614611094764E-2</v>
      </c>
      <c r="W219" s="303">
        <f t="shared" si="56"/>
        <v>2.0055963951634826E-2</v>
      </c>
      <c r="X219" s="303">
        <f t="shared" si="56"/>
        <v>2.0586235714197921E-2</v>
      </c>
      <c r="Y219" s="303">
        <f t="shared" si="56"/>
        <v>1.9568769994608042E-2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0.33404597941061814</v>
      </c>
      <c r="C224" s="304">
        <f>IF(C$5=0,0,C$5/NFM_fec!C$5)</f>
        <v>0.33330214306224448</v>
      </c>
      <c r="D224" s="304">
        <f>IF(D$5=0,0,D$5/NFM_fec!D$5)</f>
        <v>0.33663569295868545</v>
      </c>
      <c r="E224" s="304">
        <f>IF(E$5=0,0,E$5/NFM_fec!E$5)</f>
        <v>0.33600533338199284</v>
      </c>
      <c r="F224" s="304">
        <f>IF(F$5=0,0,F$5/NFM_fec!F$5)</f>
        <v>0.33912334143698664</v>
      </c>
      <c r="G224" s="304">
        <f>IF(G$5=0,0,G$5/NFM_fec!G$5)</f>
        <v>0.34000369756915899</v>
      </c>
      <c r="H224" s="304">
        <f>IF(H$5=0,0,H$5/NFM_fec!H$5)</f>
        <v>0.3422149623306367</v>
      </c>
      <c r="I224" s="304">
        <f>IF(I$5=0,0,I$5/NFM_fec!I$5)</f>
        <v>0.34314782855934034</v>
      </c>
      <c r="J224" s="304">
        <f>IF(J$5=0,0,J$5/NFM_fec!J$5)</f>
        <v>0.34310032092997644</v>
      </c>
      <c r="K224" s="304">
        <f>IF(K$5=0,0,K$5/NFM_fec!K$5)</f>
        <v>0.34015424483976636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0.33490638414643614</v>
      </c>
      <c r="C225" s="305">
        <f>IF(C$6=0,0,C$6/NFM_fec!C$6)</f>
        <v>0.33490638414643625</v>
      </c>
      <c r="D225" s="305">
        <f>IF(D$6=0,0,D$6/NFM_fec!D$6)</f>
        <v>0.33490638414643631</v>
      </c>
      <c r="E225" s="305">
        <f>IF(E$6=0,0,E$6/NFM_fec!E$6)</f>
        <v>0.33490638414643625</v>
      </c>
      <c r="F225" s="305">
        <f>IF(F$6=0,0,F$6/NFM_fec!F$6)</f>
        <v>0.33697322235008015</v>
      </c>
      <c r="G225" s="305">
        <f>IF(G$6=0,0,G$6/NFM_fec!G$6)</f>
        <v>0.33697322235008026</v>
      </c>
      <c r="H225" s="305">
        <f>IF(H$6=0,0,H$6/NFM_fec!H$6)</f>
        <v>0.33991661484786723</v>
      </c>
      <c r="I225" s="305">
        <f>IF(I$6=0,0,I$6/NFM_fec!I$6)</f>
        <v>0.33991661484786728</v>
      </c>
      <c r="J225" s="305">
        <f>IF(J$6=0,0,J$6/NFM_fec!J$6)</f>
        <v>0.33991661484786728</v>
      </c>
      <c r="K225" s="305">
        <f>IF(K$6=0,0,K$6/NFM_fec!K$6)</f>
        <v>0.33991661484786728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8.6930103986510895E-2</v>
      </c>
      <c r="C226" s="306">
        <f>IF(C$7=0,0,C$7/NFM_fec!C$7)</f>
        <v>8.6930103986510951E-2</v>
      </c>
      <c r="D226" s="306">
        <f>IF(D$7=0,0,D$7/NFM_fec!D$7)</f>
        <v>8.6930103986510937E-2</v>
      </c>
      <c r="E226" s="306">
        <f>IF(E$7=0,0,E$7/NFM_fec!E$7)</f>
        <v>8.6930103986510923E-2</v>
      </c>
      <c r="F226" s="306">
        <f>IF(F$7=0,0,F$7/NFM_fec!F$7)</f>
        <v>8.7466583637157105E-2</v>
      </c>
      <c r="G226" s="306">
        <f>IF(G$7=0,0,G$7/NFM_fec!G$7)</f>
        <v>8.7466583637157105E-2</v>
      </c>
      <c r="H226" s="306">
        <f>IF(H$7=0,0,H$7/NFM_fec!H$7)</f>
        <v>8.8230586439187492E-2</v>
      </c>
      <c r="I226" s="306">
        <f>IF(I$7=0,0,I$7/NFM_fec!I$7)</f>
        <v>8.8230586439187519E-2</v>
      </c>
      <c r="J226" s="306">
        <f>IF(J$7=0,0,J$7/NFM_fec!J$7)</f>
        <v>8.8230586439187506E-2</v>
      </c>
      <c r="K226" s="306">
        <f>IF(K$7=0,0,K$7/NFM_fec!K$7)</f>
        <v>8.8230586439187506E-2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0.4779660588104786</v>
      </c>
      <c r="C227" s="306">
        <f>IF(C$8=0,0,C$8/NFM_fec!C$8)</f>
        <v>0.47796605881047871</v>
      </c>
      <c r="D227" s="306">
        <f>IF(D$8=0,0,D$8/NFM_fec!D$8)</f>
        <v>0.47796605881047854</v>
      </c>
      <c r="E227" s="306">
        <f>IF(E$8=0,0,E$8/NFM_fec!E$8)</f>
        <v>0.47796605881047866</v>
      </c>
      <c r="F227" s="306">
        <f>IF(F$8=0,0,F$8/NFM_fec!F$8)</f>
        <v>0.4809157741851568</v>
      </c>
      <c r="G227" s="306">
        <f>IF(G$8=0,0,G$8/NFM_fec!G$8)</f>
        <v>0.48091577418515674</v>
      </c>
      <c r="H227" s="306">
        <f>IF(H$8=0,0,H$8/NFM_fec!H$8)</f>
        <v>0.48511647557006826</v>
      </c>
      <c r="I227" s="306">
        <f>IF(I$8=0,0,I$8/NFM_fec!I$8)</f>
        <v>0.48511647557006837</v>
      </c>
      <c r="J227" s="306">
        <f>IF(J$8=0,0,J$8/NFM_fec!J$8)</f>
        <v>0.48511647557006837</v>
      </c>
      <c r="K227" s="306">
        <f>IF(K$8=0,0,K$8/NFM_fec!K$8)</f>
        <v>0.48511647557006832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0.3319347643973814</v>
      </c>
      <c r="C228" s="306">
        <f>IF(C$9=0,0,C$9/NFM_fec!C$9)</f>
        <v>0.33193476439738134</v>
      </c>
      <c r="D228" s="306">
        <f>IF(D$9=0,0,D$9/NFM_fec!D$9)</f>
        <v>0.3319347643973814</v>
      </c>
      <c r="E228" s="306">
        <f>IF(E$9=0,0,E$9/NFM_fec!E$9)</f>
        <v>0.3319347643973814</v>
      </c>
      <c r="F228" s="306">
        <f>IF(F$9=0,0,F$9/NFM_fec!F$9)</f>
        <v>0.3339832635740172</v>
      </c>
      <c r="G228" s="306">
        <f>IF(G$9=0,0,G$9/NFM_fec!G$9)</f>
        <v>0.33398326357401714</v>
      </c>
      <c r="H228" s="306">
        <f>IF(H$9=0,0,H$9/NFM_fec!H$9)</f>
        <v>0.33690053939057724</v>
      </c>
      <c r="I228" s="306">
        <f>IF(I$9=0,0,I$9/NFM_fec!I$9)</f>
        <v>0.33690053939057729</v>
      </c>
      <c r="J228" s="306">
        <f>IF(J$9=0,0,J$9/NFM_fec!J$9)</f>
        <v>0.33690053939057735</v>
      </c>
      <c r="K228" s="306">
        <f>IF(K$9=0,0,K$9/NFM_fec!K$9)</f>
        <v>0.33690053939057735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0.53727475442937922</v>
      </c>
      <c r="C229" s="307">
        <f>IF(C$10=0,0,C$10/NFM_fec!C$10)</f>
        <v>0.53138093559938626</v>
      </c>
      <c r="D229" s="307">
        <f>IF(D$10=0,0,D$10/NFM_fec!D$10)</f>
        <v>0.54024392976825353</v>
      </c>
      <c r="E229" s="307">
        <f>IF(E$10=0,0,E$10/NFM_fec!E$10)</f>
        <v>0.53767400089085349</v>
      </c>
      <c r="F229" s="307">
        <f>IF(F$10=0,0,F$10/NFM_fec!F$10)</f>
        <v>0.54124150930130532</v>
      </c>
      <c r="G229" s="307">
        <f>IF(G$10=0,0,G$10/NFM_fec!G$10)</f>
        <v>0.54375853602865154</v>
      </c>
      <c r="H229" s="307">
        <f>IF(H$10=0,0,H$10/NFM_fec!H$10)</f>
        <v>0.54923913059052265</v>
      </c>
      <c r="I229" s="307">
        <f>IF(I$10=0,0,I$10/NFM_fec!I$10)</f>
        <v>0.54946997514588181</v>
      </c>
      <c r="J229" s="307">
        <f>IF(J$10=0,0,J$10/NFM_fec!J$10)</f>
        <v>0.55235671482330195</v>
      </c>
      <c r="K229" s="307">
        <f>IF(K$10=0,0,K$10/NFM_fec!K$10)</f>
        <v>0.5276411281934974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0.3523406751766025</v>
      </c>
      <c r="C230" s="308">
        <f>IF(C$16=0,0,C$16/NFM_fec!C$16)</f>
        <v>0.35255579260805642</v>
      </c>
      <c r="D230" s="308">
        <f>IF(D$16=0,0,D$16/NFM_fec!D$16)</f>
        <v>0.35619086497500202</v>
      </c>
      <c r="E230" s="308">
        <f>IF(E$16=0,0,E$16/NFM_fec!E$16)</f>
        <v>0.35628961196906994</v>
      </c>
      <c r="F230" s="308">
        <f>IF(F$16=0,0,F$16/NFM_fec!F$16)</f>
        <v>0.35978773285388949</v>
      </c>
      <c r="G230" s="308">
        <f>IF(G$16=0,0,G$16/NFM_fec!G$16)</f>
        <v>0.36009511989607851</v>
      </c>
      <c r="H230" s="308">
        <f>IF(H$16=0,0,H$16/NFM_fec!H$16)</f>
        <v>0.36168847607559756</v>
      </c>
      <c r="I230" s="308">
        <f>IF(I$16=0,0,I$16/NFM_fec!I$16)</f>
        <v>0.36292307825047465</v>
      </c>
      <c r="J230" s="308">
        <f>IF(J$16=0,0,J$16/NFM_fec!J$16)</f>
        <v>0.36205692147722024</v>
      </c>
      <c r="K230" s="308">
        <f>IF(K$16=0,0,K$16/NFM_fec!K$16)</f>
        <v>0.36271336441391416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0.30185629613987847</v>
      </c>
      <c r="C231" s="309">
        <f>IF(C$27=0,0,C$27/NFM_fec!C$27)</f>
        <v>0.2981657859168767</v>
      </c>
      <c r="D231" s="309">
        <f>IF(D$27=0,0,D$27/NFM_fec!D$27)</f>
        <v>0.30398889989774025</v>
      </c>
      <c r="E231" s="309">
        <f>IF(E$27=0,0,E$27/NFM_fec!E$27)</f>
        <v>0.30227850410446727</v>
      </c>
      <c r="F231" s="309">
        <f>IF(F$27=0,0,F$27/NFM_fec!F$27)</f>
        <v>0.30511758948168066</v>
      </c>
      <c r="G231" s="309">
        <f>IF(G$27=0,0,G$27/NFM_fec!G$27)</f>
        <v>0.30712241305228105</v>
      </c>
      <c r="H231" s="309">
        <f>IF(H$27=0,0,H$27/NFM_fec!H$27)</f>
        <v>0.30991406829767748</v>
      </c>
      <c r="I231" s="309">
        <f>IF(I$27=0,0,I$27/NFM_fec!I$27)</f>
        <v>0.31075822569667538</v>
      </c>
      <c r="J231" s="309">
        <f>IF(J$27=0,0,J$27/NFM_fec!J$27)</f>
        <v>0.31198620370215802</v>
      </c>
      <c r="K231" s="309">
        <f>IF(K$27=0,0,K$27/NFM_fec!K$27)</f>
        <v>0.2981543174142246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0.43339451997961786</v>
      </c>
      <c r="C233" s="304">
        <f>IF(C$34=0,0,C$34/NFM_fec!C$34)</f>
        <v>0.43228703846542949</v>
      </c>
      <c r="D233" s="304">
        <f>IF(D$34=0,0,D$34/NFM_fec!D$34)</f>
        <v>0.43503760163769029</v>
      </c>
      <c r="E233" s="304">
        <f>IF(E$34=0,0,E$34/NFM_fec!E$34)</f>
        <v>0.4362337375632851</v>
      </c>
      <c r="F233" s="304">
        <f>IF(F$34=0,0,F$34/NFM_fec!F$34)</f>
        <v>0.43820455529214197</v>
      </c>
      <c r="G233" s="304">
        <f>IF(G$34=0,0,G$34/NFM_fec!G$34)</f>
        <v>0.43859330882777042</v>
      </c>
      <c r="H233" s="304">
        <f>IF(H$34=0,0,H$34/NFM_fec!H$34)</f>
        <v>0.44124734986190894</v>
      </c>
      <c r="I233" s="304">
        <f>IF(I$34=0,0,I$34/NFM_fec!I$34)</f>
        <v>0.44143250702688575</v>
      </c>
      <c r="J233" s="304">
        <f>IF(J$34=0,0,J$34/NFM_fec!J$34)</f>
        <v>0.44165739249689412</v>
      </c>
      <c r="K233" s="304">
        <f>IF(K$34=0,0,K$34/NFM_fec!K$34)</f>
        <v>0.43755925517762273</v>
      </c>
      <c r="L233" s="304">
        <f>IF(L$34=0,0,L$34/NFM_fec!L$34)</f>
        <v>0.43673880299277457</v>
      </c>
      <c r="M233" s="304">
        <f>IF(M$34=0,0,M$34/NFM_fec!M$34)</f>
        <v>0.43685580017964759</v>
      </c>
      <c r="N233" s="304">
        <f>IF(N$34=0,0,N$34/NFM_fec!N$34)</f>
        <v>0.4376180196574268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0.36547221573965244</v>
      </c>
      <c r="C234" s="305">
        <f>IF(C$35=0,0,C$35/NFM_fec!C$35)</f>
        <v>0.36547221573965244</v>
      </c>
      <c r="D234" s="305">
        <f>IF(D$35=0,0,D$35/NFM_fec!D$35)</f>
        <v>0.36634419027119625</v>
      </c>
      <c r="E234" s="305">
        <f>IF(E$35=0,0,E$35/NFM_fec!E$35)</f>
        <v>0.36759434496015381</v>
      </c>
      <c r="F234" s="305">
        <f>IF(F$35=0,0,F$35/NFM_fec!F$35)</f>
        <v>0.36908423863348644</v>
      </c>
      <c r="G234" s="305">
        <f>IF(G$35=0,0,G$35/NFM_fec!G$35)</f>
        <v>0.36908423863348638</v>
      </c>
      <c r="H234" s="305">
        <f>IF(H$35=0,0,H$35/NFM_fec!H$35)</f>
        <v>0.3713261511461966</v>
      </c>
      <c r="I234" s="305">
        <f>IF(I$35=0,0,I$35/NFM_fec!I$35)</f>
        <v>0.3713261511461966</v>
      </c>
      <c r="J234" s="305">
        <f>IF(J$35=0,0,J$35/NFM_fec!J$35)</f>
        <v>0.37132615114619644</v>
      </c>
      <c r="K234" s="305">
        <f>IF(K$35=0,0,K$35/NFM_fec!K$35)</f>
        <v>0.37132615114619644</v>
      </c>
      <c r="L234" s="305">
        <f>IF(L$35=0,0,L$35/NFM_fec!L$35)</f>
        <v>0.37132615114619649</v>
      </c>
      <c r="M234" s="305">
        <f>IF(M$35=0,0,M$35/NFM_fec!M$35)</f>
        <v>0.3713261511461966</v>
      </c>
      <c r="N234" s="305">
        <f>IF(N$35=0,0,N$35/NFM_fec!N$35)</f>
        <v>0.37132615114619666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9.4833311959262145E-2</v>
      </c>
      <c r="C235" s="306">
        <f>IF(C$36=0,0,C$36/NFM_fec!C$36)</f>
        <v>9.4833311959262201E-2</v>
      </c>
      <c r="D235" s="306">
        <f>IF(D$36=0,0,D$36/NFM_fec!D$36)</f>
        <v>9.5059573297906097E-2</v>
      </c>
      <c r="E235" s="306">
        <f>IF(E$36=0,0,E$36/NFM_fec!E$36)</f>
        <v>9.538396542543158E-2</v>
      </c>
      <c r="F235" s="306">
        <f>IF(F$36=0,0,F$36/NFM_fec!F$36)</f>
        <v>9.5770565406016514E-2</v>
      </c>
      <c r="G235" s="306">
        <f>IF(G$36=0,0,G$36/NFM_fec!G$36)</f>
        <v>9.5770565406016528E-2</v>
      </c>
      <c r="H235" s="306">
        <f>IF(H$36=0,0,H$36/NFM_fec!H$36)</f>
        <v>9.6352300431408161E-2</v>
      </c>
      <c r="I235" s="306">
        <f>IF(I$36=0,0,I$36/NFM_fec!I$36)</f>
        <v>9.6352300431408078E-2</v>
      </c>
      <c r="J235" s="306">
        <f>IF(J$36=0,0,J$36/NFM_fec!J$36)</f>
        <v>9.6352300431408064E-2</v>
      </c>
      <c r="K235" s="306">
        <f>IF(K$36=0,0,K$36/NFM_fec!K$36)</f>
        <v>9.6352300431408133E-2</v>
      </c>
      <c r="L235" s="306">
        <f>IF(L$36=0,0,L$36/NFM_fec!L$36)</f>
        <v>9.6352300431408078E-2</v>
      </c>
      <c r="M235" s="306">
        <f>IF(M$36=0,0,M$36/NFM_fec!M$36)</f>
        <v>9.6352300431408119E-2</v>
      </c>
      <c r="N235" s="306">
        <f>IF(N$36=0,0,N$36/NFM_fec!N$36)</f>
        <v>9.6352300431408119E-2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0.5196361566712645</v>
      </c>
      <c r="C236" s="306">
        <f>IF(C$37=0,0,C$37/NFM_fec!C$37)</f>
        <v>0.51963615667126439</v>
      </c>
      <c r="D236" s="306">
        <f>IF(D$37=0,0,D$37/NFM_fec!D$37)</f>
        <v>0.52087594857547148</v>
      </c>
      <c r="E236" s="306">
        <f>IF(E$37=0,0,E$37/NFM_fec!E$37)</f>
        <v>0.52265344505765887</v>
      </c>
      <c r="F236" s="306">
        <f>IF(F$37=0,0,F$37/NFM_fec!F$37)</f>
        <v>0.52477180751837982</v>
      </c>
      <c r="G236" s="306">
        <f>IF(G$37=0,0,G$37/NFM_fec!G$37)</f>
        <v>0.52477180751837971</v>
      </c>
      <c r="H236" s="306">
        <f>IF(H$37=0,0,H$37/NFM_fec!H$37)</f>
        <v>0.52795940633308092</v>
      </c>
      <c r="I236" s="306">
        <f>IF(I$37=0,0,I$37/NFM_fec!I$37)</f>
        <v>0.52795940633308081</v>
      </c>
      <c r="J236" s="306">
        <f>IF(J$37=0,0,J$37/NFM_fec!J$37)</f>
        <v>0.52795940633308103</v>
      </c>
      <c r="K236" s="306">
        <f>IF(K$37=0,0,K$37/NFM_fec!K$37)</f>
        <v>0.52795940633308114</v>
      </c>
      <c r="L236" s="306">
        <f>IF(L$37=0,0,L$37/NFM_fec!L$37)</f>
        <v>0.52795940633308114</v>
      </c>
      <c r="M236" s="306">
        <f>IF(M$37=0,0,M$37/NFM_fec!M$37)</f>
        <v>0.52795940633308081</v>
      </c>
      <c r="N236" s="306">
        <f>IF(N$37=0,0,N$37/NFM_fec!N$37)</f>
        <v>0.52795940633308103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0.36252031677455537</v>
      </c>
      <c r="C237" s="306">
        <f>IF(C$38=0,0,C$38/NFM_fec!C$38)</f>
        <v>0.36252031677455521</v>
      </c>
      <c r="D237" s="306">
        <f>IF(D$38=0,0,D$38/NFM_fec!D$38)</f>
        <v>0.36338524841581504</v>
      </c>
      <c r="E237" s="306">
        <f>IF(E$38=0,0,E$38/NFM_fec!E$38)</f>
        <v>0.36462530567417828</v>
      </c>
      <c r="F237" s="306">
        <f>IF(F$38=0,0,F$38/NFM_fec!F$38)</f>
        <v>0.36610316555833911</v>
      </c>
      <c r="G237" s="306">
        <f>IF(G$38=0,0,G$38/NFM_fec!G$38)</f>
        <v>0.36610316555833916</v>
      </c>
      <c r="H237" s="306">
        <f>IF(H$38=0,0,H$38/NFM_fec!H$38)</f>
        <v>0.36832697026711497</v>
      </c>
      <c r="I237" s="306">
        <f>IF(I$38=0,0,I$38/NFM_fec!I$38)</f>
        <v>0.36832697026711497</v>
      </c>
      <c r="J237" s="306">
        <f>IF(J$38=0,0,J$38/NFM_fec!J$38)</f>
        <v>0.36832697026711497</v>
      </c>
      <c r="K237" s="306">
        <f>IF(K$38=0,0,K$38/NFM_fec!K$38)</f>
        <v>0.36832697026711475</v>
      </c>
      <c r="L237" s="306">
        <f>IF(L$38=0,0,L$38/NFM_fec!L$38)</f>
        <v>0.36832697026711503</v>
      </c>
      <c r="M237" s="306">
        <f>IF(M$38=0,0,M$38/NFM_fec!M$38)</f>
        <v>0.36832697026711486</v>
      </c>
      <c r="N237" s="306">
        <f>IF(N$38=0,0,N$38/NFM_fec!N$38)</f>
        <v>0.36832697026711492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0.58361461892641686</v>
      </c>
      <c r="C238" s="307">
        <f>IF(C$39=0,0,C$39/NFM_fec!C$39)</f>
        <v>0.57721245913362917</v>
      </c>
      <c r="D238" s="307">
        <f>IF(D$39=0,0,D$39/NFM_fec!D$39)</f>
        <v>0.58824001742434917</v>
      </c>
      <c r="E238" s="307">
        <f>IF(E$39=0,0,E$39/NFM_fec!E$39)</f>
        <v>0.58743960044040366</v>
      </c>
      <c r="F238" s="307">
        <f>IF(F$39=0,0,F$39/NFM_fec!F$39)</f>
        <v>0.59009236129134346</v>
      </c>
      <c r="G238" s="307">
        <f>IF(G$39=0,0,G$39/NFM_fec!G$39)</f>
        <v>0.59283656737947332</v>
      </c>
      <c r="H238" s="307">
        <f>IF(H$39=0,0,H$39/NFM_fec!H$39)</f>
        <v>0.59723245710912143</v>
      </c>
      <c r="I238" s="307">
        <f>IF(I$39=0,0,I$39/NFM_fec!I$39)</f>
        <v>0.59748347320271111</v>
      </c>
      <c r="J238" s="307">
        <f>IF(J$39=0,0,J$39/NFM_fec!J$39)</f>
        <v>0.6006224604571816</v>
      </c>
      <c r="K238" s="307">
        <f>IF(K$39=0,0,K$39/NFM_fec!K$39)</f>
        <v>0.57374718935997993</v>
      </c>
      <c r="L238" s="307">
        <f>IF(L$39=0,0,L$39/NFM_fec!L$39)</f>
        <v>0.56341455627061321</v>
      </c>
      <c r="M238" s="307">
        <f>IF(M$39=0,0,M$39/NFM_fec!M$39)</f>
        <v>0.56283849577311629</v>
      </c>
      <c r="N238" s="307">
        <f>IF(N$39=0,0,N$39/NFM_fec!N$39)</f>
        <v>0.56579413146986068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0.44207920403561124</v>
      </c>
      <c r="C239" s="308">
        <f>IF(C$45=0,0,C$45/NFM_fec!C$45)</f>
        <v>0.4420792040356113</v>
      </c>
      <c r="D239" s="308">
        <f>IF(D$45=0,0,D$45/NFM_fec!D$45)</f>
        <v>0.44313395400084182</v>
      </c>
      <c r="E239" s="308">
        <f>IF(E$45=0,0,E$45/NFM_fec!E$45)</f>
        <v>0.44464615483585535</v>
      </c>
      <c r="F239" s="308">
        <f>IF(F$45=0,0,F$45/NFM_fec!F$45)</f>
        <v>0.44644834657804183</v>
      </c>
      <c r="G239" s="308">
        <f>IF(G$45=0,0,G$45/NFM_fec!G$45)</f>
        <v>0.446448346578042</v>
      </c>
      <c r="H239" s="308">
        <f>IF(H$45=0,0,H$45/NFM_fec!H$45)</f>
        <v>0.44916018856343198</v>
      </c>
      <c r="I239" s="308">
        <f>IF(I$45=0,0,I$45/NFM_fec!I$45)</f>
        <v>0.44916018856343204</v>
      </c>
      <c r="J239" s="308">
        <f>IF(J$45=0,0,J$45/NFM_fec!J$45)</f>
        <v>0.44916018856343209</v>
      </c>
      <c r="K239" s="308">
        <f>IF(K$45=0,0,K$45/NFM_fec!K$45)</f>
        <v>0.44916018856343232</v>
      </c>
      <c r="L239" s="308">
        <f>IF(L$45=0,0,L$45/NFM_fec!L$45)</f>
        <v>0.44916018856343182</v>
      </c>
      <c r="M239" s="308">
        <f>IF(M$45=0,0,M$45/NFM_fec!M$45)</f>
        <v>0.44916018856343232</v>
      </c>
      <c r="N239" s="308">
        <f>IF(N$45=0,0,N$45/NFM_fec!N$45)</f>
        <v>0.44916018856343221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0.36210792965991917</v>
      </c>
      <c r="C240" s="308">
        <f>IF(C$46=0,0,C$46/NFM_fec!C$46)</f>
        <v>0.35768077994222497</v>
      </c>
      <c r="D240" s="308">
        <f>IF(D$46=0,0,D$46/NFM_fec!D$46)</f>
        <v>0.36553626051059485</v>
      </c>
      <c r="E240" s="308">
        <f>IF(E$46=0,0,E$46/NFM_fec!E$46)</f>
        <v>0.36471994716308714</v>
      </c>
      <c r="F240" s="308">
        <f>IF(F$46=0,0,F$46/NFM_fec!F$46)</f>
        <v>0.3673704412366865</v>
      </c>
      <c r="G240" s="308">
        <f>IF(G$46=0,0,G$46/NFM_fec!G$46)</f>
        <v>0.36978430705472826</v>
      </c>
      <c r="H240" s="308">
        <f>IF(H$46=0,0,H$46/NFM_fec!H$46)</f>
        <v>0.37216136917674014</v>
      </c>
      <c r="I240" s="308">
        <f>IF(I$46=0,0,I$46/NFM_fec!I$46)</f>
        <v>0.3731750784773129</v>
      </c>
      <c r="J240" s="308">
        <f>IF(J$46=0,0,J$46/NFM_fec!J$46)</f>
        <v>0.3746497000662895</v>
      </c>
      <c r="K240" s="308">
        <f>IF(K$46=0,0,K$46/NFM_fec!K$46)</f>
        <v>0.35803963209651352</v>
      </c>
      <c r="L240" s="308">
        <f>IF(L$46=0,0,L$46/NFM_fec!L$46)</f>
        <v>0.35562448766688515</v>
      </c>
      <c r="M240" s="308">
        <f>IF(M$46=0,0,M$46/NFM_fec!M$46)</f>
        <v>0.35367413597817027</v>
      </c>
      <c r="N240" s="308">
        <f>IF(N$46=0,0,N$46/NFM_fec!N$46)</f>
        <v>0.356372200428624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0.39742949151596557</v>
      </c>
      <c r="C241" s="309">
        <f>IF(C$53=0,0,C$53/NFM_fec!C$53)</f>
        <v>0.39584088534336398</v>
      </c>
      <c r="D241" s="309">
        <f>IF(D$53=0,0,D$53/NFM_fec!D$53)</f>
        <v>0.40195744886076368</v>
      </c>
      <c r="E241" s="309">
        <f>IF(E$53=0,0,E$53/NFM_fec!E$53)</f>
        <v>0.40251088509937899</v>
      </c>
      <c r="F241" s="309">
        <f>IF(F$53=0,0,F$53/NFM_fec!F$53)</f>
        <v>0.40512752065058044</v>
      </c>
      <c r="G241" s="309">
        <f>IF(G$53=0,0,G$53/NFM_fec!G$53)</f>
        <v>0.40611660781258829</v>
      </c>
      <c r="H241" s="309">
        <f>IF(H$53=0,0,H$53/NFM_fec!H$53)</f>
        <v>0.40785687521998937</v>
      </c>
      <c r="I241" s="309">
        <f>IF(I$53=0,0,I$53/NFM_fec!I$53)</f>
        <v>0.40874807280145986</v>
      </c>
      <c r="J241" s="309">
        <f>IF(J$53=0,0,J$53/NFM_fec!J$53)</f>
        <v>0.40923417218182839</v>
      </c>
      <c r="K241" s="309">
        <f>IF(K$53=0,0,K$53/NFM_fec!K$53)</f>
        <v>0.40300517463866586</v>
      </c>
      <c r="L241" s="309">
        <f>IF(L$53=0,0,L$53/NFM_fec!L$53)</f>
        <v>0.40344455423873693</v>
      </c>
      <c r="M241" s="309">
        <f>IF(M$53=0,0,M$53/NFM_fec!M$53)</f>
        <v>0.40285611981533853</v>
      </c>
      <c r="N241" s="309">
        <f>IF(N$53=0,0,N$53/NFM_fec!N$53)</f>
        <v>0.40414644317907478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0.4752403630405968</v>
      </c>
      <c r="C243" s="304">
        <f>IF(C$72=0,0,C$72/NFM_fec!C$72)</f>
        <v>0.47090644269706933</v>
      </c>
      <c r="D243" s="304">
        <f>IF(D$72=0,0,D$72/NFM_fec!D$72)</f>
        <v>0.47861673615374078</v>
      </c>
      <c r="E243" s="304">
        <f>IF(E$72=0,0,E$72/NFM_fec!E$72)</f>
        <v>0.4764958627813185</v>
      </c>
      <c r="F243" s="304">
        <f>IF(F$72=0,0,F$72/NFM_fec!F$72)</f>
        <v>0.48082525361232342</v>
      </c>
      <c r="G243" s="304">
        <f>IF(G$72=0,0,G$72/NFM_fec!G$72)</f>
        <v>0.49860965025576698</v>
      </c>
      <c r="H243" s="304">
        <f>IF(H$72=0,0,H$72/NFM_fec!H$72)</f>
        <v>0.50130574337022127</v>
      </c>
      <c r="I243" s="304">
        <f>IF(I$72=0,0,I$72/NFM_fec!I$72)</f>
        <v>0.50563168796497793</v>
      </c>
      <c r="J243" s="304">
        <f>IF(J$72=0,0,J$72/NFM_fec!J$72)</f>
        <v>0.50713989824178674</v>
      </c>
      <c r="K243" s="304">
        <f>IF(K$72=0,0,K$72/NFM_fec!K$72)</f>
        <v>0.4900776138292115</v>
      </c>
      <c r="L243" s="304">
        <f>IF(L$72=0,0,L$72/NFM_fec!L$72)</f>
        <v>0.48781933782186293</v>
      </c>
      <c r="M243" s="304">
        <f>IF(M$72=0,0,M$72/NFM_fec!M$72)</f>
        <v>0.48564166052874547</v>
      </c>
      <c r="N243" s="304">
        <f>IF(N$72=0,0,N$72/NFM_fec!N$72)</f>
        <v>0.488603473649598</v>
      </c>
      <c r="O243" s="304">
        <f>IF(O$72=0,0,O$72/NFM_fec!O$72)</f>
        <v>0.49165022780083456</v>
      </c>
      <c r="P243" s="304">
        <f>IF(P$72=0,0,P$72/NFM_fec!P$72)</f>
        <v>0.49251790645422511</v>
      </c>
      <c r="Q243" s="304">
        <f>IF(Q$72=0,0,Q$72/NFM_fec!Q$72)</f>
        <v>0.49264241368720646</v>
      </c>
      <c r="R243" s="304">
        <f>IF(R$72=0,0,R$72/NFM_fec!R$72)</f>
        <v>0.48924054542629475</v>
      </c>
      <c r="S243" s="304">
        <f>IF(S$72=0,0,S$72/NFM_fec!S$72)</f>
        <v>0.48931363030162511</v>
      </c>
      <c r="T243" s="304">
        <f>IF(T$72=0,0,T$72/NFM_fec!T$72)</f>
        <v>0.48635416075827453</v>
      </c>
      <c r="U243" s="304">
        <f>IF(U$72=0,0,U$72/NFM_fec!U$72)</f>
        <v>0.48210286218805276</v>
      </c>
      <c r="V243" s="304">
        <f>IF(V$72=0,0,V$72/NFM_fec!V$72)</f>
        <v>0.48915291595211685</v>
      </c>
      <c r="W243" s="304">
        <f>IF(W$72=0,0,W$72/NFM_fec!W$72)</f>
        <v>0.49079010589591215</v>
      </c>
      <c r="X243" s="304">
        <f>IF(X$72=0,0,X$72/NFM_fec!X$72)</f>
        <v>0.49575845296612236</v>
      </c>
      <c r="Y243" s="304">
        <f>IF(Y$72=0,0,Y$72/NFM_fec!Y$72)</f>
        <v>0.49403169563829807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0.42857306810374701</v>
      </c>
      <c r="C244" s="305">
        <f>IF(C$73=0,0,C$73/NFM_fec!C$73)</f>
        <v>0.42857306810374701</v>
      </c>
      <c r="D244" s="305">
        <f>IF(D$73=0,0,D$73/NFM_fec!D$73)</f>
        <v>0.42857306810374712</v>
      </c>
      <c r="E244" s="305">
        <f>IF(E$73=0,0,E$73/NFM_fec!E$73)</f>
        <v>0.42857306810374707</v>
      </c>
      <c r="F244" s="305">
        <f>IF(F$73=0,0,F$73/NFM_fec!F$73)</f>
        <v>0.43123626175693713</v>
      </c>
      <c r="G244" s="305">
        <f>IF(G$73=0,0,G$73/NFM_fec!G$73)</f>
        <v>0.44311263558124342</v>
      </c>
      <c r="H244" s="305">
        <f>IF(H$73=0,0,H$73/NFM_fec!H$73)</f>
        <v>0.44740613843510985</v>
      </c>
      <c r="I244" s="305">
        <f>IF(I$73=0,0,I$73/NFM_fec!I$73)</f>
        <v>0.4501636382994248</v>
      </c>
      <c r="J244" s="305">
        <f>IF(J$73=0,0,J$73/NFM_fec!J$73)</f>
        <v>0.45016363829942452</v>
      </c>
      <c r="K244" s="305">
        <f>IF(K$73=0,0,K$73/NFM_fec!K$73)</f>
        <v>0.45016363829942463</v>
      </c>
      <c r="L244" s="305">
        <f>IF(L$73=0,0,L$73/NFM_fec!L$73)</f>
        <v>0.4501636382994248</v>
      </c>
      <c r="M244" s="305">
        <f>IF(M$73=0,0,M$73/NFM_fec!M$73)</f>
        <v>0.45016363829942457</v>
      </c>
      <c r="N244" s="305">
        <f>IF(N$73=0,0,N$73/NFM_fec!N$73)</f>
        <v>0.45016363829942496</v>
      </c>
      <c r="O244" s="305">
        <f>IF(O$73=0,0,O$73/NFM_fec!O$73)</f>
        <v>0.45016363829942474</v>
      </c>
      <c r="P244" s="305">
        <f>IF(P$73=0,0,P$73/NFM_fec!P$73)</f>
        <v>0.45016363829942474</v>
      </c>
      <c r="Q244" s="305">
        <f>IF(Q$73=0,0,Q$73/NFM_fec!Q$73)</f>
        <v>0.4501636382994248</v>
      </c>
      <c r="R244" s="305">
        <f>IF(R$73=0,0,R$73/NFM_fec!R$73)</f>
        <v>0.4501636382994248</v>
      </c>
      <c r="S244" s="305">
        <f>IF(S$73=0,0,S$73/NFM_fec!S$73)</f>
        <v>0.4501636382994248</v>
      </c>
      <c r="T244" s="305">
        <f>IF(T$73=0,0,T$73/NFM_fec!T$73)</f>
        <v>0.45016363829942491</v>
      </c>
      <c r="U244" s="305">
        <f>IF(U$73=0,0,U$73/NFM_fec!U$73)</f>
        <v>0.45016363829942468</v>
      </c>
      <c r="V244" s="305">
        <f>IF(V$73=0,0,V$73/NFM_fec!V$73)</f>
        <v>0.45016363829942468</v>
      </c>
      <c r="W244" s="305">
        <f>IF(W$73=0,0,W$73/NFM_fec!W$73)</f>
        <v>0.45016363829942446</v>
      </c>
      <c r="X244" s="305">
        <f>IF(X$73=0,0,X$73/NFM_fec!X$73)</f>
        <v>0.45016363829942474</v>
      </c>
      <c r="Y244" s="305">
        <f>IF(Y$73=0,0,Y$73/NFM_fec!Y$73)</f>
        <v>0.4501636382994248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0.11123388444667634</v>
      </c>
      <c r="C245" s="306">
        <f>IF(C$74=0,0,C$74/NFM_fec!C$74)</f>
        <v>0.11123388444667634</v>
      </c>
      <c r="D245" s="306">
        <f>IF(D$74=0,0,D$74/NFM_fec!D$74)</f>
        <v>0.11123388444667637</v>
      </c>
      <c r="E245" s="306">
        <f>IF(E$74=0,0,E$74/NFM_fec!E$74)</f>
        <v>0.11123388444667635</v>
      </c>
      <c r="F245" s="306">
        <f>IF(F$74=0,0,F$74/NFM_fec!F$74)</f>
        <v>0.11192510234421899</v>
      </c>
      <c r="G245" s="306">
        <f>IF(G$74=0,0,G$74/NFM_fec!G$74)</f>
        <v>0.11549287183349762</v>
      </c>
      <c r="H245" s="306">
        <f>IF(H$74=0,0,H$74/NFM_fec!H$74)</f>
        <v>0.11612190874153903</v>
      </c>
      <c r="I245" s="306">
        <f>IF(I$74=0,0,I$74/NFM_fec!I$74)</f>
        <v>0.11683760331988963</v>
      </c>
      <c r="J245" s="306">
        <f>IF(J$74=0,0,J$74/NFM_fec!J$74)</f>
        <v>0.11683760331988957</v>
      </c>
      <c r="K245" s="306">
        <f>IF(K$74=0,0,K$74/NFM_fec!K$74)</f>
        <v>0.11683760331988961</v>
      </c>
      <c r="L245" s="306">
        <f>IF(L$74=0,0,L$74/NFM_fec!L$74)</f>
        <v>0.11683760331988961</v>
      </c>
      <c r="M245" s="306">
        <f>IF(M$74=0,0,M$74/NFM_fec!M$74)</f>
        <v>0.11683760331988963</v>
      </c>
      <c r="N245" s="306">
        <f>IF(N$74=0,0,N$74/NFM_fec!N$74)</f>
        <v>0.1168376033198896</v>
      </c>
      <c r="O245" s="306">
        <f>IF(O$74=0,0,O$74/NFM_fec!O$74)</f>
        <v>0.11683760331988956</v>
      </c>
      <c r="P245" s="306">
        <f>IF(P$74=0,0,P$74/NFM_fec!P$74)</f>
        <v>0.11683760331988954</v>
      </c>
      <c r="Q245" s="306">
        <f>IF(Q$74=0,0,Q$74/NFM_fec!Q$74)</f>
        <v>0.11683760331988957</v>
      </c>
      <c r="R245" s="306">
        <f>IF(R$74=0,0,R$74/NFM_fec!R$74)</f>
        <v>0.11683760331988965</v>
      </c>
      <c r="S245" s="306">
        <f>IF(S$74=0,0,S$74/NFM_fec!S$74)</f>
        <v>0.11683760331988959</v>
      </c>
      <c r="T245" s="306">
        <f>IF(T$74=0,0,T$74/NFM_fec!T$74)</f>
        <v>0.11683760331988959</v>
      </c>
      <c r="U245" s="306">
        <f>IF(U$74=0,0,U$74/NFM_fec!U$74)</f>
        <v>0.1168376033198896</v>
      </c>
      <c r="V245" s="306">
        <f>IF(V$74=0,0,V$74/NFM_fec!V$74)</f>
        <v>0.11683760331988963</v>
      </c>
      <c r="W245" s="306">
        <f>IF(W$74=0,0,W$74/NFM_fec!W$74)</f>
        <v>0.11683760331988961</v>
      </c>
      <c r="X245" s="306">
        <f>IF(X$74=0,0,X$74/NFM_fec!X$74)</f>
        <v>0.11683760331988963</v>
      </c>
      <c r="Y245" s="306">
        <f>IF(Y$74=0,0,Y$74/NFM_fec!Y$74)</f>
        <v>0.11683760331988961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0.6117694832398568</v>
      </c>
      <c r="C246" s="306">
        <f>IF(C$75=0,0,C$75/NFM_fec!C$75)</f>
        <v>0.61176948323985703</v>
      </c>
      <c r="D246" s="306">
        <f>IF(D$75=0,0,D$75/NFM_fec!D$75)</f>
        <v>0.61176948323985625</v>
      </c>
      <c r="E246" s="306">
        <f>IF(E$75=0,0,E$75/NFM_fec!E$75)</f>
        <v>0.61176948323985691</v>
      </c>
      <c r="F246" s="306">
        <f>IF(F$75=0,0,F$75/NFM_fec!F$75)</f>
        <v>0.61557107677486034</v>
      </c>
      <c r="G246" s="306">
        <f>IF(G$75=0,0,G$75/NFM_fec!G$75)</f>
        <v>0.63062997101310725</v>
      </c>
      <c r="H246" s="306">
        <f>IF(H$75=0,0,H$75/NFM_fec!H$75)</f>
        <v>0.63865287503910206</v>
      </c>
      <c r="I246" s="306">
        <f>IF(I$75=0,0,I$75/NFM_fec!I$75)</f>
        <v>0.64258908660388858</v>
      </c>
      <c r="J246" s="306">
        <f>IF(J$75=0,0,J$75/NFM_fec!J$75)</f>
        <v>0.64258908660388869</v>
      </c>
      <c r="K246" s="306">
        <f>IF(K$75=0,0,K$75/NFM_fec!K$75)</f>
        <v>0.6425890866038888</v>
      </c>
      <c r="L246" s="306">
        <f>IF(L$75=0,0,L$75/NFM_fec!L$75)</f>
        <v>0.64258908660388847</v>
      </c>
      <c r="M246" s="306">
        <f>IF(M$75=0,0,M$75/NFM_fec!M$75)</f>
        <v>0.64258908660388825</v>
      </c>
      <c r="N246" s="306">
        <f>IF(N$75=0,0,N$75/NFM_fec!N$75)</f>
        <v>0.64258908660388825</v>
      </c>
      <c r="O246" s="306">
        <f>IF(O$75=0,0,O$75/NFM_fec!O$75)</f>
        <v>0.64258908660388825</v>
      </c>
      <c r="P246" s="306">
        <f>IF(P$75=0,0,P$75/NFM_fec!P$75)</f>
        <v>0.64258908660388825</v>
      </c>
      <c r="Q246" s="306">
        <f>IF(Q$75=0,0,Q$75/NFM_fec!Q$75)</f>
        <v>0.64258908660388847</v>
      </c>
      <c r="R246" s="306">
        <f>IF(R$75=0,0,R$75/NFM_fec!R$75)</f>
        <v>0.64258908660388847</v>
      </c>
      <c r="S246" s="306">
        <f>IF(S$75=0,0,S$75/NFM_fec!S$75)</f>
        <v>0.64258908660388858</v>
      </c>
      <c r="T246" s="306">
        <f>IF(T$75=0,0,T$75/NFM_fec!T$75)</f>
        <v>0.64258908660388836</v>
      </c>
      <c r="U246" s="306">
        <f>IF(U$75=0,0,U$75/NFM_fec!U$75)</f>
        <v>0.64258908660388836</v>
      </c>
      <c r="V246" s="306">
        <f>IF(V$75=0,0,V$75/NFM_fec!V$75)</f>
        <v>0.64258908660388825</v>
      </c>
      <c r="W246" s="306">
        <f>IF(W$75=0,0,W$75/NFM_fec!W$75)</f>
        <v>0.64258908660388847</v>
      </c>
      <c r="X246" s="306">
        <f>IF(X$75=0,0,X$75/NFM_fec!X$75)</f>
        <v>0.64258908660388858</v>
      </c>
      <c r="Y246" s="306">
        <f>IF(Y$75=0,0,Y$75/NFM_fec!Y$75)</f>
        <v>0.64258908660388847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0.42458305119743356</v>
      </c>
      <c r="C247" s="306">
        <f>IF(C$76=0,0,C$76/NFM_fec!C$76)</f>
        <v>0.42458305119743339</v>
      </c>
      <c r="D247" s="306">
        <f>IF(D$76=0,0,D$76/NFM_fec!D$76)</f>
        <v>0.42458305119743345</v>
      </c>
      <c r="E247" s="306">
        <f>IF(E$76=0,0,E$76/NFM_fec!E$76)</f>
        <v>0.4245830511974335</v>
      </c>
      <c r="F247" s="306">
        <f>IF(F$76=0,0,F$76/NFM_fec!F$76)</f>
        <v>0.42722145050750721</v>
      </c>
      <c r="G247" s="306">
        <f>IF(G$76=0,0,G$76/NFM_fec!G$76)</f>
        <v>0.4408397329514076</v>
      </c>
      <c r="H247" s="306">
        <f>IF(H$76=0,0,H$76/NFM_fec!H$76)</f>
        <v>0.44324078557184421</v>
      </c>
      <c r="I247" s="306">
        <f>IF(I$76=0,0,I$76/NFM_fec!I$76)</f>
        <v>0.44597261310185565</v>
      </c>
      <c r="J247" s="306">
        <f>IF(J$76=0,0,J$76/NFM_fec!J$76)</f>
        <v>0.44597261310185554</v>
      </c>
      <c r="K247" s="306">
        <f>IF(K$76=0,0,K$76/NFM_fec!K$76)</f>
        <v>0.44597261310185587</v>
      </c>
      <c r="L247" s="306">
        <f>IF(L$76=0,0,L$76/NFM_fec!L$76)</f>
        <v>0.4459726131018556</v>
      </c>
      <c r="M247" s="306">
        <f>IF(M$76=0,0,M$76/NFM_fec!M$76)</f>
        <v>0.44597261310185565</v>
      </c>
      <c r="N247" s="306">
        <f>IF(N$76=0,0,N$76/NFM_fec!N$76)</f>
        <v>0.44597261310185565</v>
      </c>
      <c r="O247" s="306">
        <f>IF(O$76=0,0,O$76/NFM_fec!O$76)</f>
        <v>0.44597261310185565</v>
      </c>
      <c r="P247" s="306">
        <f>IF(P$76=0,0,P$76/NFM_fec!P$76)</f>
        <v>0.44597261310185571</v>
      </c>
      <c r="Q247" s="306">
        <f>IF(Q$76=0,0,Q$76/NFM_fec!Q$76)</f>
        <v>0.44597261310185576</v>
      </c>
      <c r="R247" s="306">
        <f>IF(R$76=0,0,R$76/NFM_fec!R$76)</f>
        <v>0.44597261310185576</v>
      </c>
      <c r="S247" s="306">
        <f>IF(S$76=0,0,S$76/NFM_fec!S$76)</f>
        <v>0.44597261310185565</v>
      </c>
      <c r="T247" s="306">
        <f>IF(T$76=0,0,T$76/NFM_fec!T$76)</f>
        <v>0.44597261310185576</v>
      </c>
      <c r="U247" s="306">
        <f>IF(U$76=0,0,U$76/NFM_fec!U$76)</f>
        <v>0.44597261310185554</v>
      </c>
      <c r="V247" s="306">
        <f>IF(V$76=0,0,V$76/NFM_fec!V$76)</f>
        <v>0.44597261310185571</v>
      </c>
      <c r="W247" s="306">
        <f>IF(W$76=0,0,W$76/NFM_fec!W$76)</f>
        <v>0.44597261310185571</v>
      </c>
      <c r="X247" s="306">
        <f>IF(X$76=0,0,X$76/NFM_fec!X$76)</f>
        <v>0.44597261310185576</v>
      </c>
      <c r="Y247" s="306">
        <f>IF(Y$76=0,0,Y$76/NFM_fec!Y$76)</f>
        <v>0.44597261310185565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0.6871357466912541</v>
      </c>
      <c r="C248" s="307">
        <f>IF(C$77=0,0,C$77/NFM_fec!C$77)</f>
        <v>0.67959797654809617</v>
      </c>
      <c r="D248" s="307">
        <f>IF(D$77=0,0,D$77/NFM_fec!D$77)</f>
        <v>0.6909331082771365</v>
      </c>
      <c r="E248" s="307">
        <f>IF(E$77=0,0,E$77/NFM_fec!E$77)</f>
        <v>0.68764635418426789</v>
      </c>
      <c r="F248" s="307">
        <f>IF(F$77=0,0,F$77/NFM_fec!F$77)</f>
        <v>0.69223831940715563</v>
      </c>
      <c r="G248" s="307">
        <f>IF(G$77=0,0,G$77/NFM_fec!G$77)</f>
        <v>0.71762623617002352</v>
      </c>
      <c r="H248" s="307">
        <f>IF(H$77=0,0,H$77/NFM_fec!H$77)</f>
        <v>0.72249637843935754</v>
      </c>
      <c r="I248" s="307">
        <f>IF(I$77=0,0,I$77/NFM_fec!I$77)</f>
        <v>0.72725487891751928</v>
      </c>
      <c r="J248" s="307">
        <f>IF(J$77=0,0,J$77/NFM_fec!J$77)</f>
        <v>0.73107564367179212</v>
      </c>
      <c r="K248" s="307">
        <f>IF(K$77=0,0,K$77/NFM_fec!K$77)</f>
        <v>0.69836315386366055</v>
      </c>
      <c r="L248" s="307">
        <f>IF(L$77=0,0,L$77/NFM_fec!L$77)</f>
        <v>0.68578630753513126</v>
      </c>
      <c r="M248" s="307">
        <f>IF(M$77=0,0,M$77/NFM_fec!M$77)</f>
        <v>0.68508512863036464</v>
      </c>
      <c r="N248" s="307">
        <f>IF(N$77=0,0,N$77/NFM_fec!N$77)</f>
        <v>0.68868271848375073</v>
      </c>
      <c r="O248" s="307">
        <f>IF(O$77=0,0,O$77/NFM_fec!O$77)</f>
        <v>0.69512832192429774</v>
      </c>
      <c r="P248" s="307">
        <f>IF(P$77=0,0,P$77/NFM_fec!P$77)</f>
        <v>0.69699956463640056</v>
      </c>
      <c r="Q248" s="307">
        <f>IF(Q$77=0,0,Q$77/NFM_fec!Q$77)</f>
        <v>0.69809785595697516</v>
      </c>
      <c r="R248" s="307">
        <f>IF(R$77=0,0,R$77/NFM_fec!R$77)</f>
        <v>0.69676457130627845</v>
      </c>
      <c r="S248" s="307">
        <f>IF(S$77=0,0,S$77/NFM_fec!S$77)</f>
        <v>0.69404798662186407</v>
      </c>
      <c r="T248" s="307">
        <f>IF(T$77=0,0,T$77/NFM_fec!T$77)</f>
        <v>0.69586941490731169</v>
      </c>
      <c r="U248" s="307">
        <f>IF(U$77=0,0,U$77/NFM_fec!U$77)</f>
        <v>0.68803861549445855</v>
      </c>
      <c r="V248" s="307">
        <f>IF(V$77=0,0,V$77/NFM_fec!V$77)</f>
        <v>0.69572481735718128</v>
      </c>
      <c r="W248" s="307">
        <f>IF(W$77=0,0,W$77/NFM_fec!W$77)</f>
        <v>0.71003257724983826</v>
      </c>
      <c r="X248" s="307">
        <f>IF(X$77=0,0,X$77/NFM_fec!X$77)</f>
        <v>0.7179343129034913</v>
      </c>
      <c r="Y248" s="307">
        <f>IF(Y$77=0,0,Y$77/NFM_fec!Y$77)</f>
        <v>0.72256660809568118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0.45488299360974027</v>
      </c>
      <c r="C249" s="308">
        <f>IF(C$83=0,0,C$83/NFM_fec!C$83)</f>
        <v>0.44932157130497391</v>
      </c>
      <c r="D249" s="308">
        <f>IF(D$83=0,0,D$83/NFM_fec!D$83)</f>
        <v>0.45809672542174767</v>
      </c>
      <c r="E249" s="308">
        <f>IF(E$83=0,0,E$83/NFM_fec!E$83)</f>
        <v>0.45551924080853623</v>
      </c>
      <c r="F249" s="308">
        <f>IF(F$83=0,0,F$83/NFM_fec!F$83)</f>
        <v>0.45981712132040908</v>
      </c>
      <c r="G249" s="308">
        <f>IF(G$83=0,0,G$83/NFM_fec!G$83)</f>
        <v>0.47759204607649952</v>
      </c>
      <c r="H249" s="308">
        <f>IF(H$83=0,0,H$83/NFM_fec!H$83)</f>
        <v>0.48036222555403291</v>
      </c>
      <c r="I249" s="308">
        <f>IF(I$83=0,0,I$83/NFM_fec!I$83)</f>
        <v>0.48463933954171229</v>
      </c>
      <c r="J249" s="308">
        <f>IF(J$83=0,0,J$83/NFM_fec!J$83)</f>
        <v>0.48655441821168055</v>
      </c>
      <c r="K249" s="308">
        <f>IF(K$83=0,0,K$83/NFM_fec!K$83)</f>
        <v>0.46498306247307752</v>
      </c>
      <c r="L249" s="308">
        <f>IF(L$83=0,0,L$83/NFM_fec!L$83)</f>
        <v>0.46184653469086639</v>
      </c>
      <c r="M249" s="308">
        <f>IF(M$83=0,0,M$83/NFM_fec!M$83)</f>
        <v>0.45931362933676378</v>
      </c>
      <c r="N249" s="308">
        <f>IF(N$83=0,0,N$83/NFM_fec!N$83)</f>
        <v>0.46281758297333625</v>
      </c>
      <c r="O249" s="308">
        <f>IF(O$83=0,0,O$83/NFM_fec!O$83)</f>
        <v>0.46711241939253151</v>
      </c>
      <c r="P249" s="308">
        <f>IF(P$83=0,0,P$83/NFM_fec!P$83)</f>
        <v>0.46813959460894905</v>
      </c>
      <c r="Q249" s="308">
        <f>IF(Q$83=0,0,Q$83/NFM_fec!Q$83)</f>
        <v>0.46852782869874382</v>
      </c>
      <c r="R249" s="308">
        <f>IF(R$83=0,0,R$83/NFM_fec!R$83)</f>
        <v>0.46454488688692347</v>
      </c>
      <c r="S249" s="308">
        <f>IF(S$83=0,0,S$83/NFM_fec!S$83)</f>
        <v>0.46451087382897049</v>
      </c>
      <c r="T249" s="308">
        <f>IF(T$83=0,0,T$83/NFM_fec!T$83)</f>
        <v>0.46263603315407881</v>
      </c>
      <c r="U249" s="308">
        <f>IF(U$83=0,0,U$83/NFM_fec!U$83)</f>
        <v>0.45721816380014013</v>
      </c>
      <c r="V249" s="308">
        <f>IF(V$83=0,0,V$83/NFM_fec!V$83)</f>
        <v>0.46494925079357213</v>
      </c>
      <c r="W249" s="308">
        <f>IF(W$83=0,0,W$83/NFM_fec!W$83)</f>
        <v>0.46681426803840853</v>
      </c>
      <c r="X249" s="308">
        <f>IF(X$83=0,0,X$83/NFM_fec!X$83)</f>
        <v>0.47243195439560948</v>
      </c>
      <c r="Y249" s="308">
        <f>IF(Y$83=0,0,Y$83/NFM_fec!Y$83)</f>
        <v>0.47030473016601787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0.46826190518649713</v>
      </c>
      <c r="C250" s="308">
        <f>IF(C$90=0,0,C$90/NFM_fec!C$90)</f>
        <v>0.46253691163747324</v>
      </c>
      <c r="D250" s="308">
        <f>IF(D$90=0,0,D$90/NFM_fec!D$90)</f>
        <v>0.47157015852238721</v>
      </c>
      <c r="E250" s="308">
        <f>IF(E$90=0,0,E$90/NFM_fec!E$90)</f>
        <v>0.46891686553819933</v>
      </c>
      <c r="F250" s="308">
        <f>IF(F$90=0,0,F$90/NFM_fec!F$90)</f>
        <v>0.47334115430042117</v>
      </c>
      <c r="G250" s="308">
        <f>IF(G$90=0,0,G$90/NFM_fec!G$90)</f>
        <v>0.49163887096110248</v>
      </c>
      <c r="H250" s="308">
        <f>IF(H$90=0,0,H$90/NFM_fec!H$90)</f>
        <v>0.49449052630562201</v>
      </c>
      <c r="I250" s="308">
        <f>IF(I$90=0,0,I$90/NFM_fec!I$90)</f>
        <v>0.49889343776352729</v>
      </c>
      <c r="J250" s="308">
        <f>IF(J$90=0,0,J$90/NFM_fec!J$90)</f>
        <v>0.50086484227672989</v>
      </c>
      <c r="K250" s="308">
        <f>IF(K$90=0,0,K$90/NFM_fec!K$90)</f>
        <v>0.47865903489875622</v>
      </c>
      <c r="L250" s="308">
        <f>IF(L$90=0,0,L$90/NFM_fec!L$90)</f>
        <v>0.47543025629942126</v>
      </c>
      <c r="M250" s="308">
        <f>IF(M$90=0,0,M$90/NFM_fec!M$90)</f>
        <v>0.47282285372902155</v>
      </c>
      <c r="N250" s="308">
        <f>IF(N$90=0,0,N$90/NFM_fec!N$90)</f>
        <v>0.47642986482549349</v>
      </c>
      <c r="O250" s="308">
        <f>IF(O$90=0,0,O$90/NFM_fec!O$90)</f>
        <v>0.48085101996290008</v>
      </c>
      <c r="P250" s="308">
        <f>IF(P$90=0,0,P$90/NFM_fec!P$90)</f>
        <v>0.48190840621509456</v>
      </c>
      <c r="Q250" s="308">
        <f>IF(Q$90=0,0,Q$90/NFM_fec!Q$90)</f>
        <v>0.48230805895458928</v>
      </c>
      <c r="R250" s="308">
        <f>IF(R$90=0,0,R$90/NFM_fec!R$90)</f>
        <v>0.47820797179536251</v>
      </c>
      <c r="S250" s="308">
        <f>IF(S$90=0,0,S$90/NFM_fec!S$90)</f>
        <v>0.47817295835335211</v>
      </c>
      <c r="T250" s="308">
        <f>IF(T$90=0,0,T$90/NFM_fec!T$90)</f>
        <v>0.47624297530566961</v>
      </c>
      <c r="U250" s="308">
        <f>IF(U$90=0,0,U$90/NFM_fec!U$90)</f>
        <v>0.47066575685308559</v>
      </c>
      <c r="V250" s="308">
        <f>IF(V$90=0,0,V$90/NFM_fec!V$90)</f>
        <v>0.47862422875808897</v>
      </c>
      <c r="W250" s="308">
        <f>IF(W$90=0,0,W$90/NFM_fec!W$90)</f>
        <v>0.48054409945130311</v>
      </c>
      <c r="X250" s="308">
        <f>IF(X$90=0,0,X$90/NFM_fec!X$90)</f>
        <v>0.48632701187783334</v>
      </c>
      <c r="Y250" s="308">
        <f>IF(Y$90=0,0,Y$90/NFM_fec!Y$90)</f>
        <v>0.48413722222972438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0.49506449598002128</v>
      </c>
      <c r="C251" s="309">
        <f>IF(C$97=0,0,C$97/NFM_fec!C$97)</f>
        <v>0.49306233735130633</v>
      </c>
      <c r="D251" s="309">
        <f>IF(D$97=0,0,D$97/NFM_fec!D$97)</f>
        <v>0.49960437468178304</v>
      </c>
      <c r="E251" s="309">
        <f>IF(E$97=0,0,E$97/NFM_fec!E$97)</f>
        <v>0.49864599080975552</v>
      </c>
      <c r="F251" s="309">
        <f>IF(F$97=0,0,F$97/NFM_fec!F$97)</f>
        <v>0.50300962042937225</v>
      </c>
      <c r="G251" s="309">
        <f>IF(G$97=0,0,G$97/NFM_fec!G$97)</f>
        <v>0.5202841936814665</v>
      </c>
      <c r="H251" s="309">
        <f>IF(H$97=0,0,H$97/NFM_fec!H$97)</f>
        <v>0.52210474340327218</v>
      </c>
      <c r="I251" s="309">
        <f>IF(I$97=0,0,I$97/NFM_fec!I$97)</f>
        <v>0.52652325898321362</v>
      </c>
      <c r="J251" s="309">
        <f>IF(J$97=0,0,J$97/NFM_fec!J$97)</f>
        <v>0.52703124727466633</v>
      </c>
      <c r="K251" s="309">
        <f>IF(K$97=0,0,K$97/NFM_fec!K$97)</f>
        <v>0.51841219404476169</v>
      </c>
      <c r="L251" s="309">
        <f>IF(L$97=0,0,L$97/NFM_fec!L$97)</f>
        <v>0.51833019737602648</v>
      </c>
      <c r="M251" s="309">
        <f>IF(M$97=0,0,M$97/NFM_fec!M$97)</f>
        <v>0.51788304716718736</v>
      </c>
      <c r="N251" s="309">
        <f>IF(N$97=0,0,N$97/NFM_fec!N$97)</f>
        <v>0.51982951901390884</v>
      </c>
      <c r="O251" s="309">
        <f>IF(O$97=0,0,O$97/NFM_fec!O$97)</f>
        <v>0.52236122748166658</v>
      </c>
      <c r="P251" s="309">
        <f>IF(P$97=0,0,P$97/NFM_fec!P$97)</f>
        <v>0.5227773552850763</v>
      </c>
      <c r="Q251" s="309">
        <f>IF(Q$97=0,0,Q$97/NFM_fec!Q$97)</f>
        <v>0.52222015355768658</v>
      </c>
      <c r="R251" s="309">
        <f>IF(R$97=0,0,R$97/NFM_fec!R$97)</f>
        <v>0.52031298138861992</v>
      </c>
      <c r="S251" s="309">
        <f>IF(S$97=0,0,S$97/NFM_fec!S$97)</f>
        <v>0.5207046284426734</v>
      </c>
      <c r="T251" s="309">
        <f>IF(T$97=0,0,T$97/NFM_fec!T$97)</f>
        <v>0.51394361578819348</v>
      </c>
      <c r="U251" s="309">
        <f>IF(U$97=0,0,U$97/NFM_fec!U$97)</f>
        <v>0.51263899771379684</v>
      </c>
      <c r="V251" s="309">
        <f>IF(V$97=0,0,V$97/NFM_fec!V$97)</f>
        <v>0.51844040524091217</v>
      </c>
      <c r="W251" s="309">
        <f>IF(W$97=0,0,W$97/NFM_fec!W$97)</f>
        <v>0.51957674902139772</v>
      </c>
      <c r="X251" s="309">
        <f>IF(X$97=0,0,X$97/NFM_fec!X$97)</f>
        <v>0.52284613018477732</v>
      </c>
      <c r="Y251" s="309">
        <f>IF(Y$97=0,0,Y$97/NFM_fec!Y$97)</f>
        <v>0.52201760463957536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0.36875022164685539</v>
      </c>
      <c r="C253" s="304">
        <f>IF(C$115=0,0,C$115/NFM_fec!C$115)</f>
        <v>0.36731672147408334</v>
      </c>
      <c r="D253" s="304">
        <f>IF(D$115=0,0,D$115/NFM_fec!D$115)</f>
        <v>0.3748296954976702</v>
      </c>
      <c r="E253" s="304">
        <f>IF(E$115=0,0,E$115/NFM_fec!E$115)</f>
        <v>0.37305456735061887</v>
      </c>
      <c r="F253" s="304">
        <f>IF(F$115=0,0,F$115/NFM_fec!F$115)</f>
        <v>0.37419812664721042</v>
      </c>
      <c r="G253" s="304">
        <f>IF(G$115=0,0,G$115/NFM_fec!G$115)</f>
        <v>0.37615620749564044</v>
      </c>
      <c r="H253" s="304">
        <f>IF(H$115=0,0,H$115/NFM_fec!H$115)</f>
        <v>0.37568963454848692</v>
      </c>
      <c r="I253" s="304">
        <f>IF(I$115=0,0,I$115/NFM_fec!I$115)</f>
        <v>0.37664302977846664</v>
      </c>
      <c r="J253" s="304">
        <f>IF(J$115=0,0,J$115/NFM_fec!J$115)</f>
        <v>0.37783186996561036</v>
      </c>
      <c r="K253" s="304">
        <f>IF(K$115=0,0,K$115/NFM_fec!K$115)</f>
        <v>0.36450099698387112</v>
      </c>
      <c r="L253" s="304">
        <f>IF(L$115=0,0,L$115/NFM_fec!L$115)</f>
        <v>0.36237850773057279</v>
      </c>
      <c r="M253" s="304">
        <f>IF(M$115=0,0,M$115/NFM_fec!M$115)</f>
        <v>0.38355979893964837</v>
      </c>
      <c r="N253" s="304">
        <f>IF(N$115=0,0,N$115/NFM_fec!N$115)</f>
        <v>0.39349506759500147</v>
      </c>
      <c r="O253" s="304">
        <f>IF(O$115=0,0,O$115/NFM_fec!O$115)</f>
        <v>0.39661704331927822</v>
      </c>
      <c r="P253" s="304">
        <f>IF(P$115=0,0,P$115/NFM_fec!P$115)</f>
        <v>0.40174475992174635</v>
      </c>
      <c r="Q253" s="304">
        <f>IF(Q$115=0,0,Q$115/NFM_fec!Q$115)</f>
        <v>0.40173186997070953</v>
      </c>
      <c r="R253" s="304">
        <f>IF(R$115=0,0,R$115/NFM_fec!R$115)</f>
        <v>0.40389699260816198</v>
      </c>
      <c r="S253" s="304">
        <f>IF(S$115=0,0,S$115/NFM_fec!S$115)</f>
        <v>0.40396418935678846</v>
      </c>
      <c r="T253" s="304">
        <f>IF(T$115=0,0,T$115/NFM_fec!T$115)</f>
        <v>0.39831848682420035</v>
      </c>
      <c r="U253" s="304">
        <f>IF(U$115=0,0,U$115/NFM_fec!U$115)</f>
        <v>0.39478618581770292</v>
      </c>
      <c r="V253" s="304">
        <f>IF(V$115=0,0,V$115/NFM_fec!V$115)</f>
        <v>0.40238995486845996</v>
      </c>
      <c r="W253" s="304">
        <f>IF(W$115=0,0,W$115/NFM_fec!W$115)</f>
        <v>0.42013396805890307</v>
      </c>
      <c r="X253" s="304">
        <f>IF(X$115=0,0,X$115/NFM_fec!X$115)</f>
        <v>0.42468421563215902</v>
      </c>
      <c r="Y253" s="304">
        <f>IF(Y$115=0,0,Y$115/NFM_fec!Y$115)</f>
        <v>0.4233277350158462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0.42021214778260046</v>
      </c>
      <c r="C254" s="305">
        <f>IF(C$116=0,0,C$116/NFM_fec!C$116)</f>
        <v>0.42233180227232259</v>
      </c>
      <c r="D254" s="305">
        <f>IF(D$116=0,0,D$116/NFM_fec!D$116)</f>
        <v>0.42233180227232253</v>
      </c>
      <c r="E254" s="305">
        <f>IF(E$116=0,0,E$116/NFM_fec!E$116)</f>
        <v>0.4223318022723227</v>
      </c>
      <c r="F254" s="305">
        <f>IF(F$116=0,0,F$116/NFM_fec!F$116)</f>
        <v>0.4223318022723227</v>
      </c>
      <c r="G254" s="305">
        <f>IF(G$116=0,0,G$116/NFM_fec!G$116)</f>
        <v>0.42233180227232264</v>
      </c>
      <c r="H254" s="305">
        <f>IF(H$116=0,0,H$116/NFM_fec!H$116)</f>
        <v>0.42233180227232264</v>
      </c>
      <c r="I254" s="305">
        <f>IF(I$116=0,0,I$116/NFM_fec!I$116)</f>
        <v>0.4223318022723227</v>
      </c>
      <c r="J254" s="305">
        <f>IF(J$116=0,0,J$116/NFM_fec!J$116)</f>
        <v>0.42233180227232281</v>
      </c>
      <c r="K254" s="305">
        <f>IF(K$116=0,0,K$116/NFM_fec!K$116)</f>
        <v>0.42233180227232259</v>
      </c>
      <c r="L254" s="305">
        <f>IF(L$116=0,0,L$116/NFM_fec!L$116)</f>
        <v>0.42233180227232253</v>
      </c>
      <c r="M254" s="305">
        <f>IF(M$116=0,0,M$116/NFM_fec!M$116)</f>
        <v>0.43509862204509031</v>
      </c>
      <c r="N254" s="305">
        <f>IF(N$116=0,0,N$116/NFM_fec!N$116)</f>
        <v>0.44658875984058133</v>
      </c>
      <c r="O254" s="305">
        <f>IF(O$116=0,0,O$116/NFM_fec!O$116)</f>
        <v>0.45692988385652322</v>
      </c>
      <c r="P254" s="305">
        <f>IF(P$116=0,0,P$116/NFM_fec!P$116)</f>
        <v>0.46254053266530393</v>
      </c>
      <c r="Q254" s="305">
        <f>IF(Q$116=0,0,Q$116/NFM_fec!Q$116)</f>
        <v>0.46254053266530398</v>
      </c>
      <c r="R254" s="305">
        <f>IF(R$116=0,0,R$116/NFM_fec!R$116)</f>
        <v>0.46810279735375121</v>
      </c>
      <c r="S254" s="305">
        <f>IF(S$116=0,0,S$116/NFM_fec!S$116)</f>
        <v>0.46810279735375138</v>
      </c>
      <c r="T254" s="305">
        <f>IF(T$116=0,0,T$116/NFM_fec!T$116)</f>
        <v>0.46810279735375127</v>
      </c>
      <c r="U254" s="305">
        <f>IF(U$116=0,0,U$116/NFM_fec!U$116)</f>
        <v>0.46810279735375127</v>
      </c>
      <c r="V254" s="305">
        <f>IF(V$116=0,0,V$116/NFM_fec!V$116)</f>
        <v>0.46810279735375121</v>
      </c>
      <c r="W254" s="305">
        <f>IF(W$116=0,0,W$116/NFM_fec!W$116)</f>
        <v>0.47629251761837627</v>
      </c>
      <c r="X254" s="305">
        <f>IF(X$116=0,0,X$116/NFM_fec!X$116)</f>
        <v>0.48366326585653852</v>
      </c>
      <c r="Y254" s="305">
        <f>IF(Y$116=0,0,Y$116/NFM_fec!Y$116)</f>
        <v>0.48683489331061414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0.10905211889541706</v>
      </c>
      <c r="C255" s="306">
        <f>IF(C$117=0,0,C$117/NFM_fec!C$117)</f>
        <v>0.10960220488091302</v>
      </c>
      <c r="D255" s="306">
        <f>IF(D$117=0,0,D$117/NFM_fec!D$117)</f>
        <v>0.10960220488091305</v>
      </c>
      <c r="E255" s="306">
        <f>IF(E$117=0,0,E$117/NFM_fec!E$117)</f>
        <v>0.10960220488091306</v>
      </c>
      <c r="F255" s="306">
        <f>IF(F$117=0,0,F$117/NFM_fec!F$117)</f>
        <v>0.109602204880913</v>
      </c>
      <c r="G255" s="306">
        <f>IF(G$117=0,0,G$117/NFM_fec!G$117)</f>
        <v>0.10960220488091309</v>
      </c>
      <c r="H255" s="306">
        <f>IF(H$117=0,0,H$117/NFM_fec!H$117)</f>
        <v>0.10960220488091303</v>
      </c>
      <c r="I255" s="306">
        <f>IF(I$117=0,0,I$117/NFM_fec!I$117)</f>
        <v>0.10960220488091309</v>
      </c>
      <c r="J255" s="306">
        <f>IF(J$117=0,0,J$117/NFM_fec!J$117)</f>
        <v>0.10960220488091307</v>
      </c>
      <c r="K255" s="306">
        <f>IF(K$117=0,0,K$117/NFM_fec!K$117)</f>
        <v>0.10960220488091303</v>
      </c>
      <c r="L255" s="306">
        <f>IF(L$117=0,0,L$117/NFM_fec!L$117)</f>
        <v>0.10960220488091302</v>
      </c>
      <c r="M255" s="306">
        <f>IF(M$117=0,0,M$117/NFM_fec!M$117)</f>
        <v>0.11541737054807918</v>
      </c>
      <c r="N255" s="306">
        <f>IF(N$117=0,0,N$117/NFM_fec!N$117)</f>
        <v>0.11876400971378535</v>
      </c>
      <c r="O255" s="306">
        <f>IF(O$117=0,0,O$117/NFM_fec!O$117)</f>
        <v>0.11876400971378535</v>
      </c>
      <c r="P255" s="306">
        <f>IF(P$117=0,0,P$117/NFM_fec!P$117)</f>
        <v>0.12003704659262318</v>
      </c>
      <c r="Q255" s="306">
        <f>IF(Q$117=0,0,Q$117/NFM_fec!Q$117)</f>
        <v>0.12003704659262319</v>
      </c>
      <c r="R255" s="306">
        <f>IF(R$117=0,0,R$117/NFM_fec!R$117)</f>
        <v>0.12148054781773805</v>
      </c>
      <c r="S255" s="306">
        <f>IF(S$117=0,0,S$117/NFM_fec!S$117)</f>
        <v>0.12148054781773805</v>
      </c>
      <c r="T255" s="306">
        <f>IF(T$117=0,0,T$117/NFM_fec!T$117)</f>
        <v>0.12148054781773804</v>
      </c>
      <c r="U255" s="306">
        <f>IF(U$117=0,0,U$117/NFM_fec!U$117)</f>
        <v>0.12148054781773808</v>
      </c>
      <c r="V255" s="306">
        <f>IF(V$117=0,0,V$117/NFM_fec!V$117)</f>
        <v>0.12148054781773805</v>
      </c>
      <c r="W255" s="306">
        <f>IF(W$117=0,0,W$117/NFM_fec!W$117)</f>
        <v>0.12610787919122168</v>
      </c>
      <c r="X255" s="306">
        <f>IF(X$117=0,0,X$117/NFM_fec!X$117)</f>
        <v>0.12634184172898644</v>
      </c>
      <c r="Y255" s="306">
        <f>IF(Y$117=0,0,Y$117/NFM_fec!Y$117)</f>
        <v>0.12634184172898646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0.59933980597504866</v>
      </c>
      <c r="C256" s="306">
        <f>IF(C$118=0,0,C$118/NFM_fec!C$118)</f>
        <v>0.60236302488318316</v>
      </c>
      <c r="D256" s="306">
        <f>IF(D$118=0,0,D$118/NFM_fec!D$118)</f>
        <v>0.60236302488318305</v>
      </c>
      <c r="E256" s="306">
        <f>IF(E$118=0,0,E$118/NFM_fec!E$118)</f>
        <v>0.60236302488318294</v>
      </c>
      <c r="F256" s="306">
        <f>IF(F$118=0,0,F$118/NFM_fec!F$118)</f>
        <v>0.60236302488318316</v>
      </c>
      <c r="G256" s="306">
        <f>IF(G$118=0,0,G$118/NFM_fec!G$118)</f>
        <v>0.60236302488318316</v>
      </c>
      <c r="H256" s="306">
        <f>IF(H$118=0,0,H$118/NFM_fec!H$118)</f>
        <v>0.60236302488318316</v>
      </c>
      <c r="I256" s="306">
        <f>IF(I$118=0,0,I$118/NFM_fec!I$118)</f>
        <v>0.60236302488318305</v>
      </c>
      <c r="J256" s="306">
        <f>IF(J$118=0,0,J$118/NFM_fec!J$118)</f>
        <v>0.60236302488318316</v>
      </c>
      <c r="K256" s="306">
        <f>IF(K$118=0,0,K$118/NFM_fec!K$118)</f>
        <v>0.60236302488318305</v>
      </c>
      <c r="L256" s="306">
        <f>IF(L$118=0,0,L$118/NFM_fec!L$118)</f>
        <v>0.60236302488318316</v>
      </c>
      <c r="M256" s="306">
        <f>IF(M$118=0,0,M$118/NFM_fec!M$118)</f>
        <v>0.61874272431059785</v>
      </c>
      <c r="N256" s="306">
        <f>IF(N$118=0,0,N$118/NFM_fec!N$118)</f>
        <v>0.63348445379527107</v>
      </c>
      <c r="O256" s="306">
        <f>IF(O$118=0,0,O$118/NFM_fec!O$118)</f>
        <v>0.646752010331477</v>
      </c>
      <c r="P256" s="306">
        <f>IF(P$118=0,0,P$118/NFM_fec!P$118)</f>
        <v>0.65869281121406209</v>
      </c>
      <c r="Q256" s="306">
        <f>IF(Q$118=0,0,Q$118/NFM_fec!Q$118)</f>
        <v>0.65971189687414733</v>
      </c>
      <c r="R256" s="306">
        <f>IF(R$118=0,0,R$118/NFM_fec!R$118)</f>
        <v>0.66764523877477366</v>
      </c>
      <c r="S256" s="306">
        <f>IF(S$118=0,0,S$118/NFM_fec!S$118)</f>
        <v>0.66764523877477333</v>
      </c>
      <c r="T256" s="306">
        <f>IF(T$118=0,0,T$118/NFM_fec!T$118)</f>
        <v>0.66764523877477377</v>
      </c>
      <c r="U256" s="306">
        <f>IF(U$118=0,0,U$118/NFM_fec!U$118)</f>
        <v>0.66764523877477344</v>
      </c>
      <c r="V256" s="306">
        <f>IF(V$118=0,0,V$118/NFM_fec!V$118)</f>
        <v>0.66764523877477366</v>
      </c>
      <c r="W256" s="306">
        <f>IF(W$118=0,0,W$118/NFM_fec!W$118)</f>
        <v>0.67749671681302914</v>
      </c>
      <c r="X256" s="306">
        <f>IF(X$118=0,0,X$118/NFM_fec!X$118)</f>
        <v>0.68636304704745932</v>
      </c>
      <c r="Y256" s="306">
        <f>IF(Y$118=0,0,Y$118/NFM_fec!Y$118)</f>
        <v>0.69434274425844622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0.41636468509815516</v>
      </c>
      <c r="C257" s="306">
        <f>IF(C$119=0,0,C$119/NFM_fec!C$119)</f>
        <v>0.41846493203006091</v>
      </c>
      <c r="D257" s="306">
        <f>IF(D$119=0,0,D$119/NFM_fec!D$119)</f>
        <v>0.41846493203006102</v>
      </c>
      <c r="E257" s="306">
        <f>IF(E$119=0,0,E$119/NFM_fec!E$119)</f>
        <v>0.41846493203006097</v>
      </c>
      <c r="F257" s="306">
        <f>IF(F$119=0,0,F$119/NFM_fec!F$119)</f>
        <v>0.41846493203006074</v>
      </c>
      <c r="G257" s="306">
        <f>IF(G$119=0,0,G$119/NFM_fec!G$119)</f>
        <v>0.41846493203006091</v>
      </c>
      <c r="H257" s="306">
        <f>IF(H$119=0,0,H$119/NFM_fec!H$119)</f>
        <v>0.4184649320300608</v>
      </c>
      <c r="I257" s="306">
        <f>IF(I$119=0,0,I$119/NFM_fec!I$119)</f>
        <v>0.41846493203006091</v>
      </c>
      <c r="J257" s="306">
        <f>IF(J$119=0,0,J$119/NFM_fec!J$119)</f>
        <v>0.41846493203006097</v>
      </c>
      <c r="K257" s="306">
        <f>IF(K$119=0,0,K$119/NFM_fec!K$119)</f>
        <v>0.41846493203006113</v>
      </c>
      <c r="L257" s="306">
        <f>IF(L$119=0,0,L$119/NFM_fec!L$119)</f>
        <v>0.41846493203006102</v>
      </c>
      <c r="M257" s="306">
        <f>IF(M$119=0,0,M$119/NFM_fec!M$119)</f>
        <v>0.4417706567522835</v>
      </c>
      <c r="N257" s="306">
        <f>IF(N$119=0,0,N$119/NFM_fec!N$119)</f>
        <v>0.45344501332337322</v>
      </c>
      <c r="O257" s="306">
        <f>IF(O$119=0,0,O$119/NFM_fec!O$119)</f>
        <v>0.45344501332337284</v>
      </c>
      <c r="P257" s="306">
        <f>IF(P$119=0,0,P$119/NFM_fec!P$119)</f>
        <v>0.45830551126274799</v>
      </c>
      <c r="Q257" s="306">
        <f>IF(Q$119=0,0,Q$119/NFM_fec!Q$119)</f>
        <v>0.45830551126274816</v>
      </c>
      <c r="R257" s="306">
        <f>IF(R$119=0,0,R$119/NFM_fec!R$119)</f>
        <v>0.46381684785227523</v>
      </c>
      <c r="S257" s="306">
        <f>IF(S$119=0,0,S$119/NFM_fec!S$119)</f>
        <v>0.46381684785227489</v>
      </c>
      <c r="T257" s="306">
        <f>IF(T$119=0,0,T$119/NFM_fec!T$119)</f>
        <v>0.46381684785227478</v>
      </c>
      <c r="U257" s="306">
        <f>IF(U$119=0,0,U$119/NFM_fec!U$119)</f>
        <v>0.46381684785227523</v>
      </c>
      <c r="V257" s="306">
        <f>IF(V$119=0,0,V$119/NFM_fec!V$119)</f>
        <v>0.463816847852275</v>
      </c>
      <c r="W257" s="306">
        <f>IF(W$119=0,0,W$119/NFM_fec!W$119)</f>
        <v>0.4823774327269959</v>
      </c>
      <c r="X257" s="306">
        <f>IF(X$119=0,0,X$119/NFM_fec!X$119)</f>
        <v>0.48237743272699551</v>
      </c>
      <c r="Y257" s="306">
        <f>IF(Y$119=0,0,Y$119/NFM_fec!Y$119)</f>
        <v>0.48237743272699579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0.67337912052334248</v>
      </c>
      <c r="C258" s="307">
        <f>IF(C$120=0,0,C$120/NFM_fec!C$120)</f>
        <v>0.66935168882729745</v>
      </c>
      <c r="D258" s="307">
        <f>IF(D$120=0,0,D$120/NFM_fec!D$120)</f>
        <v>0.68051592095825653</v>
      </c>
      <c r="E258" s="307">
        <f>IF(E$120=0,0,E$120/NFM_fec!E$120)</f>
        <v>0.67727872120378374</v>
      </c>
      <c r="F258" s="307">
        <f>IF(F$120=0,0,F$120/NFM_fec!F$120)</f>
        <v>0.67759083976003986</v>
      </c>
      <c r="G258" s="307">
        <f>IF(G$120=0,0,G$120/NFM_fec!G$120)</f>
        <v>0.68074195478830624</v>
      </c>
      <c r="H258" s="307">
        <f>IF(H$120=0,0,H$120/NFM_fec!H$120)</f>
        <v>0.68164915182330177</v>
      </c>
      <c r="I258" s="307">
        <f>IF(I$120=0,0,I$120/NFM_fec!I$120)</f>
        <v>0.68193564815358776</v>
      </c>
      <c r="J258" s="307">
        <f>IF(J$120=0,0,J$120/NFM_fec!J$120)</f>
        <v>0.68551832015026892</v>
      </c>
      <c r="K258" s="307">
        <f>IF(K$120=0,0,K$120/NFM_fec!K$120)</f>
        <v>0.65484432457222619</v>
      </c>
      <c r="L258" s="307">
        <f>IF(L$120=0,0,L$120/NFM_fec!L$120)</f>
        <v>0.64305121035408641</v>
      </c>
      <c r="M258" s="307">
        <f>IF(M$120=0,0,M$120/NFM_fec!M$120)</f>
        <v>0.69609233470408916</v>
      </c>
      <c r="N258" s="307">
        <f>IF(N$120=0,0,N$120/NFM_fec!N$120)</f>
        <v>0.69974772673596375</v>
      </c>
      <c r="O258" s="307">
        <f>IF(O$120=0,0,O$120/NFM_fec!O$120)</f>
        <v>0.7062968911536428</v>
      </c>
      <c r="P258" s="307">
        <f>IF(P$120=0,0,P$120/NFM_fec!P$120)</f>
        <v>0.71578940801300517</v>
      </c>
      <c r="Q258" s="307">
        <f>IF(Q$120=0,0,Q$120/NFM_fec!Q$120)</f>
        <v>0.71691730727444858</v>
      </c>
      <c r="R258" s="307">
        <f>IF(R$120=0,0,R$120/NFM_fec!R$120)</f>
        <v>0.72415287761596348</v>
      </c>
      <c r="S258" s="307">
        <f>IF(S$120=0,0,S$120/NFM_fec!S$120)</f>
        <v>0.72132950987093281</v>
      </c>
      <c r="T258" s="307">
        <f>IF(T$120=0,0,T$120/NFM_fec!T$120)</f>
        <v>0.72322253455759999</v>
      </c>
      <c r="U258" s="307">
        <f>IF(U$120=0,0,U$120/NFM_fec!U$120)</f>
        <v>0.71508392337904958</v>
      </c>
      <c r="V258" s="307">
        <f>IF(V$120=0,0,V$120/NFM_fec!V$120)</f>
        <v>0.72307225319093038</v>
      </c>
      <c r="W258" s="307">
        <f>IF(W$120=0,0,W$120/NFM_fec!W$120)</f>
        <v>0.76747270344985619</v>
      </c>
      <c r="X258" s="307">
        <f>IF(X$120=0,0,X$120/NFM_fec!X$120)</f>
        <v>0.77601367272135691</v>
      </c>
      <c r="Y258" s="307">
        <f>IF(Y$120=0,0,Y$120/NFM_fec!Y$120)</f>
        <v>0.78102071074783441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0.31231873000882909</v>
      </c>
      <c r="C259" s="308">
        <f>IF(C$126=0,0,C$126/NFM_fec!C$126)</f>
        <v>0.31032776835156817</v>
      </c>
      <c r="D259" s="308">
        <f>IF(D$126=0,0,D$126/NFM_fec!D$126)</f>
        <v>0.31896761450958211</v>
      </c>
      <c r="E259" s="308">
        <f>IF(E$126=0,0,E$126/NFM_fec!E$126)</f>
        <v>0.31717048456585345</v>
      </c>
      <c r="F259" s="308">
        <f>IF(F$126=0,0,F$126/NFM_fec!F$126)</f>
        <v>0.31829406215482098</v>
      </c>
      <c r="G259" s="308">
        <f>IF(G$126=0,0,G$126/NFM_fec!G$126)</f>
        <v>0.32027463863008149</v>
      </c>
      <c r="H259" s="308">
        <f>IF(H$126=0,0,H$126/NFM_fec!H$126)</f>
        <v>0.31965254584632025</v>
      </c>
      <c r="I259" s="308">
        <f>IF(I$126=0,0,I$126/NFM_fec!I$126)</f>
        <v>0.32058909238304795</v>
      </c>
      <c r="J259" s="308">
        <f>IF(J$126=0,0,J$126/NFM_fec!J$126)</f>
        <v>0.32188055586919617</v>
      </c>
      <c r="K259" s="308">
        <f>IF(K$126=0,0,K$126/NFM_fec!K$126)</f>
        <v>0.30699414506209277</v>
      </c>
      <c r="L259" s="308">
        <f>IF(L$126=0,0,L$126/NFM_fec!L$126)</f>
        <v>0.30444305574810987</v>
      </c>
      <c r="M259" s="308">
        <f>IF(M$126=0,0,M$126/NFM_fec!M$126)</f>
        <v>0.32360450693720977</v>
      </c>
      <c r="N259" s="308">
        <f>IF(N$126=0,0,N$126/NFM_fec!N$126)</f>
        <v>0.33191829161492431</v>
      </c>
      <c r="O259" s="308">
        <f>IF(O$126=0,0,O$126/NFM_fec!O$126)</f>
        <v>0.33618692499327324</v>
      </c>
      <c r="P259" s="308">
        <f>IF(P$126=0,0,P$126/NFM_fec!P$126)</f>
        <v>0.34055999544009824</v>
      </c>
      <c r="Q259" s="308">
        <f>IF(Q$126=0,0,Q$126/NFM_fec!Q$126)</f>
        <v>0.34055528947914698</v>
      </c>
      <c r="R259" s="308">
        <f>IF(R$126=0,0,R$126/NFM_fec!R$126)</f>
        <v>0.34228373753243146</v>
      </c>
      <c r="S259" s="308">
        <f>IF(S$126=0,0,S$126/NFM_fec!S$126)</f>
        <v>0.34225867619405548</v>
      </c>
      <c r="T259" s="308">
        <f>IF(T$126=0,0,T$126/NFM_fec!T$126)</f>
        <v>0.33535484715489144</v>
      </c>
      <c r="U259" s="308">
        <f>IF(U$126=0,0,U$126/NFM_fec!U$126)</f>
        <v>0.33182311886968313</v>
      </c>
      <c r="V259" s="308">
        <f>IF(V$126=0,0,V$126/NFM_fec!V$126)</f>
        <v>0.339930858276495</v>
      </c>
      <c r="W259" s="308">
        <f>IF(W$126=0,0,W$126/NFM_fec!W$126)</f>
        <v>0.35610572807978053</v>
      </c>
      <c r="X259" s="308">
        <f>IF(X$126=0,0,X$126/NFM_fec!X$126)</f>
        <v>0.35987881564726792</v>
      </c>
      <c r="Y259" s="308">
        <f>IF(Y$126=0,0,Y$126/NFM_fec!Y$126)</f>
        <v>0.35830938426849257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0.42137612122644302</v>
      </c>
      <c r="C260" s="308">
        <f>IF(C$134=0,0,C$134/NFM_fec!C$134)</f>
        <v>0.41832389469989878</v>
      </c>
      <c r="D260" s="308">
        <f>IF(D$134=0,0,D$134/NFM_fec!D$134)</f>
        <v>0.42649367082718165</v>
      </c>
      <c r="E260" s="308">
        <f>IF(E$134=0,0,E$134/NFM_fec!E$134)</f>
        <v>0.42409400103435119</v>
      </c>
      <c r="F260" s="308">
        <f>IF(F$134=0,0,F$134/NFM_fec!F$134)</f>
        <v>0.42545158405732331</v>
      </c>
      <c r="G260" s="308">
        <f>IF(G$134=0,0,G$134/NFM_fec!G$134)</f>
        <v>0.42824708124683741</v>
      </c>
      <c r="H260" s="308">
        <f>IF(H$134=0,0,H$134/NFM_fec!H$134)</f>
        <v>0.42839775801656715</v>
      </c>
      <c r="I260" s="308">
        <f>IF(I$134=0,0,I$134/NFM_fec!I$134)</f>
        <v>0.42956464643544445</v>
      </c>
      <c r="J260" s="308">
        <f>IF(J$134=0,0,J$134/NFM_fec!J$134)</f>
        <v>0.4312620944646095</v>
      </c>
      <c r="K260" s="308">
        <f>IF(K$134=0,0,K$134/NFM_fec!K$134)</f>
        <v>0.41214211999091394</v>
      </c>
      <c r="L260" s="308">
        <f>IF(L$134=0,0,L$134/NFM_fec!L$134)</f>
        <v>0.40936202902868518</v>
      </c>
      <c r="M260" s="308">
        <f>IF(M$134=0,0,M$134/NFM_fec!M$134)</f>
        <v>0.43361786005176534</v>
      </c>
      <c r="N260" s="308">
        <f>IF(N$134=0,0,N$134/NFM_fec!N$134)</f>
        <v>0.44451383041552639</v>
      </c>
      <c r="O260" s="308">
        <f>IF(O$134=0,0,O$134/NFM_fec!O$134)</f>
        <v>0.44863881239101538</v>
      </c>
      <c r="P260" s="308">
        <f>IF(P$134=0,0,P$134/NFM_fec!P$134)</f>
        <v>0.45444491928952957</v>
      </c>
      <c r="Q260" s="308">
        <f>IF(Q$134=0,0,Q$134/NFM_fec!Q$134)</f>
        <v>0.45482179621178526</v>
      </c>
      <c r="R260" s="308">
        <f>IF(R$134=0,0,R$134/NFM_fec!R$134)</f>
        <v>0.45637831670990869</v>
      </c>
      <c r="S260" s="308">
        <f>IF(S$134=0,0,S$134/NFM_fec!S$134)</f>
        <v>0.45634490159207425</v>
      </c>
      <c r="T260" s="308">
        <f>IF(T$134=0,0,T$134/NFM_fec!T$134)</f>
        <v>0.45450302009588511</v>
      </c>
      <c r="U260" s="308">
        <f>IF(U$134=0,0,U$134/NFM_fec!U$134)</f>
        <v>0.44918039538145865</v>
      </c>
      <c r="V260" s="308">
        <f>IF(V$134=0,0,V$134/NFM_fec!V$134)</f>
        <v>0.45677557201130969</v>
      </c>
      <c r="W260" s="308">
        <f>IF(W$134=0,0,W$134/NFM_fec!W$134)</f>
        <v>0.47695993699547073</v>
      </c>
      <c r="X260" s="308">
        <f>IF(X$134=0,0,X$134/NFM_fec!X$134)</f>
        <v>0.48269971727735861</v>
      </c>
      <c r="Y260" s="308">
        <f>IF(Y$134=0,0,Y$134/NFM_fec!Y$134)</f>
        <v>0.48052626028602735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0.46249302845046858</v>
      </c>
      <c r="C261" s="309">
        <f>IF(C$141=0,0,C$141/NFM_fec!C$141)</f>
        <v>0.46323523086288854</v>
      </c>
      <c r="D261" s="309">
        <f>IF(D$141=0,0,D$141/NFM_fec!D$141)</f>
        <v>0.46942969614747937</v>
      </c>
      <c r="E261" s="309">
        <f>IF(E$141=0,0,E$141/NFM_fec!E$141)</f>
        <v>0.4687439511662812</v>
      </c>
      <c r="F261" s="309">
        <f>IF(F$141=0,0,F$141/NFM_fec!F$141)</f>
        <v>0.47007755469108004</v>
      </c>
      <c r="G261" s="309">
        <f>IF(G$141=0,0,G$141/NFM_fec!G$141)</f>
        <v>0.47109039763463934</v>
      </c>
      <c r="H261" s="309">
        <f>IF(H$141=0,0,H$141/NFM_fec!H$141)</f>
        <v>0.46991830127378698</v>
      </c>
      <c r="I261" s="309">
        <f>IF(I$141=0,0,I$141/NFM_fec!I$141)</f>
        <v>0.47114712003555237</v>
      </c>
      <c r="J261" s="309">
        <f>IF(J$141=0,0,J$141/NFM_fec!J$141)</f>
        <v>0.4713041137966888</v>
      </c>
      <c r="K261" s="309">
        <f>IF(K$141=0,0,K$141/NFM_fec!K$141)</f>
        <v>0.46499076490339464</v>
      </c>
      <c r="L261" s="309">
        <f>IF(L$141=0,0,L$141/NFM_fec!L$141)</f>
        <v>0.46613442091580432</v>
      </c>
      <c r="M261" s="309">
        <f>IF(M$141=0,0,M$141/NFM_fec!M$141)</f>
        <v>0.4915287105195742</v>
      </c>
      <c r="N261" s="309">
        <f>IF(N$141=0,0,N$141/NFM_fec!N$141)</f>
        <v>0.5064508431853717</v>
      </c>
      <c r="O261" s="309">
        <f>IF(O$141=0,0,O$141/NFM_fec!O$141)</f>
        <v>0.50911891406086829</v>
      </c>
      <c r="P261" s="309">
        <f>IF(P$141=0,0,P$141/NFM_fec!P$141)</f>
        <v>0.51485630398411542</v>
      </c>
      <c r="Q261" s="309">
        <f>IF(Q$141=0,0,Q$141/NFM_fec!Q$141)</f>
        <v>0.51414214707915229</v>
      </c>
      <c r="R261" s="309">
        <f>IF(R$141=0,0,R$141/NFM_fec!R$141)</f>
        <v>0.5183163176756268</v>
      </c>
      <c r="S261" s="309">
        <f>IF(S$141=0,0,S$141/NFM_fec!S$141)</f>
        <v>0.51905575731223919</v>
      </c>
      <c r="T261" s="309">
        <f>IF(T$141=0,0,T$141/NFM_fec!T$141)</f>
        <v>0.5110395403958794</v>
      </c>
      <c r="U261" s="309">
        <f>IF(U$141=0,0,U$141/NFM_fec!U$141)</f>
        <v>0.5103864635020543</v>
      </c>
      <c r="V261" s="309">
        <f>IF(V$141=0,0,V$141/NFM_fec!V$141)</f>
        <v>0.51626976873386865</v>
      </c>
      <c r="W261" s="309">
        <f>IF(W$141=0,0,W$141/NFM_fec!W$141)</f>
        <v>0.53667307614850179</v>
      </c>
      <c r="X261" s="309">
        <f>IF(X$141=0,0,X$141/NFM_fec!X$141)</f>
        <v>0.5415871683804635</v>
      </c>
      <c r="Y261" s="309">
        <f>IF(Y$141=0,0,Y$141/NFM_fec!Y$141)</f>
        <v>0.54095063417191547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IT: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668.36982034029984</v>
      </c>
      <c r="C5" s="223">
        <v>397.39396851664708</v>
      </c>
      <c r="D5" s="223">
        <v>682.71536804807647</v>
      </c>
      <c r="E5" s="223">
        <v>748.77418639843199</v>
      </c>
      <c r="F5" s="223">
        <v>755.47135721054781</v>
      </c>
      <c r="G5" s="223">
        <v>695.08336755971334</v>
      </c>
      <c r="H5" s="223">
        <v>706.46810422969997</v>
      </c>
      <c r="I5" s="223">
        <v>668.63200443944311</v>
      </c>
      <c r="J5" s="223">
        <v>655.00257683309724</v>
      </c>
      <c r="K5" s="223">
        <v>87.049107817670475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0.89890650701146102</v>
      </c>
      <c r="C10" s="260">
        <v>0.55107402460050137</v>
      </c>
      <c r="D10" s="260">
        <v>0.9349182247052783</v>
      </c>
      <c r="E10" s="260">
        <v>1.0575777170738929</v>
      </c>
      <c r="F10" s="260">
        <v>1.083362066965841</v>
      </c>
      <c r="G10" s="260">
        <v>0.9748290975341587</v>
      </c>
      <c r="H10" s="260">
        <v>0.96248489373078172</v>
      </c>
      <c r="I10" s="260">
        <v>0.92487664122136171</v>
      </c>
      <c r="J10" s="260">
        <v>0.8696649449903372</v>
      </c>
      <c r="K10" s="260">
        <v>0.1363139414982619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1.5818083892718021E-2</v>
      </c>
      <c r="C11" s="226">
        <v>9.6776538231100207E-3</v>
      </c>
      <c r="D11" s="226">
        <v>1.6174090618872459E-2</v>
      </c>
      <c r="E11" s="226">
        <v>2.1126803803521339E-2</v>
      </c>
      <c r="F11" s="226">
        <v>2.4574129581791011E-2</v>
      </c>
      <c r="G11" s="226">
        <v>2.2434344678310771E-2</v>
      </c>
      <c r="H11" s="226">
        <v>2.2239138592003289E-2</v>
      </c>
      <c r="I11" s="226">
        <v>1.8574805157795929E-2</v>
      </c>
      <c r="J11" s="226">
        <v>1.8501051606566329E-2</v>
      </c>
      <c r="K11" s="226">
        <v>2.526281605220288E-3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0.88308842311874303</v>
      </c>
      <c r="C12" s="226">
        <v>0.54139637077739133</v>
      </c>
      <c r="D12" s="226">
        <v>0.91874413408640587</v>
      </c>
      <c r="E12" s="226">
        <v>1.0364509132703721</v>
      </c>
      <c r="F12" s="226">
        <v>1.0587879373840501</v>
      </c>
      <c r="G12" s="226">
        <v>0.95239475285584796</v>
      </c>
      <c r="H12" s="226">
        <v>0.94024575513877839</v>
      </c>
      <c r="I12" s="226">
        <v>0.90630183606356574</v>
      </c>
      <c r="J12" s="226">
        <v>0.85116389338377085</v>
      </c>
      <c r="K12" s="226">
        <v>0.13378765989304159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488.79661404523978</v>
      </c>
      <c r="C16" s="294">
        <v>287.41774806878033</v>
      </c>
      <c r="D16" s="294">
        <v>497.0751936567886</v>
      </c>
      <c r="E16" s="294">
        <v>538.69370334590553</v>
      </c>
      <c r="F16" s="294">
        <v>544.36831369796596</v>
      </c>
      <c r="G16" s="294">
        <v>506.86150097132588</v>
      </c>
      <c r="H16" s="294">
        <v>518.9732615711946</v>
      </c>
      <c r="I16" s="294">
        <v>491.65520393729082</v>
      </c>
      <c r="J16" s="294">
        <v>485.96530928612862</v>
      </c>
      <c r="K16" s="294">
        <v>61.39036947259617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64.346166264499658</v>
      </c>
      <c r="C17" s="229">
        <v>34.211594204376773</v>
      </c>
      <c r="D17" s="229">
        <v>18.992213645303291</v>
      </c>
      <c r="E17" s="229">
        <v>20.383932226869302</v>
      </c>
      <c r="F17" s="229">
        <v>18.307969359538429</v>
      </c>
      <c r="G17" s="229">
        <v>20.662563898350459</v>
      </c>
      <c r="H17" s="229">
        <v>37.919845722257527</v>
      </c>
      <c r="I17" s="229">
        <v>35.09362387785665</v>
      </c>
      <c r="J17" s="229">
        <v>34.435508572668986</v>
      </c>
      <c r="K17" s="229">
        <v>4.8842840101472058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22.300417306521879</v>
      </c>
      <c r="C19" s="229">
        <v>12.54196038840775</v>
      </c>
      <c r="D19" s="229">
        <v>21.49682992911649</v>
      </c>
      <c r="E19" s="229">
        <v>26.125590955639289</v>
      </c>
      <c r="F19" s="229">
        <v>25.500259522548681</v>
      </c>
      <c r="G19" s="229">
        <v>24.226445579441052</v>
      </c>
      <c r="H19" s="229">
        <v>22.587252691183249</v>
      </c>
      <c r="I19" s="229">
        <v>21.29002126137512</v>
      </c>
      <c r="J19" s="229">
        <v>18.23375947541421</v>
      </c>
      <c r="K19" s="229">
        <v>2.130665110774181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5.7577968782254816</v>
      </c>
      <c r="C20" s="229">
        <v>3.398928241983572</v>
      </c>
      <c r="D20" s="229">
        <v>6.4767321876319146</v>
      </c>
      <c r="E20" s="229">
        <v>8.0958893291215741</v>
      </c>
      <c r="F20" s="229">
        <v>9.6806537481665398</v>
      </c>
      <c r="G20" s="229">
        <v>9.1976443275475539</v>
      </c>
      <c r="H20" s="229">
        <v>9.0264333849618534</v>
      </c>
      <c r="I20" s="229">
        <v>7.6981998235267266</v>
      </c>
      <c r="J20" s="229">
        <v>7.9120081171976562</v>
      </c>
      <c r="K20" s="229">
        <v>0.88797557189830167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69.94085097791249</v>
      </c>
      <c r="C21" s="229">
        <v>43.083643458176503</v>
      </c>
      <c r="D21" s="229">
        <v>77.049855020849535</v>
      </c>
      <c r="E21" s="229">
        <v>84.284569006848571</v>
      </c>
      <c r="F21" s="229">
        <v>73.783908704010457</v>
      </c>
      <c r="G21" s="229">
        <v>59.755290784921193</v>
      </c>
      <c r="H21" s="229">
        <v>65.282483761628242</v>
      </c>
      <c r="I21" s="229">
        <v>51.962816889343571</v>
      </c>
      <c r="J21" s="229">
        <v>61.382257614865033</v>
      </c>
      <c r="K21" s="229">
        <v>6.4617396640161244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5.0063959613260076</v>
      </c>
      <c r="C22" s="229">
        <v>4.0355958507912666</v>
      </c>
      <c r="D22" s="229">
        <v>5.1588353676220704</v>
      </c>
      <c r="E22" s="229">
        <v>2.6309186462219452</v>
      </c>
      <c r="F22" s="229">
        <v>0</v>
      </c>
      <c r="G22" s="229">
        <v>2.5562590662350622</v>
      </c>
      <c r="H22" s="229">
        <v>2.5297994649606408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321.44498665675428</v>
      </c>
      <c r="C23" s="229">
        <v>190.14602592504451</v>
      </c>
      <c r="D23" s="229">
        <v>367.9007275062653</v>
      </c>
      <c r="E23" s="229">
        <v>397.17280318120493</v>
      </c>
      <c r="F23" s="229">
        <v>417.09552236370178</v>
      </c>
      <c r="G23" s="229">
        <v>390.46329731483058</v>
      </c>
      <c r="H23" s="229">
        <v>381.62744654620309</v>
      </c>
      <c r="I23" s="229">
        <v>375.61054208518868</v>
      </c>
      <c r="J23" s="229">
        <v>364.00177550598272</v>
      </c>
      <c r="K23" s="229">
        <v>47.02570511576036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178.6742997880485</v>
      </c>
      <c r="C27" s="261">
        <v>109.4251464232664</v>
      </c>
      <c r="D27" s="261">
        <v>184.70525616658259</v>
      </c>
      <c r="E27" s="261">
        <v>209.02290533545261</v>
      </c>
      <c r="F27" s="261">
        <v>210.01968144561599</v>
      </c>
      <c r="G27" s="261">
        <v>187.24703749085319</v>
      </c>
      <c r="H27" s="261">
        <v>186.53235776477459</v>
      </c>
      <c r="I27" s="261">
        <v>176.051923860931</v>
      </c>
      <c r="J27" s="261">
        <v>168.1676026019783</v>
      </c>
      <c r="K27" s="261">
        <v>25.522424403576039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9.4995063821754986</v>
      </c>
      <c r="C28" s="295">
        <v>5.5078973329639913</v>
      </c>
      <c r="D28" s="295">
        <v>8.3958019986841119</v>
      </c>
      <c r="E28" s="295">
        <v>10.58962743763326</v>
      </c>
      <c r="F28" s="295">
        <v>10.180498186840801</v>
      </c>
      <c r="G28" s="295">
        <v>9.3795075785691751</v>
      </c>
      <c r="H28" s="295">
        <v>8.804692925613864</v>
      </c>
      <c r="I28" s="295">
        <v>8.2095151361997871</v>
      </c>
      <c r="J28" s="295">
        <v>6.7909750642292694</v>
      </c>
      <c r="K28" s="295">
        <v>0.96236960628265356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2.4526997607339349</v>
      </c>
      <c r="C29" s="295">
        <v>1.492665198995577</v>
      </c>
      <c r="D29" s="295">
        <v>2.5295525538028309</v>
      </c>
      <c r="E29" s="295">
        <v>3.2815507184997279</v>
      </c>
      <c r="F29" s="295">
        <v>3.8648186244338598</v>
      </c>
      <c r="G29" s="295">
        <v>3.5609588039784779</v>
      </c>
      <c r="H29" s="295">
        <v>3.5185763959297671</v>
      </c>
      <c r="I29" s="295">
        <v>2.9684558412062021</v>
      </c>
      <c r="J29" s="295">
        <v>2.9467455630484158</v>
      </c>
      <c r="K29" s="295">
        <v>0.40107696756055522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29.79332409376736</v>
      </c>
      <c r="C30" s="295">
        <v>18.92050983648403</v>
      </c>
      <c r="D30" s="295">
        <v>30.092591740988698</v>
      </c>
      <c r="E30" s="295">
        <v>34.16352135496323</v>
      </c>
      <c r="F30" s="295">
        <v>29.4568354535762</v>
      </c>
      <c r="G30" s="295">
        <v>23.134850753855581</v>
      </c>
      <c r="H30" s="295">
        <v>25.447637691983491</v>
      </c>
      <c r="I30" s="295">
        <v>20.037064619873021</v>
      </c>
      <c r="J30" s="295">
        <v>22.86118676791288</v>
      </c>
      <c r="K30" s="295">
        <v>2.9186106370797398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136.92876955137169</v>
      </c>
      <c r="C31" s="295">
        <v>83.504074054822766</v>
      </c>
      <c r="D31" s="295">
        <v>143.68730987310701</v>
      </c>
      <c r="E31" s="295">
        <v>160.98820582435641</v>
      </c>
      <c r="F31" s="295">
        <v>166.51752918076511</v>
      </c>
      <c r="G31" s="295">
        <v>151.17172035445</v>
      </c>
      <c r="H31" s="295">
        <v>148.76145075124751</v>
      </c>
      <c r="I31" s="295">
        <v>144.83688826365201</v>
      </c>
      <c r="J31" s="295">
        <v>135.56869520678779</v>
      </c>
      <c r="K31" s="295">
        <v>21.240367192653089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348.40396384872935</v>
      </c>
      <c r="C34" s="223">
        <f t="shared" si="0"/>
        <v>357.53154702023869</v>
      </c>
      <c r="D34" s="223">
        <f t="shared" si="0"/>
        <v>345.13338987137843</v>
      </c>
      <c r="E34" s="223">
        <f t="shared" si="0"/>
        <v>388.70346936823228</v>
      </c>
      <c r="F34" s="223">
        <f t="shared" si="0"/>
        <v>352.10709635362826</v>
      </c>
      <c r="G34" s="223">
        <f t="shared" si="0"/>
        <v>344.8320516097329</v>
      </c>
      <c r="H34" s="223">
        <f t="shared" si="0"/>
        <v>343.42135790776615</v>
      </c>
      <c r="I34" s="223">
        <f t="shared" si="0"/>
        <v>396.15422838958148</v>
      </c>
      <c r="J34" s="223">
        <f t="shared" si="0"/>
        <v>410.04962170932691</v>
      </c>
      <c r="K34" s="223">
        <f t="shared" si="0"/>
        <v>427.86743880524307</v>
      </c>
      <c r="L34" s="223">
        <f t="shared" si="0"/>
        <v>333.97532560855939</v>
      </c>
      <c r="M34" s="223">
        <f t="shared" si="0"/>
        <v>312.67511158165951</v>
      </c>
      <c r="N34" s="223">
        <f t="shared" si="0"/>
        <v>211.09558987338892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0.58340604779929783</v>
      </c>
      <c r="C39" s="260">
        <v>0.73107458353580002</v>
      </c>
      <c r="D39" s="260">
        <v>0.53648706390459222</v>
      </c>
      <c r="E39" s="260">
        <v>0.57221023325850495</v>
      </c>
      <c r="F39" s="260">
        <v>0.57278085561146819</v>
      </c>
      <c r="G39" s="260">
        <v>0.50931862065797062</v>
      </c>
      <c r="H39" s="260">
        <v>0.50787205430763183</v>
      </c>
      <c r="I39" s="260">
        <v>0.46831733369226092</v>
      </c>
      <c r="J39" s="260">
        <v>0.43923914627344368</v>
      </c>
      <c r="K39" s="260">
        <v>0.99148470556973789</v>
      </c>
      <c r="L39" s="260">
        <v>1.0865449522643811</v>
      </c>
      <c r="M39" s="260">
        <v>0.94009213368241029</v>
      </c>
      <c r="N39" s="260">
        <v>0.67185500059069159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1.0266213155236049E-2</v>
      </c>
      <c r="C40" s="226">
        <v>1.283872297095268E-2</v>
      </c>
      <c r="D40" s="226">
        <v>9.2812292649242893E-3</v>
      </c>
      <c r="E40" s="226">
        <v>1.143081320384415E-2</v>
      </c>
      <c r="F40" s="226">
        <v>1.299250859612123E-2</v>
      </c>
      <c r="G40" s="226">
        <v>1.1721264287068879E-2</v>
      </c>
      <c r="H40" s="226">
        <v>1.173487197183179E-2</v>
      </c>
      <c r="I40" s="226">
        <v>9.4054740250167444E-3</v>
      </c>
      <c r="J40" s="226">
        <v>9.3442723656285941E-3</v>
      </c>
      <c r="K40" s="226">
        <v>1.8375006591457271E-2</v>
      </c>
      <c r="L40" s="226">
        <v>2.4441106698709959E-2</v>
      </c>
      <c r="M40" s="226">
        <v>1.262975636281684E-2</v>
      </c>
      <c r="N40" s="226">
        <v>1.1108538064690129E-2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0.57313983464406182</v>
      </c>
      <c r="C41" s="226">
        <v>0.71823586056484734</v>
      </c>
      <c r="D41" s="226">
        <v>0.52720583463966797</v>
      </c>
      <c r="E41" s="226">
        <v>0.56077942005466075</v>
      </c>
      <c r="F41" s="226">
        <v>0.55978834701534697</v>
      </c>
      <c r="G41" s="226">
        <v>0.49759735637090169</v>
      </c>
      <c r="H41" s="226">
        <v>0.49613718233580001</v>
      </c>
      <c r="I41" s="226">
        <v>0.45891185966724413</v>
      </c>
      <c r="J41" s="226">
        <v>0.42989487390781511</v>
      </c>
      <c r="K41" s="226">
        <v>0.97310969897828059</v>
      </c>
      <c r="L41" s="226">
        <v>1.0621038455656711</v>
      </c>
      <c r="M41" s="226">
        <v>0.92746237731959347</v>
      </c>
      <c r="N41" s="226">
        <v>0.66074646252600144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36.496831946901573</v>
      </c>
      <c r="C46" s="294">
        <v>45.688358789819993</v>
      </c>
      <c r="D46" s="294">
        <v>33.358119446510919</v>
      </c>
      <c r="E46" s="294">
        <v>35.593761404768912</v>
      </c>
      <c r="F46" s="294">
        <v>34.947132015990178</v>
      </c>
      <c r="G46" s="294">
        <v>30.790213617488181</v>
      </c>
      <c r="H46" s="294">
        <v>30.977848432929601</v>
      </c>
      <c r="I46" s="294">
        <v>28.056524586318702</v>
      </c>
      <c r="J46" s="294">
        <v>26.731792627859839</v>
      </c>
      <c r="K46" s="294">
        <v>58.425756745264827</v>
      </c>
      <c r="L46" s="294">
        <v>59.77014578015865</v>
      </c>
      <c r="M46" s="294">
        <v>52.756831859162091</v>
      </c>
      <c r="N46" s="294">
        <v>37.257527027467717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36.496831946901573</v>
      </c>
      <c r="C47" s="262">
        <v>45.688358789819993</v>
      </c>
      <c r="D47" s="262">
        <v>33.358119446510919</v>
      </c>
      <c r="E47" s="262">
        <v>35.593761404768912</v>
      </c>
      <c r="F47" s="262">
        <v>34.947132015990178</v>
      </c>
      <c r="G47" s="262">
        <v>30.790213617488181</v>
      </c>
      <c r="H47" s="262">
        <v>30.977848432929601</v>
      </c>
      <c r="I47" s="262">
        <v>28.056524586318702</v>
      </c>
      <c r="J47" s="262">
        <v>26.731792627859839</v>
      </c>
      <c r="K47" s="262">
        <v>58.425756745264827</v>
      </c>
      <c r="L47" s="262">
        <v>59.77014578015865</v>
      </c>
      <c r="M47" s="262">
        <v>52.756831859162091</v>
      </c>
      <c r="N47" s="262">
        <v>37.257527027467717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1.940412742179773</v>
      </c>
      <c r="C48" s="297">
        <v>2.2997162695360611</v>
      </c>
      <c r="D48" s="297">
        <v>1.5162977585693109</v>
      </c>
      <c r="E48" s="297">
        <v>1.803269702789754</v>
      </c>
      <c r="F48" s="297">
        <v>1.6940279676416989</v>
      </c>
      <c r="G48" s="297">
        <v>1.542331701697025</v>
      </c>
      <c r="H48" s="297">
        <v>1.4622151685452021</v>
      </c>
      <c r="I48" s="297">
        <v>1.3083098338788399</v>
      </c>
      <c r="J48" s="297">
        <v>1.0794881674540111</v>
      </c>
      <c r="K48" s="297">
        <v>2.2030498210753211</v>
      </c>
      <c r="L48" s="297">
        <v>3.3465713560223551</v>
      </c>
      <c r="M48" s="297">
        <v>1.6702195253931309</v>
      </c>
      <c r="N48" s="297">
        <v>1.273406199828151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0.50099970219499812</v>
      </c>
      <c r="C49" s="297">
        <v>0.62323355639840006</v>
      </c>
      <c r="D49" s="297">
        <v>0.45684198699727119</v>
      </c>
      <c r="E49" s="297">
        <v>0.55880351067015965</v>
      </c>
      <c r="F49" s="297">
        <v>0.64310318802631938</v>
      </c>
      <c r="G49" s="297">
        <v>0.5855509583852746</v>
      </c>
      <c r="H49" s="297">
        <v>0.58433790039928146</v>
      </c>
      <c r="I49" s="297">
        <v>0.47306812936615372</v>
      </c>
      <c r="J49" s="297">
        <v>0.46841240583606719</v>
      </c>
      <c r="K49" s="297">
        <v>0.91814260950609961</v>
      </c>
      <c r="L49" s="297">
        <v>1.269210813550733</v>
      </c>
      <c r="M49" s="297">
        <v>0.64651251845847935</v>
      </c>
      <c r="N49" s="297">
        <v>0.57513652358939193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6.0857210235589481</v>
      </c>
      <c r="C50" s="297">
        <v>7.8998938557673153</v>
      </c>
      <c r="D50" s="297">
        <v>5.4347791209885727</v>
      </c>
      <c r="E50" s="297">
        <v>5.81758360837902</v>
      </c>
      <c r="F50" s="297">
        <v>4.901597365940181</v>
      </c>
      <c r="G50" s="297">
        <v>3.804209702141307</v>
      </c>
      <c r="H50" s="297">
        <v>4.2261464597604448</v>
      </c>
      <c r="I50" s="297">
        <v>3.1932079117135941</v>
      </c>
      <c r="J50" s="297">
        <v>3.633996646506461</v>
      </c>
      <c r="K50" s="297">
        <v>6.6812632068084739</v>
      </c>
      <c r="L50" s="297">
        <v>0</v>
      </c>
      <c r="M50" s="297">
        <v>2.9636465797038358</v>
      </c>
      <c r="N50" s="297">
        <v>1.199314118993877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27.96969847896785</v>
      </c>
      <c r="C51" s="297">
        <v>34.865515108118217</v>
      </c>
      <c r="D51" s="297">
        <v>25.950200579955759</v>
      </c>
      <c r="E51" s="297">
        <v>27.41410458292998</v>
      </c>
      <c r="F51" s="297">
        <v>27.708403494381979</v>
      </c>
      <c r="G51" s="297">
        <v>24.858121255264571</v>
      </c>
      <c r="H51" s="297">
        <v>24.705148904224679</v>
      </c>
      <c r="I51" s="297">
        <v>23.08193871136011</v>
      </c>
      <c r="J51" s="297">
        <v>21.5498954080633</v>
      </c>
      <c r="K51" s="297">
        <v>48.623301107874937</v>
      </c>
      <c r="L51" s="297">
        <v>55.154363610585563</v>
      </c>
      <c r="M51" s="297">
        <v>47.476453235606641</v>
      </c>
      <c r="N51" s="297">
        <v>34.209670185056297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16.72077585402846</v>
      </c>
      <c r="C53" s="294">
        <f t="shared" si="1"/>
        <v>20.048463646882873</v>
      </c>
      <c r="D53" s="294">
        <f t="shared" si="1"/>
        <v>15.17048336096288</v>
      </c>
      <c r="E53" s="294">
        <f t="shared" si="1"/>
        <v>15.661347730204877</v>
      </c>
      <c r="F53" s="294">
        <f t="shared" si="1"/>
        <v>15.526563482026631</v>
      </c>
      <c r="G53" s="294">
        <f t="shared" si="1"/>
        <v>14.206249371586711</v>
      </c>
      <c r="H53" s="294">
        <f t="shared" si="1"/>
        <v>14.55447742052889</v>
      </c>
      <c r="I53" s="294">
        <f t="shared" si="1"/>
        <v>13.291336469570528</v>
      </c>
      <c r="J53" s="294">
        <f t="shared" si="1"/>
        <v>12.954979935193618</v>
      </c>
      <c r="K53" s="294">
        <f t="shared" si="1"/>
        <v>23.750397354408506</v>
      </c>
      <c r="L53" s="294">
        <f t="shared" si="1"/>
        <v>23.08222487613638</v>
      </c>
      <c r="M53" s="294">
        <f t="shared" si="1"/>
        <v>19.282197588814995</v>
      </c>
      <c r="N53" s="294">
        <f t="shared" si="1"/>
        <v>13.988607845330487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3.9682216195850319</v>
      </c>
      <c r="C54" s="262">
        <v>4.7207310595912038</v>
      </c>
      <c r="D54" s="262">
        <v>3.7042623950248892</v>
      </c>
      <c r="E54" s="262">
        <v>3.944849924670907</v>
      </c>
      <c r="F54" s="262">
        <v>3.9569115229884919</v>
      </c>
      <c r="G54" s="262">
        <v>3.560825381263601</v>
      </c>
      <c r="H54" s="262">
        <v>3.54623550585214</v>
      </c>
      <c r="I54" s="262">
        <v>3.283743127315768</v>
      </c>
      <c r="J54" s="262">
        <v>3.0883933816580882</v>
      </c>
      <c r="K54" s="262">
        <v>5.8006401475244136</v>
      </c>
      <c r="L54" s="262">
        <v>6.0670584664076816</v>
      </c>
      <c r="M54" s="262">
        <v>5.353737861473217</v>
      </c>
      <c r="N54" s="262">
        <v>3.9396235705715772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0.25319653115749158</v>
      </c>
      <c r="C55" s="230">
        <v>0.28729248570409699</v>
      </c>
      <c r="D55" s="230">
        <v>0.20114945781021129</v>
      </c>
      <c r="E55" s="230">
        <v>0.23890334077982159</v>
      </c>
      <c r="F55" s="230">
        <v>0.2230986688537781</v>
      </c>
      <c r="G55" s="230">
        <v>0.2035119348147347</v>
      </c>
      <c r="H55" s="230">
        <v>0.19383287661814061</v>
      </c>
      <c r="I55" s="230">
        <v>0.17279084209176651</v>
      </c>
      <c r="J55" s="230">
        <v>0.1443377590933177</v>
      </c>
      <c r="K55" s="230">
        <v>0.24696539409799409</v>
      </c>
      <c r="L55" s="230">
        <v>0.33969875451990189</v>
      </c>
      <c r="M55" s="230">
        <v>0.1795811507113593</v>
      </c>
      <c r="N55" s="230">
        <v>0.13912894386887389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6.537340430171093E-2</v>
      </c>
      <c r="C56" s="230">
        <v>7.7857568763481447E-2</v>
      </c>
      <c r="D56" s="230">
        <v>6.0603873790689988E-2</v>
      </c>
      <c r="E56" s="230">
        <v>7.4032201246470322E-2</v>
      </c>
      <c r="F56" s="230">
        <v>8.4694862142110167E-2</v>
      </c>
      <c r="G56" s="230">
        <v>7.7263929894257274E-2</v>
      </c>
      <c r="H56" s="230">
        <v>7.7460485014723662E-2</v>
      </c>
      <c r="I56" s="230">
        <v>6.247896203425185E-2</v>
      </c>
      <c r="J56" s="230">
        <v>6.2631160792939372E-2</v>
      </c>
      <c r="K56" s="230">
        <v>0.10292524900056819</v>
      </c>
      <c r="L56" s="230">
        <v>0.128833150923406</v>
      </c>
      <c r="M56" s="230">
        <v>6.9512695935431065E-2</v>
      </c>
      <c r="N56" s="230">
        <v>6.2837873035490502E-2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3.6496516841258289</v>
      </c>
      <c r="C57" s="230">
        <v>4.355581005123625</v>
      </c>
      <c r="D57" s="230">
        <v>3.4425090634239881</v>
      </c>
      <c r="E57" s="230">
        <v>3.6319143826446152</v>
      </c>
      <c r="F57" s="230">
        <v>3.649117991992604</v>
      </c>
      <c r="G57" s="230">
        <v>3.2800495165546102</v>
      </c>
      <c r="H57" s="230">
        <v>3.274942144219275</v>
      </c>
      <c r="I57" s="230">
        <v>3.0484733231897492</v>
      </c>
      <c r="J57" s="230">
        <v>2.881424461771831</v>
      </c>
      <c r="K57" s="230">
        <v>5.4507495044258514</v>
      </c>
      <c r="L57" s="230">
        <v>5.5985265609643742</v>
      </c>
      <c r="M57" s="230">
        <v>5.1046440148264267</v>
      </c>
      <c r="N57" s="230">
        <v>3.7376567536672129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12.75255423444343</v>
      </c>
      <c r="C58" s="262">
        <v>15.327732587291671</v>
      </c>
      <c r="D58" s="262">
        <v>11.466220965937991</v>
      </c>
      <c r="E58" s="262">
        <v>11.716497805533971</v>
      </c>
      <c r="F58" s="262">
        <v>11.56965195903814</v>
      </c>
      <c r="G58" s="262">
        <v>10.64542399032311</v>
      </c>
      <c r="H58" s="262">
        <v>11.00824191467675</v>
      </c>
      <c r="I58" s="262">
        <v>10.00759334225476</v>
      </c>
      <c r="J58" s="262">
        <v>9.8665865535355302</v>
      </c>
      <c r="K58" s="262">
        <v>17.94975720688409</v>
      </c>
      <c r="L58" s="262">
        <v>17.0151664097287</v>
      </c>
      <c r="M58" s="262">
        <v>13.92845972734178</v>
      </c>
      <c r="N58" s="262">
        <v>10.04898427475891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1.678771807102982</v>
      </c>
      <c r="C59" s="229">
        <v>1.8244738568619521</v>
      </c>
      <c r="D59" s="229">
        <v>0.4381005551439997</v>
      </c>
      <c r="E59" s="229">
        <v>0.44334711120785258</v>
      </c>
      <c r="F59" s="229">
        <v>0.3891057363858933</v>
      </c>
      <c r="G59" s="229">
        <v>0.43396816093461382</v>
      </c>
      <c r="H59" s="229">
        <v>0.80433977236911391</v>
      </c>
      <c r="I59" s="229">
        <v>0.71432726403202285</v>
      </c>
      <c r="J59" s="229">
        <v>0.69914646036432926</v>
      </c>
      <c r="K59" s="229">
        <v>1.4281020437699761</v>
      </c>
      <c r="L59" s="229">
        <v>1.5828698318457151</v>
      </c>
      <c r="M59" s="229">
        <v>0.83093939575407827</v>
      </c>
      <c r="N59" s="229">
        <v>0.51493110912801965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0.58181107024980383</v>
      </c>
      <c r="C61" s="229">
        <v>0.66885158013246582</v>
      </c>
      <c r="D61" s="229">
        <v>0.49587548358856343</v>
      </c>
      <c r="E61" s="229">
        <v>0.56822722671304882</v>
      </c>
      <c r="F61" s="229">
        <v>0.54196601844230119</v>
      </c>
      <c r="G61" s="229">
        <v>0.50881904519757359</v>
      </c>
      <c r="H61" s="229">
        <v>0.47911127648407459</v>
      </c>
      <c r="I61" s="229">
        <v>0.43335628978509821</v>
      </c>
      <c r="J61" s="229">
        <v>0.37020125227621509</v>
      </c>
      <c r="K61" s="229">
        <v>0.62297917012288628</v>
      </c>
      <c r="L61" s="229">
        <v>0.864064843929647</v>
      </c>
      <c r="M61" s="229">
        <v>0.41465215823516538</v>
      </c>
      <c r="N61" s="229">
        <v>0.32585958809490961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0.15021916038412589</v>
      </c>
      <c r="C62" s="229">
        <v>0.18126181673391409</v>
      </c>
      <c r="D62" s="229">
        <v>0.14940122409702611</v>
      </c>
      <c r="E62" s="229">
        <v>0.17608423668095161</v>
      </c>
      <c r="F62" s="229">
        <v>0.20574635184293119</v>
      </c>
      <c r="G62" s="229">
        <v>0.19317471023405491</v>
      </c>
      <c r="H62" s="229">
        <v>0.19146489749307311</v>
      </c>
      <c r="I62" s="229">
        <v>0.15669610060935951</v>
      </c>
      <c r="J62" s="229">
        <v>0.1606380361085471</v>
      </c>
      <c r="K62" s="229">
        <v>0.25963267623488562</v>
      </c>
      <c r="L62" s="229">
        <v>0.327702692354368</v>
      </c>
      <c r="M62" s="229">
        <v>0.16050453669661269</v>
      </c>
      <c r="N62" s="229">
        <v>0.14717515173121451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1.824735420970826</v>
      </c>
      <c r="C63" s="229">
        <v>2.297612343880437</v>
      </c>
      <c r="D63" s="229">
        <v>1.777338065420643</v>
      </c>
      <c r="E63" s="229">
        <v>1.833175256505666</v>
      </c>
      <c r="F63" s="229">
        <v>1.5681554609302299</v>
      </c>
      <c r="G63" s="229">
        <v>1.2550181950128421</v>
      </c>
      <c r="H63" s="229">
        <v>1.3847445085383729</v>
      </c>
      <c r="I63" s="229">
        <v>1.057698029395669</v>
      </c>
      <c r="J63" s="229">
        <v>1.2462481293122389</v>
      </c>
      <c r="K63" s="229">
        <v>1.8893298590580581</v>
      </c>
      <c r="L63" s="229">
        <v>0</v>
      </c>
      <c r="M63" s="229">
        <v>0.73576103729910103</v>
      </c>
      <c r="N63" s="229">
        <v>0.30689971893060841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0.1306153401668193</v>
      </c>
      <c r="C64" s="229">
        <v>0.2152147334217851</v>
      </c>
      <c r="D64" s="229">
        <v>0.11900080109990969</v>
      </c>
      <c r="E64" s="229">
        <v>5.7222039822515593E-2</v>
      </c>
      <c r="F64" s="229">
        <v>0</v>
      </c>
      <c r="G64" s="229">
        <v>5.3688160448230889E-2</v>
      </c>
      <c r="H64" s="229">
        <v>5.3661039147941091E-2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8.3864014355688763</v>
      </c>
      <c r="C65" s="229">
        <v>10.140318256261111</v>
      </c>
      <c r="D65" s="229">
        <v>8.4865048365878515</v>
      </c>
      <c r="E65" s="229">
        <v>8.6384419346039305</v>
      </c>
      <c r="F65" s="229">
        <v>8.8646783914367813</v>
      </c>
      <c r="G65" s="229">
        <v>8.2007557184957971</v>
      </c>
      <c r="H65" s="229">
        <v>8.0949204206441756</v>
      </c>
      <c r="I65" s="229">
        <v>7.6455156584326147</v>
      </c>
      <c r="J65" s="229">
        <v>7.3903526754742002</v>
      </c>
      <c r="K65" s="229">
        <v>13.74971345769829</v>
      </c>
      <c r="L65" s="229">
        <v>14.24052904159897</v>
      </c>
      <c r="M65" s="229">
        <v>11.78660259935682</v>
      </c>
      <c r="N65" s="229">
        <v>8.754118706874161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294.60295000000002</v>
      </c>
      <c r="C70" s="279">
        <v>291.06365</v>
      </c>
      <c r="D70" s="279">
        <v>296.06830000000002</v>
      </c>
      <c r="E70" s="279">
        <v>336.87615</v>
      </c>
      <c r="F70" s="279">
        <v>301.06061999999997</v>
      </c>
      <c r="G70" s="279">
        <v>299.32627000000002</v>
      </c>
      <c r="H70" s="279">
        <v>297.38116000000002</v>
      </c>
      <c r="I70" s="279">
        <v>354.33805000000001</v>
      </c>
      <c r="J70" s="279">
        <v>369.92361</v>
      </c>
      <c r="K70" s="279">
        <v>344.69979999999998</v>
      </c>
      <c r="L70" s="279">
        <v>250.03640999999999</v>
      </c>
      <c r="M70" s="279">
        <v>239.69598999999999</v>
      </c>
      <c r="N70" s="279">
        <v>159.17760000000001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143.6388068338255</v>
      </c>
      <c r="C72" s="223">
        <v>147.73044163870361</v>
      </c>
      <c r="D72" s="223">
        <v>123.0973248866355</v>
      </c>
      <c r="E72" s="223">
        <v>131.4671217585404</v>
      </c>
      <c r="F72" s="223">
        <v>131.56765943316009</v>
      </c>
      <c r="G72" s="223">
        <v>189.2159932760583</v>
      </c>
      <c r="H72" s="223">
        <v>217.63698327374871</v>
      </c>
      <c r="I72" s="223">
        <v>214.7154651181896</v>
      </c>
      <c r="J72" s="223">
        <v>205.0762277194319</v>
      </c>
      <c r="K72" s="223">
        <v>233.84942351144741</v>
      </c>
      <c r="L72" s="223">
        <v>346.6455806294266</v>
      </c>
      <c r="M72" s="223">
        <v>311.00933510593052</v>
      </c>
      <c r="N72" s="223">
        <v>279.58928972035233</v>
      </c>
      <c r="O72" s="223">
        <v>269.66089561039701</v>
      </c>
      <c r="P72" s="223">
        <v>197.67030040297729</v>
      </c>
      <c r="Q72" s="223">
        <v>184.67081411257169</v>
      </c>
      <c r="R72" s="223">
        <v>205.61467762015181</v>
      </c>
      <c r="S72" s="223">
        <v>228.14406048266551</v>
      </c>
      <c r="T72" s="223">
        <v>228.3492433354393</v>
      </c>
      <c r="U72" s="223">
        <v>226.16648011031029</v>
      </c>
      <c r="V72" s="223">
        <v>177.9889035072265</v>
      </c>
      <c r="W72" s="223">
        <v>279.49239182258202</v>
      </c>
      <c r="X72" s="223">
        <v>259.19103874236708</v>
      </c>
      <c r="Y72" s="223">
        <v>183.2415853426001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0.30828585442130663</v>
      </c>
      <c r="C77" s="260">
        <v>0.32070879102984667</v>
      </c>
      <c r="D77" s="260">
        <v>0.26722002711338888</v>
      </c>
      <c r="E77" s="260">
        <v>0.28864695627448328</v>
      </c>
      <c r="F77" s="260">
        <v>0.29366521476462171</v>
      </c>
      <c r="G77" s="260">
        <v>0.42084386615075142</v>
      </c>
      <c r="H77" s="260">
        <v>0.47638887218892939</v>
      </c>
      <c r="I77" s="260">
        <v>0.47739683409879519</v>
      </c>
      <c r="J77" s="260">
        <v>0.44513764847496379</v>
      </c>
      <c r="K77" s="260">
        <v>0.54835818019025717</v>
      </c>
      <c r="L77" s="260">
        <v>0.88206507068929485</v>
      </c>
      <c r="M77" s="260">
        <v>0.79237975105251413</v>
      </c>
      <c r="N77" s="260">
        <v>0.71667036893218228</v>
      </c>
      <c r="O77" s="260">
        <v>0.7077345653344338</v>
      </c>
      <c r="P77" s="260">
        <v>0.51554492155484277</v>
      </c>
      <c r="Q77" s="260">
        <v>0.47721848382291288</v>
      </c>
      <c r="R77" s="260">
        <v>0.51967928796955576</v>
      </c>
      <c r="S77" s="260">
        <v>0.58940151596299617</v>
      </c>
      <c r="T77" s="260">
        <v>0.56008038816784611</v>
      </c>
      <c r="U77" s="260">
        <v>0.56703010085064587</v>
      </c>
      <c r="V77" s="260">
        <v>0.45103152363911247</v>
      </c>
      <c r="W77" s="260">
        <v>0.68603917611918408</v>
      </c>
      <c r="X77" s="260">
        <v>0.64974780632163953</v>
      </c>
      <c r="Y77" s="260">
        <v>0.45302700873339757</v>
      </c>
      <c r="DA77" s="68" t="s">
        <v>857</v>
      </c>
    </row>
    <row r="78" spans="1:105" ht="12" customHeight="1" x14ac:dyDescent="0.25">
      <c r="A78" s="37" t="s">
        <v>159</v>
      </c>
      <c r="B78" s="226">
        <v>5.4249151275887987E-3</v>
      </c>
      <c r="C78" s="226">
        <v>5.6321084265675706E-3</v>
      </c>
      <c r="D78" s="226">
        <v>4.6229079929124041E-3</v>
      </c>
      <c r="E78" s="226">
        <v>5.7661839080413724E-3</v>
      </c>
      <c r="F78" s="226">
        <v>6.66126982044115E-3</v>
      </c>
      <c r="G78" s="226">
        <v>9.6851400649209749E-3</v>
      </c>
      <c r="H78" s="226">
        <v>1.100742278793743E-2</v>
      </c>
      <c r="I78" s="226">
        <v>9.587822614509493E-3</v>
      </c>
      <c r="J78" s="226">
        <v>9.4697557420259024E-3</v>
      </c>
      <c r="K78" s="226">
        <v>1.0162622901666909E-2</v>
      </c>
      <c r="L78" s="226">
        <v>1.9841467638309442E-2</v>
      </c>
      <c r="M78" s="226">
        <v>1.064530043818402E-2</v>
      </c>
      <c r="N78" s="226">
        <v>1.184952120043648E-2</v>
      </c>
      <c r="O78" s="226">
        <v>9.2990952823501401E-3</v>
      </c>
      <c r="P78" s="226">
        <v>8.576252180959398E-3</v>
      </c>
      <c r="Q78" s="226">
        <v>9.9729470827839631E-3</v>
      </c>
      <c r="R78" s="226">
        <v>8.7928900875473715E-3</v>
      </c>
      <c r="S78" s="226">
        <v>1.4461682320434819E-2</v>
      </c>
      <c r="T78" s="226">
        <v>9.1987718012208428E-3</v>
      </c>
      <c r="U78" s="226">
        <v>9.0023211807446803E-3</v>
      </c>
      <c r="V78" s="226">
        <v>1.2114450736623291E-2</v>
      </c>
      <c r="W78" s="226">
        <v>3.4395437361922611E-2</v>
      </c>
      <c r="X78" s="226">
        <v>2.4939059539290442E-2</v>
      </c>
      <c r="Y78" s="226">
        <v>1.6003825665583862E-2</v>
      </c>
      <c r="DA78" s="69" t="s">
        <v>858</v>
      </c>
    </row>
    <row r="79" spans="1:105" ht="12" customHeight="1" x14ac:dyDescent="0.25">
      <c r="A79" s="37" t="s">
        <v>35</v>
      </c>
      <c r="B79" s="226">
        <v>0.30286093929371782</v>
      </c>
      <c r="C79" s="226">
        <v>0.31507668260327909</v>
      </c>
      <c r="D79" s="226">
        <v>0.26259711912047651</v>
      </c>
      <c r="E79" s="226">
        <v>0.28288077236644199</v>
      </c>
      <c r="F79" s="226">
        <v>0.28700394494418058</v>
      </c>
      <c r="G79" s="226">
        <v>0.41115872608583037</v>
      </c>
      <c r="H79" s="226">
        <v>0.46538144940099202</v>
      </c>
      <c r="I79" s="226">
        <v>0.46780901148428577</v>
      </c>
      <c r="J79" s="226">
        <v>0.43566789273293788</v>
      </c>
      <c r="K79" s="226">
        <v>0.53819555728859025</v>
      </c>
      <c r="L79" s="226">
        <v>0.86222360305098544</v>
      </c>
      <c r="M79" s="226">
        <v>0.78173445061433011</v>
      </c>
      <c r="N79" s="226">
        <v>0.7048208477317458</v>
      </c>
      <c r="O79" s="226">
        <v>0.69843547005208362</v>
      </c>
      <c r="P79" s="226">
        <v>0.50696866937388341</v>
      </c>
      <c r="Q79" s="226">
        <v>0.46724553674012892</v>
      </c>
      <c r="R79" s="226">
        <v>0.5108863978820084</v>
      </c>
      <c r="S79" s="226">
        <v>0.5749398336425614</v>
      </c>
      <c r="T79" s="226">
        <v>0.55088161636662525</v>
      </c>
      <c r="U79" s="226">
        <v>0.55802777966990114</v>
      </c>
      <c r="V79" s="226">
        <v>0.43891707290248921</v>
      </c>
      <c r="W79" s="226">
        <v>0.65164373875726145</v>
      </c>
      <c r="X79" s="226">
        <v>0.6248087467823491</v>
      </c>
      <c r="Y79" s="226">
        <v>0.43702318306781368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31.03676534530312</v>
      </c>
      <c r="C83" s="261">
        <v>32.254725544634738</v>
      </c>
      <c r="D83" s="261">
        <v>26.739293161675668</v>
      </c>
      <c r="E83" s="261">
        <v>28.895077319167541</v>
      </c>
      <c r="F83" s="261">
        <v>28.83461567612677</v>
      </c>
      <c r="G83" s="261">
        <v>40.943292446862017</v>
      </c>
      <c r="H83" s="261">
        <v>46.762439202208739</v>
      </c>
      <c r="I83" s="261">
        <v>46.026906784071059</v>
      </c>
      <c r="J83" s="261">
        <v>43.597339339291644</v>
      </c>
      <c r="K83" s="261">
        <v>52.002146143393929</v>
      </c>
      <c r="L83" s="261">
        <v>78.08648163909686</v>
      </c>
      <c r="M83" s="261">
        <v>71.561637820212709</v>
      </c>
      <c r="N83" s="261">
        <v>63.958244367309867</v>
      </c>
      <c r="O83" s="261">
        <v>62.986501565819069</v>
      </c>
      <c r="P83" s="261">
        <v>46.025931692297327</v>
      </c>
      <c r="Q83" s="261">
        <v>42.81411601635164</v>
      </c>
      <c r="R83" s="261">
        <v>48.280097265214522</v>
      </c>
      <c r="S83" s="261">
        <v>53.619451891815373</v>
      </c>
      <c r="T83" s="261">
        <v>52.77034250616196</v>
      </c>
      <c r="U83" s="261">
        <v>53.20063466391138</v>
      </c>
      <c r="V83" s="261">
        <v>41.40727731722329</v>
      </c>
      <c r="W83" s="261">
        <v>64.772131108143498</v>
      </c>
      <c r="X83" s="261">
        <v>59.10517715700486</v>
      </c>
      <c r="Y83" s="261">
        <v>42.089406045393162</v>
      </c>
      <c r="DA83" s="70" t="s">
        <v>863</v>
      </c>
    </row>
    <row r="84" spans="1:105" ht="12" customHeight="1" x14ac:dyDescent="0.25">
      <c r="A84" s="60" t="s">
        <v>560</v>
      </c>
      <c r="B84" s="262">
        <v>31.03676534530312</v>
      </c>
      <c r="C84" s="262">
        <v>32.254725544634738</v>
      </c>
      <c r="D84" s="262">
        <v>26.739293161675668</v>
      </c>
      <c r="E84" s="262">
        <v>28.895077319167541</v>
      </c>
      <c r="F84" s="262">
        <v>28.83461567612677</v>
      </c>
      <c r="G84" s="262">
        <v>40.943292446862017</v>
      </c>
      <c r="H84" s="262">
        <v>46.762439202208739</v>
      </c>
      <c r="I84" s="262">
        <v>46.026906784071059</v>
      </c>
      <c r="J84" s="262">
        <v>43.597339339291644</v>
      </c>
      <c r="K84" s="262">
        <v>52.002146143393929</v>
      </c>
      <c r="L84" s="262">
        <v>78.08648163909686</v>
      </c>
      <c r="M84" s="262">
        <v>71.561637820212709</v>
      </c>
      <c r="N84" s="262">
        <v>63.958244367309867</v>
      </c>
      <c r="O84" s="262">
        <v>62.986501565819069</v>
      </c>
      <c r="P84" s="262">
        <v>46.025931692297327</v>
      </c>
      <c r="Q84" s="262">
        <v>42.81411601635164</v>
      </c>
      <c r="R84" s="262">
        <v>48.280097265214522</v>
      </c>
      <c r="S84" s="262">
        <v>53.619451891815373</v>
      </c>
      <c r="T84" s="262">
        <v>52.77034250616196</v>
      </c>
      <c r="U84" s="262">
        <v>53.20063466391138</v>
      </c>
      <c r="V84" s="262">
        <v>41.40727731722329</v>
      </c>
      <c r="W84" s="262">
        <v>64.772131108143498</v>
      </c>
      <c r="X84" s="262">
        <v>59.10517715700486</v>
      </c>
      <c r="Y84" s="262">
        <v>42.089406045393162</v>
      </c>
      <c r="DA84" s="72" t="s">
        <v>864</v>
      </c>
    </row>
    <row r="85" spans="1:105" ht="12" customHeight="1" x14ac:dyDescent="0.25">
      <c r="A85" s="59" t="s">
        <v>31</v>
      </c>
      <c r="B85" s="230">
        <v>1.6501195237901349</v>
      </c>
      <c r="C85" s="230">
        <v>1.623536477763446</v>
      </c>
      <c r="D85" s="230">
        <v>1.2154381289925289</v>
      </c>
      <c r="E85" s="230">
        <v>1.4638974762144981</v>
      </c>
      <c r="F85" s="230">
        <v>1.397729729844744</v>
      </c>
      <c r="G85" s="230">
        <v>2.0509158753215289</v>
      </c>
      <c r="H85" s="230">
        <v>2.207278793673662</v>
      </c>
      <c r="I85" s="230">
        <v>2.1462905921708111</v>
      </c>
      <c r="J85" s="230">
        <v>1.760555777325379</v>
      </c>
      <c r="K85" s="230">
        <v>1.960835856285619</v>
      </c>
      <c r="L85" s="230">
        <v>4.3721155325124839</v>
      </c>
      <c r="M85" s="230">
        <v>2.2655576641809572</v>
      </c>
      <c r="N85" s="230">
        <v>2.1859965329264051</v>
      </c>
      <c r="O85" s="230">
        <v>1.786509732609125</v>
      </c>
      <c r="P85" s="230">
        <v>1.1849813724990139</v>
      </c>
      <c r="Q85" s="230">
        <v>1.2701329698361681</v>
      </c>
      <c r="R85" s="230">
        <v>1.558308678357464</v>
      </c>
      <c r="S85" s="230">
        <v>1.89995463486061</v>
      </c>
      <c r="T85" s="230">
        <v>1.6075415338454939</v>
      </c>
      <c r="U85" s="230">
        <v>1.710529382707108</v>
      </c>
      <c r="V85" s="230">
        <v>1.6012564064208969</v>
      </c>
      <c r="W85" s="230">
        <v>2.1253576528060041</v>
      </c>
      <c r="X85" s="230">
        <v>0.9995669381435589</v>
      </c>
      <c r="Y85" s="230">
        <v>0.86729504444147909</v>
      </c>
      <c r="DA85" s="71" t="s">
        <v>865</v>
      </c>
    </row>
    <row r="86" spans="1:105" ht="12" customHeight="1" x14ac:dyDescent="0.25">
      <c r="A86" s="59" t="s">
        <v>159</v>
      </c>
      <c r="B86" s="230">
        <v>0.42604821749228539</v>
      </c>
      <c r="C86" s="230">
        <v>0.43998576101875841</v>
      </c>
      <c r="D86" s="230">
        <v>0.36619665681304298</v>
      </c>
      <c r="E86" s="230">
        <v>0.45363766035901931</v>
      </c>
      <c r="F86" s="230">
        <v>0.53061960158407595</v>
      </c>
      <c r="G86" s="230">
        <v>0.77863649890664277</v>
      </c>
      <c r="H86" s="230">
        <v>0.88208403498807952</v>
      </c>
      <c r="I86" s="230">
        <v>0.77607127090389849</v>
      </c>
      <c r="J86" s="230">
        <v>0.76394183107217883</v>
      </c>
      <c r="K86" s="230">
        <v>0.81719756524818687</v>
      </c>
      <c r="L86" s="230">
        <v>1.6581556828220509</v>
      </c>
      <c r="M86" s="230">
        <v>0.87695741123477888</v>
      </c>
      <c r="N86" s="230">
        <v>0.987309820460608</v>
      </c>
      <c r="O86" s="230">
        <v>0.77503084327312866</v>
      </c>
      <c r="P86" s="230">
        <v>0.71400929969621207</v>
      </c>
      <c r="Q86" s="230">
        <v>0.82652735924386245</v>
      </c>
      <c r="R86" s="230">
        <v>0.70414648825857007</v>
      </c>
      <c r="S86" s="230">
        <v>1.177443541482734</v>
      </c>
      <c r="T86" s="230">
        <v>0.72627987619334577</v>
      </c>
      <c r="U86" s="230">
        <v>0.70459699430799327</v>
      </c>
      <c r="V86" s="230">
        <v>0.97892127704861409</v>
      </c>
      <c r="W86" s="230">
        <v>2.87949989214794</v>
      </c>
      <c r="X86" s="230">
        <v>2.2302488114867889</v>
      </c>
      <c r="Y86" s="230">
        <v>1.4562299053008829</v>
      </c>
      <c r="DA86" s="71" t="s">
        <v>866</v>
      </c>
    </row>
    <row r="87" spans="1:105" ht="12" customHeight="1" x14ac:dyDescent="0.25">
      <c r="A87" s="59" t="s">
        <v>32</v>
      </c>
      <c r="B87" s="230">
        <v>5.175273723483067</v>
      </c>
      <c r="C87" s="230">
        <v>5.5771079307470339</v>
      </c>
      <c r="D87" s="230">
        <v>4.3564252001102339</v>
      </c>
      <c r="E87" s="230">
        <v>4.7227244758771478</v>
      </c>
      <c r="F87" s="230">
        <v>4.0442711058902292</v>
      </c>
      <c r="G87" s="230">
        <v>5.0586485790243048</v>
      </c>
      <c r="H87" s="230">
        <v>6.379555936948198</v>
      </c>
      <c r="I87" s="230">
        <v>5.2384778607350748</v>
      </c>
      <c r="J87" s="230">
        <v>5.9267474935620958</v>
      </c>
      <c r="K87" s="230">
        <v>5.9466927782855548</v>
      </c>
      <c r="L87" s="230">
        <v>0</v>
      </c>
      <c r="M87" s="230">
        <v>4.0200178003495166</v>
      </c>
      <c r="N87" s="230">
        <v>2.058806142426592</v>
      </c>
      <c r="O87" s="230">
        <v>2.2140259591123268</v>
      </c>
      <c r="P87" s="230">
        <v>1.919653157086709</v>
      </c>
      <c r="Q87" s="230">
        <v>1.9935743315817001</v>
      </c>
      <c r="R87" s="230">
        <v>5.1051708421734112</v>
      </c>
      <c r="S87" s="230">
        <v>3.7315112859078998</v>
      </c>
      <c r="T87" s="230">
        <v>6.9422111189103948</v>
      </c>
      <c r="U87" s="230">
        <v>7.1095842222484444</v>
      </c>
      <c r="V87" s="230">
        <v>3.359931466961009</v>
      </c>
      <c r="W87" s="230">
        <v>5.2132914252072862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23.785323880537639</v>
      </c>
      <c r="C88" s="230">
        <v>24.614095375105499</v>
      </c>
      <c r="D88" s="230">
        <v>20.801233175759862</v>
      </c>
      <c r="E88" s="230">
        <v>22.254817706716871</v>
      </c>
      <c r="F88" s="230">
        <v>22.861995238807719</v>
      </c>
      <c r="G88" s="230">
        <v>33.055091493609552</v>
      </c>
      <c r="H88" s="230">
        <v>37.293520436598797</v>
      </c>
      <c r="I88" s="230">
        <v>37.86606706026128</v>
      </c>
      <c r="J88" s="230">
        <v>35.146094237331987</v>
      </c>
      <c r="K88" s="230">
        <v>43.277419943574557</v>
      </c>
      <c r="L88" s="230">
        <v>72.056210423762323</v>
      </c>
      <c r="M88" s="230">
        <v>64.399104944447458</v>
      </c>
      <c r="N88" s="230">
        <v>58.726131871496257</v>
      </c>
      <c r="O88" s="230">
        <v>58.210935030824487</v>
      </c>
      <c r="P88" s="230">
        <v>42.207287863015402</v>
      </c>
      <c r="Q88" s="230">
        <v>38.723881355689912</v>
      </c>
      <c r="R88" s="230">
        <v>40.912471256425079</v>
      </c>
      <c r="S88" s="230">
        <v>46.81054242956413</v>
      </c>
      <c r="T88" s="230">
        <v>43.494309977212723</v>
      </c>
      <c r="U88" s="230">
        <v>43.675924064647837</v>
      </c>
      <c r="V88" s="230">
        <v>35.467168166792767</v>
      </c>
      <c r="W88" s="230">
        <v>54.553982137982267</v>
      </c>
      <c r="X88" s="230">
        <v>55.875361407374513</v>
      </c>
      <c r="Y88" s="230">
        <v>39.765881095650798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59.526350038688953</v>
      </c>
      <c r="C90" s="294">
        <v>61.862312705931799</v>
      </c>
      <c r="D90" s="294">
        <v>51.284098288609258</v>
      </c>
      <c r="E90" s="294">
        <v>55.418741861772133</v>
      </c>
      <c r="F90" s="294">
        <v>55.30278064972191</v>
      </c>
      <c r="G90" s="294">
        <v>78.526377694740887</v>
      </c>
      <c r="H90" s="294">
        <v>89.687095083664587</v>
      </c>
      <c r="I90" s="294">
        <v>88.276395234638855</v>
      </c>
      <c r="J90" s="294">
        <v>83.616654422362842</v>
      </c>
      <c r="K90" s="294">
        <v>99.736487345101978</v>
      </c>
      <c r="L90" s="294">
        <v>149.76442253644711</v>
      </c>
      <c r="M90" s="294">
        <v>137.25022742656751</v>
      </c>
      <c r="N90" s="294">
        <v>122.6674493849807</v>
      </c>
      <c r="O90" s="294">
        <v>120.8037145045714</v>
      </c>
      <c r="P90" s="294">
        <v>88.27452507666338</v>
      </c>
      <c r="Q90" s="294">
        <v>82.114486746025136</v>
      </c>
      <c r="R90" s="294">
        <v>92.597857339087341</v>
      </c>
      <c r="S90" s="294">
        <v>102.83836690726091</v>
      </c>
      <c r="T90" s="294">
        <v>101.2098343604828</v>
      </c>
      <c r="U90" s="294">
        <v>102.035104691206</v>
      </c>
      <c r="V90" s="294">
        <v>79.41626829701525</v>
      </c>
      <c r="W90" s="294">
        <v>124.22842735699869</v>
      </c>
      <c r="X90" s="294">
        <v>113.3596051458059</v>
      </c>
      <c r="Y90" s="294">
        <v>80.724543595447102</v>
      </c>
      <c r="DA90" s="70" t="s">
        <v>870</v>
      </c>
    </row>
    <row r="91" spans="1:105" ht="12" customHeight="1" x14ac:dyDescent="0.25">
      <c r="A91" s="60" t="s">
        <v>519</v>
      </c>
      <c r="B91" s="262">
        <v>59.526350038688953</v>
      </c>
      <c r="C91" s="262">
        <v>61.862312705931799</v>
      </c>
      <c r="D91" s="262">
        <v>51.284098288609258</v>
      </c>
      <c r="E91" s="262">
        <v>55.418741861772133</v>
      </c>
      <c r="F91" s="262">
        <v>55.30278064972191</v>
      </c>
      <c r="G91" s="262">
        <v>78.526377694740887</v>
      </c>
      <c r="H91" s="262">
        <v>89.687095083664587</v>
      </c>
      <c r="I91" s="262">
        <v>88.276395234638855</v>
      </c>
      <c r="J91" s="262">
        <v>83.616654422362842</v>
      </c>
      <c r="K91" s="262">
        <v>99.736487345101978</v>
      </c>
      <c r="L91" s="262">
        <v>149.76442253644711</v>
      </c>
      <c r="M91" s="262">
        <v>137.25022742656751</v>
      </c>
      <c r="N91" s="262">
        <v>122.6674493849807</v>
      </c>
      <c r="O91" s="262">
        <v>120.8037145045714</v>
      </c>
      <c r="P91" s="262">
        <v>88.27452507666338</v>
      </c>
      <c r="Q91" s="262">
        <v>82.114486746025136</v>
      </c>
      <c r="R91" s="262">
        <v>92.597857339087341</v>
      </c>
      <c r="S91" s="262">
        <v>102.83836690726091</v>
      </c>
      <c r="T91" s="262">
        <v>101.2098343604828</v>
      </c>
      <c r="U91" s="262">
        <v>102.035104691206</v>
      </c>
      <c r="V91" s="262">
        <v>79.41626829701525</v>
      </c>
      <c r="W91" s="262">
        <v>124.22842735699869</v>
      </c>
      <c r="X91" s="262">
        <v>113.3596051458059</v>
      </c>
      <c r="Y91" s="262">
        <v>80.724543595447102</v>
      </c>
      <c r="DA91" s="72" t="s">
        <v>871</v>
      </c>
    </row>
    <row r="92" spans="1:105" ht="12" customHeight="1" x14ac:dyDescent="0.25">
      <c r="A92" s="59" t="s">
        <v>31</v>
      </c>
      <c r="B92" s="297">
        <v>3.1648140934142481</v>
      </c>
      <c r="C92" s="297">
        <v>3.1138296662268719</v>
      </c>
      <c r="D92" s="297">
        <v>2.331125512334598</v>
      </c>
      <c r="E92" s="297">
        <v>2.8076532016273652</v>
      </c>
      <c r="F92" s="297">
        <v>2.680748081591287</v>
      </c>
      <c r="G92" s="297">
        <v>3.9335135261693339</v>
      </c>
      <c r="H92" s="297">
        <v>4.2334066918180726</v>
      </c>
      <c r="I92" s="297">
        <v>4.1164355773833581</v>
      </c>
      <c r="J92" s="297">
        <v>3.3766231209260398</v>
      </c>
      <c r="K92" s="297">
        <v>3.7607463358720752</v>
      </c>
      <c r="L92" s="297">
        <v>8.3854124842720541</v>
      </c>
      <c r="M92" s="297">
        <v>4.3451814984733552</v>
      </c>
      <c r="N92" s="297">
        <v>4.1925888008825538</v>
      </c>
      <c r="O92" s="297">
        <v>3.4264009959694071</v>
      </c>
      <c r="P92" s="297">
        <v>2.2727115787978529</v>
      </c>
      <c r="Q92" s="297">
        <v>2.4360264002056828</v>
      </c>
      <c r="R92" s="297">
        <v>2.9887272988733282</v>
      </c>
      <c r="S92" s="297">
        <v>3.643980401761084</v>
      </c>
      <c r="T92" s="297">
        <v>3.083152479995761</v>
      </c>
      <c r="U92" s="297">
        <v>3.280675987128753</v>
      </c>
      <c r="V92" s="297">
        <v>3.071098044201571</v>
      </c>
      <c r="W92" s="297">
        <v>4.0762876604820653</v>
      </c>
      <c r="X92" s="297">
        <v>1.9170996328081731</v>
      </c>
      <c r="Y92" s="297">
        <v>1.663411371251567</v>
      </c>
      <c r="DA92" s="71" t="s">
        <v>872</v>
      </c>
    </row>
    <row r="93" spans="1:105" ht="12" customHeight="1" x14ac:dyDescent="0.25">
      <c r="A93" s="59" t="s">
        <v>159</v>
      </c>
      <c r="B93" s="297">
        <v>0.81713074947235809</v>
      </c>
      <c r="C93" s="297">
        <v>0.84386198532783196</v>
      </c>
      <c r="D93" s="297">
        <v>0.70233963281710499</v>
      </c>
      <c r="E93" s="297">
        <v>0.87004537556776573</v>
      </c>
      <c r="F93" s="297">
        <v>1.017691366670185</v>
      </c>
      <c r="G93" s="297">
        <v>1.4933704679321631</v>
      </c>
      <c r="H93" s="297">
        <v>1.691775623073609</v>
      </c>
      <c r="I93" s="297">
        <v>1.488450539636752</v>
      </c>
      <c r="J93" s="297">
        <v>1.46518712048971</v>
      </c>
      <c r="K93" s="297">
        <v>1.5673279022000099</v>
      </c>
      <c r="L93" s="297">
        <v>3.1802268856359359</v>
      </c>
      <c r="M93" s="297">
        <v>1.6819431164750489</v>
      </c>
      <c r="N93" s="297">
        <v>1.893591336452439</v>
      </c>
      <c r="O93" s="297">
        <v>1.4864550720469401</v>
      </c>
      <c r="P93" s="297">
        <v>1.369420009840937</v>
      </c>
      <c r="Q93" s="297">
        <v>1.585221796006167</v>
      </c>
      <c r="R93" s="297">
        <v>1.350503825777591</v>
      </c>
      <c r="S93" s="297">
        <v>2.25825454493445</v>
      </c>
      <c r="T93" s="297">
        <v>1.392954119263053</v>
      </c>
      <c r="U93" s="297">
        <v>1.3513678649419221</v>
      </c>
      <c r="V93" s="297">
        <v>1.8775026955808261</v>
      </c>
      <c r="W93" s="297">
        <v>5.5226798478954482</v>
      </c>
      <c r="X93" s="297">
        <v>4.2774615830261888</v>
      </c>
      <c r="Y93" s="297">
        <v>2.7929473356947412</v>
      </c>
      <c r="DA93" s="71" t="s">
        <v>873</v>
      </c>
    </row>
    <row r="94" spans="1:105" ht="12" customHeight="1" x14ac:dyDescent="0.25">
      <c r="A94" s="59" t="s">
        <v>32</v>
      </c>
      <c r="B94" s="297">
        <v>9.9258138463421552</v>
      </c>
      <c r="C94" s="297">
        <v>10.696503813965791</v>
      </c>
      <c r="D94" s="297">
        <v>8.3553195216708129</v>
      </c>
      <c r="E94" s="297">
        <v>9.0578559704802011</v>
      </c>
      <c r="F94" s="297">
        <v>7.7566297525592276</v>
      </c>
      <c r="G94" s="297">
        <v>9.7021349579294007</v>
      </c>
      <c r="H94" s="297">
        <v>12.23554309120823</v>
      </c>
      <c r="I94" s="297">
        <v>10.04703497090518</v>
      </c>
      <c r="J94" s="297">
        <v>11.3670880959278</v>
      </c>
      <c r="K94" s="297">
        <v>11.40534176015024</v>
      </c>
      <c r="L94" s="297">
        <v>0</v>
      </c>
      <c r="M94" s="297">
        <v>7.7101136050435448</v>
      </c>
      <c r="N94" s="297">
        <v>3.94864650785635</v>
      </c>
      <c r="O94" s="297">
        <v>4.2463472842800281</v>
      </c>
      <c r="P94" s="297">
        <v>3.6817607927338512</v>
      </c>
      <c r="Q94" s="297">
        <v>3.823536446842914</v>
      </c>
      <c r="R94" s="297">
        <v>9.7913614121038446</v>
      </c>
      <c r="S94" s="297">
        <v>7.1567782437059462</v>
      </c>
      <c r="T94" s="297">
        <v>13.31467646544797</v>
      </c>
      <c r="U94" s="297">
        <v>13.635686397556441</v>
      </c>
      <c r="V94" s="297">
        <v>6.44411408157886</v>
      </c>
      <c r="W94" s="297">
        <v>9.9987291451925522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45.618591349460182</v>
      </c>
      <c r="C95" s="297">
        <v>47.208117240411312</v>
      </c>
      <c r="D95" s="297">
        <v>39.895313621786748</v>
      </c>
      <c r="E95" s="297">
        <v>42.683187314096813</v>
      </c>
      <c r="F95" s="297">
        <v>43.847711448901222</v>
      </c>
      <c r="G95" s="297">
        <v>63.397358742709997</v>
      </c>
      <c r="H95" s="297">
        <v>71.526369677564674</v>
      </c>
      <c r="I95" s="297">
        <v>72.624474146713567</v>
      </c>
      <c r="J95" s="297">
        <v>67.407756085019287</v>
      </c>
      <c r="K95" s="297">
        <v>83.003071346879651</v>
      </c>
      <c r="L95" s="297">
        <v>138.19878316653919</v>
      </c>
      <c r="M95" s="297">
        <v>123.5129892065755</v>
      </c>
      <c r="N95" s="297">
        <v>112.6326227397893</v>
      </c>
      <c r="O95" s="297">
        <v>111.6445111522751</v>
      </c>
      <c r="P95" s="297">
        <v>80.950632695290736</v>
      </c>
      <c r="Q95" s="297">
        <v>74.269702102970371</v>
      </c>
      <c r="R95" s="297">
        <v>78.467264802332579</v>
      </c>
      <c r="S95" s="297">
        <v>89.779353716859461</v>
      </c>
      <c r="T95" s="297">
        <v>83.419051295776043</v>
      </c>
      <c r="U95" s="297">
        <v>83.767374441578838</v>
      </c>
      <c r="V95" s="297">
        <v>68.023553475653998</v>
      </c>
      <c r="W95" s="297">
        <v>104.6307307034286</v>
      </c>
      <c r="X95" s="297">
        <v>107.1650439299715</v>
      </c>
      <c r="Y95" s="297">
        <v>76.268184888500798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52.767405595412143</v>
      </c>
      <c r="C97" s="294">
        <f t="shared" si="2"/>
        <v>53.2926945971072</v>
      </c>
      <c r="D97" s="294">
        <f t="shared" si="2"/>
        <v>44.806713409237162</v>
      </c>
      <c r="E97" s="294">
        <f t="shared" si="2"/>
        <v>46.864655621326236</v>
      </c>
      <c r="F97" s="294">
        <f t="shared" si="2"/>
        <v>47.136597892546817</v>
      </c>
      <c r="G97" s="294">
        <f t="shared" si="2"/>
        <v>69.325479268304562</v>
      </c>
      <c r="H97" s="294">
        <f t="shared" si="2"/>
        <v>80.711060115686479</v>
      </c>
      <c r="I97" s="294">
        <f t="shared" si="2"/>
        <v>79.934766265380915</v>
      </c>
      <c r="J97" s="294">
        <f t="shared" si="2"/>
        <v>77.417096309302508</v>
      </c>
      <c r="K97" s="294">
        <f t="shared" si="2"/>
        <v>81.562431842761214</v>
      </c>
      <c r="L97" s="294">
        <f t="shared" si="2"/>
        <v>117.91261138319331</v>
      </c>
      <c r="M97" s="294">
        <f t="shared" si="2"/>
        <v>101.4050901080978</v>
      </c>
      <c r="N97" s="294">
        <f t="shared" si="2"/>
        <v>92.246925599129611</v>
      </c>
      <c r="O97" s="294">
        <f t="shared" si="2"/>
        <v>85.162944974672058</v>
      </c>
      <c r="P97" s="294">
        <f t="shared" si="2"/>
        <v>62.854298712461762</v>
      </c>
      <c r="Q97" s="294">
        <f t="shared" si="2"/>
        <v>59.264992866372012</v>
      </c>
      <c r="R97" s="294">
        <f t="shared" si="2"/>
        <v>64.217043727880323</v>
      </c>
      <c r="S97" s="294">
        <f t="shared" si="2"/>
        <v>71.096840167626141</v>
      </c>
      <c r="T97" s="294">
        <f t="shared" si="2"/>
        <v>73.808986080626653</v>
      </c>
      <c r="U97" s="294">
        <f t="shared" si="2"/>
        <v>70.363710654342256</v>
      </c>
      <c r="V97" s="294">
        <f t="shared" si="2"/>
        <v>56.714326369348839</v>
      </c>
      <c r="W97" s="294">
        <f t="shared" si="2"/>
        <v>89.805794181320692</v>
      </c>
      <c r="X97" s="294">
        <f t="shared" si="2"/>
        <v>86.076508633234724</v>
      </c>
      <c r="Y97" s="294">
        <f t="shared" si="2"/>
        <v>59.974608693026468</v>
      </c>
      <c r="DA97" s="70"/>
    </row>
    <row r="98" spans="1:105" ht="12" customHeight="1" x14ac:dyDescent="0.25">
      <c r="A98" s="60" t="s">
        <v>528</v>
      </c>
      <c r="B98" s="262">
        <v>11.73730960482664</v>
      </c>
      <c r="C98" s="262">
        <v>12.35251184128953</v>
      </c>
      <c r="D98" s="262">
        <v>10.032866403941259</v>
      </c>
      <c r="E98" s="262">
        <v>10.87879774427836</v>
      </c>
      <c r="F98" s="262">
        <v>11.019987006542481</v>
      </c>
      <c r="G98" s="262">
        <v>15.76837423031842</v>
      </c>
      <c r="H98" s="262">
        <v>17.84041164068206</v>
      </c>
      <c r="I98" s="262">
        <v>17.820460644946589</v>
      </c>
      <c r="J98" s="262">
        <v>16.535938725121401</v>
      </c>
      <c r="K98" s="262">
        <v>21.117545020961</v>
      </c>
      <c r="L98" s="262">
        <v>33.809548975259368</v>
      </c>
      <c r="M98" s="262">
        <v>29.924401793280829</v>
      </c>
      <c r="N98" s="262">
        <v>26.980662951022719</v>
      </c>
      <c r="O98" s="262">
        <v>25.908028777785521</v>
      </c>
      <c r="P98" s="262">
        <v>18.8603723090323</v>
      </c>
      <c r="Q98" s="262">
        <v>17.482737689349118</v>
      </c>
      <c r="R98" s="262">
        <v>19.086856226945979</v>
      </c>
      <c r="S98" s="262">
        <v>21.65337644523375</v>
      </c>
      <c r="T98" s="262">
        <v>20.664588482728611</v>
      </c>
      <c r="U98" s="262">
        <v>20.95201039885438</v>
      </c>
      <c r="V98" s="262">
        <v>16.655422657658661</v>
      </c>
      <c r="W98" s="262">
        <v>25.973288404505379</v>
      </c>
      <c r="X98" s="262">
        <v>24.77058679212313</v>
      </c>
      <c r="Y98" s="262">
        <v>17.648501001080032</v>
      </c>
      <c r="DA98" s="72" t="s">
        <v>877</v>
      </c>
    </row>
    <row r="99" spans="1:105" ht="12" customHeight="1" x14ac:dyDescent="0.25">
      <c r="A99" s="59" t="s">
        <v>31</v>
      </c>
      <c r="B99" s="230">
        <v>0.74891131644365849</v>
      </c>
      <c r="C99" s="230">
        <v>0.75174454693054948</v>
      </c>
      <c r="D99" s="230">
        <v>0.54480633989253591</v>
      </c>
      <c r="E99" s="230">
        <v>0.65882889701891623</v>
      </c>
      <c r="F99" s="230">
        <v>0.62132913957315905</v>
      </c>
      <c r="G99" s="230">
        <v>0.90121025461690374</v>
      </c>
      <c r="H99" s="230">
        <v>0.97513498543978216</v>
      </c>
      <c r="I99" s="230">
        <v>0.93771415178280026</v>
      </c>
      <c r="J99" s="230">
        <v>0.77281616851770274</v>
      </c>
      <c r="K99" s="230">
        <v>0.89909090994199026</v>
      </c>
      <c r="L99" s="230">
        <v>1.8930197790850629</v>
      </c>
      <c r="M99" s="230">
        <v>1.0037582428265699</v>
      </c>
      <c r="N99" s="230">
        <v>0.95282990215058316</v>
      </c>
      <c r="O99" s="230">
        <v>0.76161033596471106</v>
      </c>
      <c r="P99" s="230">
        <v>0.50671220984463317</v>
      </c>
      <c r="Q99" s="230">
        <v>0.54397616067217702</v>
      </c>
      <c r="R99" s="230">
        <v>0.68890015954116524</v>
      </c>
      <c r="S99" s="230">
        <v>0.8246568697331994</v>
      </c>
      <c r="T99" s="230">
        <v>0.72486447211007987</v>
      </c>
      <c r="U99" s="230">
        <v>0.77757024564641786</v>
      </c>
      <c r="V99" s="230">
        <v>0.70095828332371957</v>
      </c>
      <c r="W99" s="230">
        <v>0.926856996760275</v>
      </c>
      <c r="X99" s="230">
        <v>0.41891185826328903</v>
      </c>
      <c r="Y99" s="230">
        <v>0.36366532337256718</v>
      </c>
      <c r="DA99" s="71" t="s">
        <v>878</v>
      </c>
    </row>
    <row r="100" spans="1:105" ht="12" customHeight="1" x14ac:dyDescent="0.25">
      <c r="A100" s="59" t="s">
        <v>159</v>
      </c>
      <c r="B100" s="230">
        <v>0.1933631635954158</v>
      </c>
      <c r="C100" s="230">
        <v>0.2037261873096835</v>
      </c>
      <c r="D100" s="230">
        <v>0.16414349321471991</v>
      </c>
      <c r="E100" s="230">
        <v>0.20416019856351081</v>
      </c>
      <c r="F100" s="230">
        <v>0.23587494309755261</v>
      </c>
      <c r="G100" s="230">
        <v>0.34214723571909528</v>
      </c>
      <c r="H100" s="230">
        <v>0.38968842770567369</v>
      </c>
      <c r="I100" s="230">
        <v>0.33906546307068408</v>
      </c>
      <c r="J100" s="230">
        <v>0.33534103631553758</v>
      </c>
      <c r="K100" s="230">
        <v>0.37470495053735292</v>
      </c>
      <c r="L100" s="230">
        <v>0.7179411159294381</v>
      </c>
      <c r="M100" s="230">
        <v>0.38853711121627438</v>
      </c>
      <c r="N100" s="230">
        <v>0.43034758081817232</v>
      </c>
      <c r="O100" s="230">
        <v>0.33040486158795968</v>
      </c>
      <c r="P100" s="230">
        <v>0.30531891766002239</v>
      </c>
      <c r="Q100" s="230">
        <v>0.35398748812101449</v>
      </c>
      <c r="R100" s="230">
        <v>0.31129046179283698</v>
      </c>
      <c r="S100" s="230">
        <v>0.51105794180078412</v>
      </c>
      <c r="T100" s="230">
        <v>0.32749043678000722</v>
      </c>
      <c r="U100" s="230">
        <v>0.32029479498254593</v>
      </c>
      <c r="V100" s="230">
        <v>0.42852785794800052</v>
      </c>
      <c r="W100" s="230">
        <v>1.2557343554315099</v>
      </c>
      <c r="X100" s="230">
        <v>0.93468244932611111</v>
      </c>
      <c r="Y100" s="230">
        <v>0.61061149006920479</v>
      </c>
      <c r="DA100" s="71" t="s">
        <v>879</v>
      </c>
    </row>
    <row r="101" spans="1:105" ht="12" customHeight="1" x14ac:dyDescent="0.25">
      <c r="A101" s="59" t="s">
        <v>35</v>
      </c>
      <c r="B101" s="230">
        <v>10.79503512478756</v>
      </c>
      <c r="C101" s="230">
        <v>11.397041107049301</v>
      </c>
      <c r="D101" s="230">
        <v>9.3239165708340028</v>
      </c>
      <c r="E101" s="230">
        <v>10.015808648695931</v>
      </c>
      <c r="F101" s="230">
        <v>10.16278292387177</v>
      </c>
      <c r="G101" s="230">
        <v>14.525016739982419</v>
      </c>
      <c r="H101" s="230">
        <v>16.475588227536601</v>
      </c>
      <c r="I101" s="230">
        <v>16.543681030093101</v>
      </c>
      <c r="J101" s="230">
        <v>15.427781520288161</v>
      </c>
      <c r="K101" s="230">
        <v>19.84374916048165</v>
      </c>
      <c r="L101" s="230">
        <v>31.198588080244871</v>
      </c>
      <c r="M101" s="230">
        <v>28.532106439237989</v>
      </c>
      <c r="N101" s="230">
        <v>25.597485468053971</v>
      </c>
      <c r="O101" s="230">
        <v>24.816013580232848</v>
      </c>
      <c r="P101" s="230">
        <v>18.04834118152765</v>
      </c>
      <c r="Q101" s="230">
        <v>16.584774040555931</v>
      </c>
      <c r="R101" s="230">
        <v>18.08666560561198</v>
      </c>
      <c r="S101" s="230">
        <v>20.31766163369976</v>
      </c>
      <c r="T101" s="230">
        <v>19.61223357383852</v>
      </c>
      <c r="U101" s="230">
        <v>19.85414535822542</v>
      </c>
      <c r="V101" s="230">
        <v>15.52593651638694</v>
      </c>
      <c r="W101" s="230">
        <v>23.79069705231359</v>
      </c>
      <c r="X101" s="230">
        <v>23.416992484533729</v>
      </c>
      <c r="Y101" s="230">
        <v>16.674224187638259</v>
      </c>
      <c r="DA101" s="71" t="s">
        <v>880</v>
      </c>
    </row>
    <row r="102" spans="1:105" ht="12" customHeight="1" x14ac:dyDescent="0.25">
      <c r="A102" s="60" t="s">
        <v>533</v>
      </c>
      <c r="B102" s="262">
        <v>41.030095990585501</v>
      </c>
      <c r="C102" s="262">
        <v>40.940182755817673</v>
      </c>
      <c r="D102" s="262">
        <v>34.773847005295899</v>
      </c>
      <c r="E102" s="262">
        <v>35.985857877047877</v>
      </c>
      <c r="F102" s="262">
        <v>36.116610886004338</v>
      </c>
      <c r="G102" s="262">
        <v>53.557105037986148</v>
      </c>
      <c r="H102" s="262">
        <v>62.870648475004423</v>
      </c>
      <c r="I102" s="262">
        <v>62.114305620434322</v>
      </c>
      <c r="J102" s="262">
        <v>60.881157584181103</v>
      </c>
      <c r="K102" s="262">
        <v>60.44488682180021</v>
      </c>
      <c r="L102" s="262">
        <v>84.103062407933933</v>
      </c>
      <c r="M102" s="262">
        <v>71.480688314816973</v>
      </c>
      <c r="N102" s="262">
        <v>65.266262648106888</v>
      </c>
      <c r="O102" s="262">
        <v>59.254916196886541</v>
      </c>
      <c r="P102" s="262">
        <v>43.993926403429462</v>
      </c>
      <c r="Q102" s="262">
        <v>41.782255177022897</v>
      </c>
      <c r="R102" s="262">
        <v>45.130187500934348</v>
      </c>
      <c r="S102" s="262">
        <v>49.443463722392387</v>
      </c>
      <c r="T102" s="262">
        <v>53.144397597898042</v>
      </c>
      <c r="U102" s="262">
        <v>49.411700255487879</v>
      </c>
      <c r="V102" s="262">
        <v>40.058903711690178</v>
      </c>
      <c r="W102" s="262">
        <v>63.832505776815317</v>
      </c>
      <c r="X102" s="262">
        <v>61.305921841111591</v>
      </c>
      <c r="Y102" s="262">
        <v>42.326107691946433</v>
      </c>
      <c r="DA102" s="72" t="s">
        <v>881</v>
      </c>
    </row>
    <row r="103" spans="1:105" ht="12" customHeight="1" x14ac:dyDescent="0.25">
      <c r="A103" s="64" t="s">
        <v>28</v>
      </c>
      <c r="B103" s="229">
        <v>5.4012840977131678</v>
      </c>
      <c r="C103" s="229">
        <v>4.8731469385804278</v>
      </c>
      <c r="D103" s="229">
        <v>1.328636673126105</v>
      </c>
      <c r="E103" s="229">
        <v>1.361688996057336</v>
      </c>
      <c r="F103" s="229">
        <v>1.214658878617626</v>
      </c>
      <c r="G103" s="229">
        <v>2.1832928777138672</v>
      </c>
      <c r="H103" s="229">
        <v>4.5937728726384526</v>
      </c>
      <c r="I103" s="229">
        <v>4.4336275939342826</v>
      </c>
      <c r="J103" s="229">
        <v>4.3140396728806616</v>
      </c>
      <c r="K103" s="229">
        <v>4.8090603906637668</v>
      </c>
      <c r="L103" s="229">
        <v>7.8238553209353334</v>
      </c>
      <c r="M103" s="229">
        <v>4.2643710158276962</v>
      </c>
      <c r="N103" s="229">
        <v>3.344380695116234</v>
      </c>
      <c r="O103" s="229">
        <v>0.66331796394858067</v>
      </c>
      <c r="P103" s="229">
        <v>0.45158912905834242</v>
      </c>
      <c r="Q103" s="229">
        <v>0.87950443855876137</v>
      </c>
      <c r="R103" s="229">
        <v>0</v>
      </c>
      <c r="S103" s="229">
        <v>0</v>
      </c>
      <c r="T103" s="229">
        <v>8.5744553066857279</v>
      </c>
      <c r="U103" s="229">
        <v>7.337628059627157</v>
      </c>
      <c r="V103" s="229">
        <v>3.2419953604190832</v>
      </c>
      <c r="W103" s="229">
        <v>3.0623024501143741</v>
      </c>
      <c r="X103" s="229">
        <v>3.9542002950176349</v>
      </c>
      <c r="Y103" s="229">
        <v>2.6313987562190779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1.871920214717407</v>
      </c>
      <c r="C105" s="229">
        <v>1.7864942365868219</v>
      </c>
      <c r="D105" s="229">
        <v>1.503851901268084</v>
      </c>
      <c r="E105" s="229">
        <v>1.7452437205857481</v>
      </c>
      <c r="F105" s="229">
        <v>1.6918379110122299</v>
      </c>
      <c r="G105" s="229">
        <v>2.559867514318436</v>
      </c>
      <c r="H105" s="229">
        <v>2.7363167413754481</v>
      </c>
      <c r="I105" s="229">
        <v>2.6897201060914009</v>
      </c>
      <c r="J105" s="229">
        <v>2.2843037615286721</v>
      </c>
      <c r="K105" s="229">
        <v>2.0978504052397482</v>
      </c>
      <c r="L105" s="229">
        <v>4.2709249938317511</v>
      </c>
      <c r="M105" s="229">
        <v>2.1279899042742669</v>
      </c>
      <c r="N105" s="229">
        <v>2.1163967304065192</v>
      </c>
      <c r="O105" s="229">
        <v>1.6618554434696691</v>
      </c>
      <c r="P105" s="229">
        <v>1.1210388728281679</v>
      </c>
      <c r="Q105" s="229">
        <v>1.2134299876721131</v>
      </c>
      <c r="R105" s="229">
        <v>1.456640869057972</v>
      </c>
      <c r="S105" s="229">
        <v>1.751982438247587</v>
      </c>
      <c r="T105" s="229">
        <v>1.3577329611960409</v>
      </c>
      <c r="U105" s="229">
        <v>1.352783424404898</v>
      </c>
      <c r="V105" s="229">
        <v>1.423742737549236</v>
      </c>
      <c r="W105" s="229">
        <v>1.994043031984511</v>
      </c>
      <c r="X105" s="229">
        <v>0.96991308478460458</v>
      </c>
      <c r="Y105" s="229">
        <v>0.81794987349961379</v>
      </c>
      <c r="DA105" s="73" t="s">
        <v>884</v>
      </c>
    </row>
    <row r="106" spans="1:105" ht="12" customHeight="1" x14ac:dyDescent="0.25">
      <c r="A106" s="64" t="s">
        <v>159</v>
      </c>
      <c r="B106" s="229">
        <v>0.48331545640784662</v>
      </c>
      <c r="C106" s="229">
        <v>0.48414805395878902</v>
      </c>
      <c r="D106" s="229">
        <v>0.45309220226848418</v>
      </c>
      <c r="E106" s="229">
        <v>0.54082221673752184</v>
      </c>
      <c r="F106" s="229">
        <v>0.64227177766753374</v>
      </c>
      <c r="G106" s="229">
        <v>0.97186154878306497</v>
      </c>
      <c r="H106" s="229">
        <v>1.0935008840549481</v>
      </c>
      <c r="I106" s="229">
        <v>0.97256844377203366</v>
      </c>
      <c r="J106" s="229">
        <v>0.99120699314530292</v>
      </c>
      <c r="K106" s="229">
        <v>0.87429972168314307</v>
      </c>
      <c r="L106" s="229">
        <v>1.619778456622619</v>
      </c>
      <c r="M106" s="229">
        <v>0.82370735783534244</v>
      </c>
      <c r="N106" s="229">
        <v>0.95587492681143404</v>
      </c>
      <c r="O106" s="229">
        <v>0.72095281779925224</v>
      </c>
      <c r="P106" s="229">
        <v>0.67548081269179394</v>
      </c>
      <c r="Q106" s="229">
        <v>0.78962841462757305</v>
      </c>
      <c r="R106" s="229">
        <v>0.65820627635996409</v>
      </c>
      <c r="S106" s="229">
        <v>1.0857419271261359</v>
      </c>
      <c r="T106" s="229">
        <v>0.61341751127399613</v>
      </c>
      <c r="U106" s="229">
        <v>0.55723517200088635</v>
      </c>
      <c r="V106" s="229">
        <v>0.8703990524201155</v>
      </c>
      <c r="W106" s="229">
        <v>2.7015908065906351</v>
      </c>
      <c r="X106" s="229">
        <v>2.1640846871184478</v>
      </c>
      <c r="Y106" s="229">
        <v>1.3733770006656409</v>
      </c>
      <c r="DA106" s="73" t="s">
        <v>885</v>
      </c>
    </row>
    <row r="107" spans="1:105" ht="12" customHeight="1" x14ac:dyDescent="0.25">
      <c r="A107" s="64" t="s">
        <v>32</v>
      </c>
      <c r="B107" s="229">
        <v>5.8709077494169932</v>
      </c>
      <c r="C107" s="229">
        <v>6.1368939420614241</v>
      </c>
      <c r="D107" s="229">
        <v>5.3901701482315767</v>
      </c>
      <c r="E107" s="229">
        <v>5.6303842103034691</v>
      </c>
      <c r="F107" s="229">
        <v>4.8952605308870902</v>
      </c>
      <c r="G107" s="229">
        <v>6.3139938208178821</v>
      </c>
      <c r="H107" s="229">
        <v>7.908600292289746</v>
      </c>
      <c r="I107" s="229">
        <v>6.5648329628481452</v>
      </c>
      <c r="J107" s="229">
        <v>7.6898964335808158</v>
      </c>
      <c r="K107" s="229">
        <v>6.3622214040875136</v>
      </c>
      <c r="L107" s="229">
        <v>0</v>
      </c>
      <c r="M107" s="229">
        <v>3.7759168214503411</v>
      </c>
      <c r="N107" s="229">
        <v>1.9932559465405091</v>
      </c>
      <c r="O107" s="229">
        <v>2.0595415882567698</v>
      </c>
      <c r="P107" s="229">
        <v>1.816067206949542</v>
      </c>
      <c r="Q107" s="229">
        <v>1.9045745083734451</v>
      </c>
      <c r="R107" s="229">
        <v>4.7720972073846388</v>
      </c>
      <c r="S107" s="229">
        <v>3.440893861927885</v>
      </c>
      <c r="T107" s="229">
        <v>5.8634061150374128</v>
      </c>
      <c r="U107" s="229">
        <v>5.6226614915244122</v>
      </c>
      <c r="V107" s="229">
        <v>2.9874528561239528</v>
      </c>
      <c r="W107" s="229">
        <v>4.8911896905513741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0.42024208220287312</v>
      </c>
      <c r="C108" s="229">
        <v>0.5748358713758922</v>
      </c>
      <c r="D108" s="229">
        <v>0.36089620662716659</v>
      </c>
      <c r="E108" s="229">
        <v>0.17575082816259491</v>
      </c>
      <c r="F108" s="229">
        <v>0</v>
      </c>
      <c r="G108" s="229">
        <v>0.27010501892981731</v>
      </c>
      <c r="H108" s="229">
        <v>0.30647076574286208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26.982426390127209</v>
      </c>
      <c r="C109" s="229">
        <v>27.084663713254319</v>
      </c>
      <c r="D109" s="229">
        <v>25.737199873774479</v>
      </c>
      <c r="E109" s="229">
        <v>26.531967905201221</v>
      </c>
      <c r="F109" s="229">
        <v>27.672581787819851</v>
      </c>
      <c r="G109" s="229">
        <v>41.25798425742309</v>
      </c>
      <c r="H109" s="229">
        <v>46.231986918902962</v>
      </c>
      <c r="I109" s="229">
        <v>47.453556513788463</v>
      </c>
      <c r="J109" s="229">
        <v>45.601710723045649</v>
      </c>
      <c r="K109" s="229">
        <v>46.301454900126039</v>
      </c>
      <c r="L109" s="229">
        <v>70.388503636544229</v>
      </c>
      <c r="M109" s="229">
        <v>60.488703215429318</v>
      </c>
      <c r="N109" s="229">
        <v>56.856354349232191</v>
      </c>
      <c r="O109" s="229">
        <v>54.149248383412271</v>
      </c>
      <c r="P109" s="229">
        <v>39.92975038190162</v>
      </c>
      <c r="Q109" s="229">
        <v>36.995117827791013</v>
      </c>
      <c r="R109" s="229">
        <v>38.243243148131768</v>
      </c>
      <c r="S109" s="229">
        <v>43.164845495090781</v>
      </c>
      <c r="T109" s="229">
        <v>36.735385703704857</v>
      </c>
      <c r="U109" s="229">
        <v>34.541392107930527</v>
      </c>
      <c r="V109" s="229">
        <v>31.535313705177789</v>
      </c>
      <c r="W109" s="229">
        <v>51.183379797574432</v>
      </c>
      <c r="X109" s="229">
        <v>54.217723774190901</v>
      </c>
      <c r="Y109" s="229">
        <v>37.5033820615621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893.94329345686094</v>
      </c>
      <c r="C115" s="223">
        <f t="shared" si="3"/>
        <v>1142.5362415824968</v>
      </c>
      <c r="D115" s="223">
        <f t="shared" si="3"/>
        <v>834.35607625859961</v>
      </c>
      <c r="E115" s="223">
        <f t="shared" si="3"/>
        <v>699.57313332623039</v>
      </c>
      <c r="F115" s="223">
        <f t="shared" si="3"/>
        <v>640.3136195013293</v>
      </c>
      <c r="G115" s="223">
        <f t="shared" si="3"/>
        <v>636.55153710536263</v>
      </c>
      <c r="H115" s="223">
        <f t="shared" si="3"/>
        <v>540.32682881682342</v>
      </c>
      <c r="I115" s="223">
        <f t="shared" si="3"/>
        <v>543.6115650964656</v>
      </c>
      <c r="J115" s="223">
        <f t="shared" si="3"/>
        <v>504.24094909541157</v>
      </c>
      <c r="K115" s="223">
        <f t="shared" si="3"/>
        <v>838.21662293844929</v>
      </c>
      <c r="L115" s="223">
        <f t="shared" si="3"/>
        <v>825.97437780045743</v>
      </c>
      <c r="M115" s="223">
        <f t="shared" si="3"/>
        <v>1093.9516718613752</v>
      </c>
      <c r="N115" s="223">
        <f t="shared" si="3"/>
        <v>880.53996981477474</v>
      </c>
      <c r="O115" s="223">
        <f t="shared" si="3"/>
        <v>963.46034794938043</v>
      </c>
      <c r="P115" s="223">
        <f t="shared" si="3"/>
        <v>1045.3879389038855</v>
      </c>
      <c r="Q115" s="223">
        <f t="shared" si="3"/>
        <v>1042.7519209095019</v>
      </c>
      <c r="R115" s="223">
        <f t="shared" si="3"/>
        <v>1107.4930665395607</v>
      </c>
      <c r="S115" s="223">
        <f t="shared" si="3"/>
        <v>1184.7265576396483</v>
      </c>
      <c r="T115" s="223">
        <f t="shared" si="3"/>
        <v>1281.1318918003965</v>
      </c>
      <c r="U115" s="223">
        <f t="shared" si="3"/>
        <v>1256.3294397764562</v>
      </c>
      <c r="V115" s="223">
        <f t="shared" si="3"/>
        <v>1148.5630399386519</v>
      </c>
      <c r="W115" s="223">
        <f t="shared" si="3"/>
        <v>1407.8785351178972</v>
      </c>
      <c r="X115" s="223">
        <f t="shared" si="3"/>
        <v>1050.932172990443</v>
      </c>
      <c r="Y115" s="223">
        <f t="shared" si="3"/>
        <v>1037.673747580722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0.78925735890037074</v>
      </c>
      <c r="C120" s="260">
        <v>1.301564646967551</v>
      </c>
      <c r="D120" s="260">
        <v>0.69296256755166052</v>
      </c>
      <c r="E120" s="260">
        <v>0.64252307330931291</v>
      </c>
      <c r="F120" s="260">
        <v>0.61747592355759962</v>
      </c>
      <c r="G120" s="260">
        <v>0.5662842544297102</v>
      </c>
      <c r="H120" s="260">
        <v>0.53857640738575774</v>
      </c>
      <c r="I120" s="260">
        <v>0.52860118970327574</v>
      </c>
      <c r="J120" s="260">
        <v>0.47630841517410821</v>
      </c>
      <c r="K120" s="260">
        <v>1.424741275502533</v>
      </c>
      <c r="L120" s="260">
        <v>1.5817034911891501</v>
      </c>
      <c r="M120" s="260">
        <v>2.2680558433686731</v>
      </c>
      <c r="N120" s="260">
        <v>1.746816717066807</v>
      </c>
      <c r="O120" s="260">
        <v>1.9068018381993359</v>
      </c>
      <c r="P120" s="260">
        <v>2.054967526372665</v>
      </c>
      <c r="Q120" s="260">
        <v>1.9882892228232261</v>
      </c>
      <c r="R120" s="260">
        <v>2.104048676819799</v>
      </c>
      <c r="S120" s="260">
        <v>2.2670004663470809</v>
      </c>
      <c r="T120" s="260">
        <v>2.2922702684951179</v>
      </c>
      <c r="U120" s="260">
        <v>2.2853956619178661</v>
      </c>
      <c r="V120" s="260">
        <v>2.205695820374808</v>
      </c>
      <c r="W120" s="260">
        <v>2.7254107147725448</v>
      </c>
      <c r="X120" s="260">
        <v>2.0229033743214999</v>
      </c>
      <c r="Y120" s="260">
        <v>2.0441339467772979</v>
      </c>
      <c r="DA120" s="68" t="s">
        <v>897</v>
      </c>
    </row>
    <row r="121" spans="1:105" ht="12" customHeight="1" x14ac:dyDescent="0.25">
      <c r="A121" s="37" t="s">
        <v>159</v>
      </c>
      <c r="B121" s="226">
        <v>1.388858465107533E-2</v>
      </c>
      <c r="C121" s="226">
        <v>2.2857350409288209E-2</v>
      </c>
      <c r="D121" s="226">
        <v>1.1988256370336859E-2</v>
      </c>
      <c r="E121" s="226">
        <v>1.28354244703635E-2</v>
      </c>
      <c r="F121" s="226">
        <v>1.4006336221128721E-2</v>
      </c>
      <c r="G121" s="226">
        <v>1.303224963423005E-2</v>
      </c>
      <c r="H121" s="226">
        <v>1.244432556214781E-2</v>
      </c>
      <c r="I121" s="226">
        <v>1.0616187789056141E-2</v>
      </c>
      <c r="J121" s="226">
        <v>1.0132875448803921E-2</v>
      </c>
      <c r="K121" s="226">
        <v>2.640447218339758E-2</v>
      </c>
      <c r="L121" s="226">
        <v>3.5579369002001079E-2</v>
      </c>
      <c r="M121" s="226">
        <v>3.047040996588796E-2</v>
      </c>
      <c r="N121" s="226">
        <v>2.8882095059965709E-2</v>
      </c>
      <c r="O121" s="226">
        <v>2.5053929603674419E-2</v>
      </c>
      <c r="P121" s="226">
        <v>3.4185032172758013E-2</v>
      </c>
      <c r="Q121" s="226">
        <v>4.1551414869009769E-2</v>
      </c>
      <c r="R121" s="226">
        <v>3.5600165683743377E-2</v>
      </c>
      <c r="S121" s="226">
        <v>5.5623610860626539E-2</v>
      </c>
      <c r="T121" s="226">
        <v>3.7648293980775321E-2</v>
      </c>
      <c r="U121" s="226">
        <v>3.6283551336694052E-2</v>
      </c>
      <c r="V121" s="226">
        <v>5.9243737866284507E-2</v>
      </c>
      <c r="W121" s="226">
        <v>0.13664189566513371</v>
      </c>
      <c r="X121" s="226">
        <v>7.7644444819351802E-2</v>
      </c>
      <c r="Y121" s="226">
        <v>7.2211949156827521E-2</v>
      </c>
      <c r="DA121" s="69" t="s">
        <v>898</v>
      </c>
    </row>
    <row r="122" spans="1:105" ht="12" customHeight="1" x14ac:dyDescent="0.25">
      <c r="A122" s="37" t="s">
        <v>35</v>
      </c>
      <c r="B122" s="226">
        <v>0.7753687742492954</v>
      </c>
      <c r="C122" s="226">
        <v>1.2787072965582631</v>
      </c>
      <c r="D122" s="226">
        <v>0.68097431118132368</v>
      </c>
      <c r="E122" s="226">
        <v>0.62968764883894945</v>
      </c>
      <c r="F122" s="226">
        <v>0.60346958733647094</v>
      </c>
      <c r="G122" s="226">
        <v>0.5532520047954802</v>
      </c>
      <c r="H122" s="226">
        <v>0.52613208182360993</v>
      </c>
      <c r="I122" s="226">
        <v>0.51798500191421959</v>
      </c>
      <c r="J122" s="226">
        <v>0.46617553972530418</v>
      </c>
      <c r="K122" s="226">
        <v>1.398336803319135</v>
      </c>
      <c r="L122" s="226">
        <v>1.5461241221871489</v>
      </c>
      <c r="M122" s="226">
        <v>2.2375854334027849</v>
      </c>
      <c r="N122" s="226">
        <v>1.717934622006841</v>
      </c>
      <c r="O122" s="226">
        <v>1.881747908595661</v>
      </c>
      <c r="P122" s="226">
        <v>2.020782494199906</v>
      </c>
      <c r="Q122" s="226">
        <v>1.9467378079542159</v>
      </c>
      <c r="R122" s="226">
        <v>2.0684485111360562</v>
      </c>
      <c r="S122" s="226">
        <v>2.211376855486455</v>
      </c>
      <c r="T122" s="226">
        <v>2.2546219745143419</v>
      </c>
      <c r="U122" s="226">
        <v>2.249112110581172</v>
      </c>
      <c r="V122" s="226">
        <v>2.1464520825085232</v>
      </c>
      <c r="W122" s="226">
        <v>2.5887688191074112</v>
      </c>
      <c r="X122" s="226">
        <v>1.9452589295021481</v>
      </c>
      <c r="Y122" s="226">
        <v>1.97192199762047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218.41445317118331</v>
      </c>
      <c r="C126" s="294">
        <v>355.91472525373922</v>
      </c>
      <c r="D126" s="294">
        <v>177.04492786538171</v>
      </c>
      <c r="E126" s="294">
        <v>164.10640317674941</v>
      </c>
      <c r="F126" s="294">
        <v>154.16476477532649</v>
      </c>
      <c r="G126" s="294">
        <v>141.0237392465161</v>
      </c>
      <c r="H126" s="294">
        <v>139.040765162345</v>
      </c>
      <c r="I126" s="294">
        <v>133.83335331955519</v>
      </c>
      <c r="J126" s="294">
        <v>122.4676016721168</v>
      </c>
      <c r="K126" s="294">
        <v>355.89152831810583</v>
      </c>
      <c r="L126" s="294">
        <v>372.45168702847332</v>
      </c>
      <c r="M126" s="294">
        <v>530.22566487363372</v>
      </c>
      <c r="N126" s="294">
        <v>401.27379746031278</v>
      </c>
      <c r="O126" s="294">
        <v>423.91124068355862</v>
      </c>
      <c r="P126" s="294">
        <v>457.93773009320108</v>
      </c>
      <c r="Q126" s="294">
        <v>448.84350802154398</v>
      </c>
      <c r="R126" s="294">
        <v>484.27042672816782</v>
      </c>
      <c r="S126" s="294">
        <v>510.93089986295428</v>
      </c>
      <c r="T126" s="294">
        <v>600.56220202348038</v>
      </c>
      <c r="U126" s="294">
        <v>588.64897105967282</v>
      </c>
      <c r="V126" s="294">
        <v>530.70227667503082</v>
      </c>
      <c r="W126" s="294">
        <v>658.98660516850089</v>
      </c>
      <c r="X126" s="294">
        <v>477.62406987497792</v>
      </c>
      <c r="Y126" s="294">
        <v>491.66660482922578</v>
      </c>
      <c r="DA126" s="70" t="s">
        <v>903</v>
      </c>
    </row>
    <row r="127" spans="1:105" ht="12" customHeight="1" x14ac:dyDescent="0.25">
      <c r="A127" s="60" t="s">
        <v>604</v>
      </c>
      <c r="B127" s="262">
        <v>218.41445317118331</v>
      </c>
      <c r="C127" s="262">
        <v>355.91472525373922</v>
      </c>
      <c r="D127" s="262">
        <v>177.04492786538171</v>
      </c>
      <c r="E127" s="262">
        <v>164.10640317674941</v>
      </c>
      <c r="F127" s="262">
        <v>154.16476477532649</v>
      </c>
      <c r="G127" s="262">
        <v>141.0237392465161</v>
      </c>
      <c r="H127" s="262">
        <v>139.040765162345</v>
      </c>
      <c r="I127" s="262">
        <v>133.83335331955519</v>
      </c>
      <c r="J127" s="262">
        <v>122.4676016721168</v>
      </c>
      <c r="K127" s="262">
        <v>355.89152831810583</v>
      </c>
      <c r="L127" s="262">
        <v>372.45168702847332</v>
      </c>
      <c r="M127" s="262">
        <v>530.22566487363372</v>
      </c>
      <c r="N127" s="262">
        <v>401.27379746031278</v>
      </c>
      <c r="O127" s="262">
        <v>423.91124068355862</v>
      </c>
      <c r="P127" s="262">
        <v>457.93773009320108</v>
      </c>
      <c r="Q127" s="262">
        <v>448.84350802154398</v>
      </c>
      <c r="R127" s="262">
        <v>484.27042672816782</v>
      </c>
      <c r="S127" s="262">
        <v>510.93089986295428</v>
      </c>
      <c r="T127" s="262">
        <v>600.56220202348038</v>
      </c>
      <c r="U127" s="262">
        <v>588.64897105967282</v>
      </c>
      <c r="V127" s="262">
        <v>530.70227667503082</v>
      </c>
      <c r="W127" s="262">
        <v>658.98660516850089</v>
      </c>
      <c r="X127" s="262">
        <v>477.62406987497792</v>
      </c>
      <c r="Y127" s="262">
        <v>491.66660482922578</v>
      </c>
      <c r="DA127" s="72" t="s">
        <v>904</v>
      </c>
    </row>
    <row r="128" spans="1:105" ht="12" customHeight="1" x14ac:dyDescent="0.25">
      <c r="A128" s="59" t="s">
        <v>28</v>
      </c>
      <c r="B128" s="230">
        <v>29.05005556744231</v>
      </c>
      <c r="C128" s="230">
        <v>42.96816174356875</v>
      </c>
      <c r="D128" s="230">
        <v>6.8354610253884953</v>
      </c>
      <c r="E128" s="230">
        <v>6.240190320662121</v>
      </c>
      <c r="F128" s="230">
        <v>5.1848054319214372</v>
      </c>
      <c r="G128" s="230">
        <v>5.7780720508827157</v>
      </c>
      <c r="H128" s="230">
        <v>10.2090640136252</v>
      </c>
      <c r="I128" s="230">
        <v>9.5528275224110537</v>
      </c>
      <c r="J128" s="230">
        <v>8.6780559572233766</v>
      </c>
      <c r="K128" s="230">
        <v>28.315113853271701</v>
      </c>
      <c r="L128" s="230">
        <v>34.648061912596503</v>
      </c>
      <c r="M128" s="230">
        <v>31.632025522429139</v>
      </c>
      <c r="N128" s="230">
        <v>20.562114134187802</v>
      </c>
      <c r="O128" s="230">
        <v>4.7453942915188758</v>
      </c>
      <c r="P128" s="230">
        <v>4.7006420568004188</v>
      </c>
      <c r="Q128" s="230">
        <v>9.4480265809185191</v>
      </c>
      <c r="R128" s="230">
        <v>0</v>
      </c>
      <c r="S128" s="230">
        <v>0</v>
      </c>
      <c r="T128" s="230">
        <v>96.896267393926934</v>
      </c>
      <c r="U128" s="230">
        <v>87.41425988146176</v>
      </c>
      <c r="V128" s="230">
        <v>42.950109946273948</v>
      </c>
      <c r="W128" s="230">
        <v>31.614242164577831</v>
      </c>
      <c r="X128" s="230">
        <v>30.806505820138518</v>
      </c>
      <c r="Y128" s="230">
        <v>30.566734409841629</v>
      </c>
      <c r="DA128" s="71" t="s">
        <v>905</v>
      </c>
    </row>
    <row r="129" spans="1:105" ht="12" customHeight="1" x14ac:dyDescent="0.25">
      <c r="A129" s="59" t="s">
        <v>31</v>
      </c>
      <c r="B129" s="230">
        <v>10.0678626177769</v>
      </c>
      <c r="C129" s="230">
        <v>15.75211547673487</v>
      </c>
      <c r="D129" s="230">
        <v>7.7368939658183864</v>
      </c>
      <c r="E129" s="230">
        <v>7.9979004045186217</v>
      </c>
      <c r="F129" s="230">
        <v>7.2216574919617429</v>
      </c>
      <c r="G129" s="230">
        <v>6.7746746620333251</v>
      </c>
      <c r="H129" s="230">
        <v>6.0811088290073716</v>
      </c>
      <c r="I129" s="230">
        <v>5.7953519353328788</v>
      </c>
      <c r="J129" s="230">
        <v>4.595070367678102</v>
      </c>
      <c r="K129" s="230">
        <v>12.35186673613322</v>
      </c>
      <c r="L129" s="230">
        <v>18.913856090151679</v>
      </c>
      <c r="M129" s="230">
        <v>15.78489083469443</v>
      </c>
      <c r="N129" s="230">
        <v>13.012152350774249</v>
      </c>
      <c r="O129" s="230">
        <v>11.88895788051032</v>
      </c>
      <c r="P129" s="230">
        <v>11.66901976562732</v>
      </c>
      <c r="Q129" s="230">
        <v>13.03520286537336</v>
      </c>
      <c r="R129" s="230">
        <v>15.63051549993647</v>
      </c>
      <c r="S129" s="230">
        <v>18.10435386856873</v>
      </c>
      <c r="T129" s="230">
        <v>15.343161909657359</v>
      </c>
      <c r="U129" s="230">
        <v>16.115911145034548</v>
      </c>
      <c r="V129" s="230">
        <v>18.861812036968519</v>
      </c>
      <c r="W129" s="230">
        <v>20.585869726026861</v>
      </c>
      <c r="X129" s="230">
        <v>7.5564288255944696</v>
      </c>
      <c r="Y129" s="230">
        <v>9.5014320747610412</v>
      </c>
      <c r="DA129" s="71" t="s">
        <v>906</v>
      </c>
    </row>
    <row r="130" spans="1:105" ht="12" customHeight="1" x14ac:dyDescent="0.25">
      <c r="A130" s="59" t="s">
        <v>159</v>
      </c>
      <c r="B130" s="230">
        <v>2.5994449859055151</v>
      </c>
      <c r="C130" s="230">
        <v>4.2688948542962057</v>
      </c>
      <c r="D130" s="230">
        <v>2.3310316147051808</v>
      </c>
      <c r="E130" s="230">
        <v>2.478417297823571</v>
      </c>
      <c r="F130" s="230">
        <v>2.7415550655755472</v>
      </c>
      <c r="G130" s="230">
        <v>2.5720260024074331</v>
      </c>
      <c r="H130" s="230">
        <v>2.4301637964658092</v>
      </c>
      <c r="I130" s="230">
        <v>2.0955252556179582</v>
      </c>
      <c r="J130" s="230">
        <v>1.9938967658965281</v>
      </c>
      <c r="K130" s="230">
        <v>5.1477615480567991</v>
      </c>
      <c r="L130" s="230">
        <v>7.1732134539319654</v>
      </c>
      <c r="M130" s="230">
        <v>6.110052823582226</v>
      </c>
      <c r="N130" s="230">
        <v>5.8769653143276583</v>
      </c>
      <c r="O130" s="230">
        <v>5.1577155632471694</v>
      </c>
      <c r="P130" s="230">
        <v>7.0311557838465131</v>
      </c>
      <c r="Q130" s="230">
        <v>8.4825384880094763</v>
      </c>
      <c r="R130" s="230">
        <v>7.0628963002070169</v>
      </c>
      <c r="S130" s="230">
        <v>11.21966500891118</v>
      </c>
      <c r="T130" s="230">
        <v>6.931970028484149</v>
      </c>
      <c r="U130" s="230">
        <v>6.6384258979258792</v>
      </c>
      <c r="V130" s="230">
        <v>11.531088370757001</v>
      </c>
      <c r="W130" s="230">
        <v>27.890369217437541</v>
      </c>
      <c r="X130" s="230">
        <v>16.86001783799113</v>
      </c>
      <c r="Y130" s="230">
        <v>15.953359377675589</v>
      </c>
      <c r="DA130" s="71" t="s">
        <v>907</v>
      </c>
    </row>
    <row r="131" spans="1:105" ht="12" customHeight="1" x14ac:dyDescent="0.25">
      <c r="A131" s="59" t="s">
        <v>32</v>
      </c>
      <c r="B131" s="230">
        <v>31.575861085348201</v>
      </c>
      <c r="C131" s="230">
        <v>54.111040530708287</v>
      </c>
      <c r="D131" s="230">
        <v>27.730905456462931</v>
      </c>
      <c r="E131" s="230">
        <v>25.80227140887105</v>
      </c>
      <c r="F131" s="230">
        <v>20.895556635702921</v>
      </c>
      <c r="G131" s="230">
        <v>16.70994835274465</v>
      </c>
      <c r="H131" s="230">
        <v>17.575837743973612</v>
      </c>
      <c r="I131" s="230">
        <v>14.14478678663164</v>
      </c>
      <c r="J131" s="230">
        <v>15.46887757555233</v>
      </c>
      <c r="K131" s="230">
        <v>37.459921228312012</v>
      </c>
      <c r="L131" s="230">
        <v>0</v>
      </c>
      <c r="M131" s="230">
        <v>28.008795863064449</v>
      </c>
      <c r="N131" s="230">
        <v>12.25505108651814</v>
      </c>
      <c r="O131" s="230">
        <v>14.73401509870312</v>
      </c>
      <c r="P131" s="230">
        <v>18.903647899505138</v>
      </c>
      <c r="Q131" s="230">
        <v>20.459783704945899</v>
      </c>
      <c r="R131" s="230">
        <v>51.207089510997747</v>
      </c>
      <c r="S131" s="230">
        <v>35.556954647809711</v>
      </c>
      <c r="T131" s="230">
        <v>66.25985516757622</v>
      </c>
      <c r="U131" s="230">
        <v>66.983606807480612</v>
      </c>
      <c r="V131" s="230">
        <v>39.577918647375093</v>
      </c>
      <c r="W131" s="230">
        <v>50.495095722567292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145.12122891471029</v>
      </c>
      <c r="C132" s="230">
        <v>238.8145126484311</v>
      </c>
      <c r="D132" s="230">
        <v>132.4106358030067</v>
      </c>
      <c r="E132" s="230">
        <v>121.58762374487409</v>
      </c>
      <c r="F132" s="230">
        <v>118.12119015016479</v>
      </c>
      <c r="G132" s="230">
        <v>109.18901817844799</v>
      </c>
      <c r="H132" s="230">
        <v>102.744590779273</v>
      </c>
      <c r="I132" s="230">
        <v>102.24486181956171</v>
      </c>
      <c r="J132" s="230">
        <v>91.731701005766439</v>
      </c>
      <c r="K132" s="230">
        <v>272.61686495233209</v>
      </c>
      <c r="L132" s="230">
        <v>311.71655557179321</v>
      </c>
      <c r="M132" s="230">
        <v>448.68989982986352</v>
      </c>
      <c r="N132" s="230">
        <v>349.56751457450503</v>
      </c>
      <c r="O132" s="230">
        <v>387.38515784957912</v>
      </c>
      <c r="P132" s="230">
        <v>415.63326458742182</v>
      </c>
      <c r="Q132" s="230">
        <v>397.41795638229672</v>
      </c>
      <c r="R132" s="230">
        <v>410.36992541702659</v>
      </c>
      <c r="S132" s="230">
        <v>446.04992633766471</v>
      </c>
      <c r="T132" s="230">
        <v>415.13094752383569</v>
      </c>
      <c r="U132" s="230">
        <v>411.49676732776999</v>
      </c>
      <c r="V132" s="230">
        <v>417.78134767365628</v>
      </c>
      <c r="W132" s="230">
        <v>528.40102833789138</v>
      </c>
      <c r="X132" s="230">
        <v>422.40111739125382</v>
      </c>
      <c r="Y132" s="230">
        <v>435.64507896694761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100.87013394334009</v>
      </c>
      <c r="C134" s="294">
        <v>166.17639478030159</v>
      </c>
      <c r="D134" s="294">
        <v>88.026168177163143</v>
      </c>
      <c r="E134" s="294">
        <v>81.651977885983626</v>
      </c>
      <c r="F134" s="294">
        <v>76.966686798339566</v>
      </c>
      <c r="G134" s="294">
        <v>69.938667008555001</v>
      </c>
      <c r="H134" s="294">
        <v>67.112586363354154</v>
      </c>
      <c r="I134" s="294">
        <v>64.696605337132098</v>
      </c>
      <c r="J134" s="294">
        <v>59.220901720620603</v>
      </c>
      <c r="K134" s="294">
        <v>171.519716374148</v>
      </c>
      <c r="L134" s="294">
        <v>177.75482841591031</v>
      </c>
      <c r="M134" s="294">
        <v>260.02897792261871</v>
      </c>
      <c r="N134" s="294">
        <v>197.89987842245469</v>
      </c>
      <c r="O134" s="294">
        <v>215.4287913923061</v>
      </c>
      <c r="P134" s="294">
        <v>232.89605999279351</v>
      </c>
      <c r="Q134" s="294">
        <v>226.4489890289656</v>
      </c>
      <c r="R134" s="294">
        <v>248.14733405848349</v>
      </c>
      <c r="S134" s="294">
        <v>261.80855507879699</v>
      </c>
      <c r="T134" s="294">
        <v>274.17412838801351</v>
      </c>
      <c r="U134" s="294">
        <v>272.20318379142532</v>
      </c>
      <c r="V134" s="294">
        <v>257.06118254506038</v>
      </c>
      <c r="W134" s="294">
        <v>326.65727229066073</v>
      </c>
      <c r="X134" s="294">
        <v>233.6022077702109</v>
      </c>
      <c r="Y134" s="294">
        <v>241.08997708034909</v>
      </c>
      <c r="DA134" s="70" t="s">
        <v>911</v>
      </c>
    </row>
    <row r="135" spans="1:105" ht="12" customHeight="1" x14ac:dyDescent="0.25">
      <c r="A135" s="60" t="s">
        <v>615</v>
      </c>
      <c r="B135" s="262">
        <v>100.87013394334009</v>
      </c>
      <c r="C135" s="262">
        <v>166.17639478030159</v>
      </c>
      <c r="D135" s="262">
        <v>88.026168177163143</v>
      </c>
      <c r="E135" s="262">
        <v>81.651977885983626</v>
      </c>
      <c r="F135" s="262">
        <v>76.966686798339566</v>
      </c>
      <c r="G135" s="262">
        <v>69.938667008555001</v>
      </c>
      <c r="H135" s="262">
        <v>67.112586363354154</v>
      </c>
      <c r="I135" s="262">
        <v>64.696605337132098</v>
      </c>
      <c r="J135" s="262">
        <v>59.220901720620603</v>
      </c>
      <c r="K135" s="262">
        <v>171.519716374148</v>
      </c>
      <c r="L135" s="262">
        <v>177.75482841591031</v>
      </c>
      <c r="M135" s="262">
        <v>260.02897792261871</v>
      </c>
      <c r="N135" s="262">
        <v>197.89987842245469</v>
      </c>
      <c r="O135" s="262">
        <v>215.4287913923061</v>
      </c>
      <c r="P135" s="262">
        <v>232.89605999279351</v>
      </c>
      <c r="Q135" s="262">
        <v>226.4489890289656</v>
      </c>
      <c r="R135" s="262">
        <v>248.14733405848349</v>
      </c>
      <c r="S135" s="262">
        <v>261.80855507879699</v>
      </c>
      <c r="T135" s="262">
        <v>274.17412838801351</v>
      </c>
      <c r="U135" s="262">
        <v>272.20318379142532</v>
      </c>
      <c r="V135" s="262">
        <v>257.06118254506038</v>
      </c>
      <c r="W135" s="262">
        <v>326.65727229066073</v>
      </c>
      <c r="X135" s="262">
        <v>233.6022077702109</v>
      </c>
      <c r="Y135" s="262">
        <v>241.08997708034909</v>
      </c>
      <c r="DA135" s="72" t="s">
        <v>912</v>
      </c>
    </row>
    <row r="136" spans="1:105" ht="12" customHeight="1" x14ac:dyDescent="0.25">
      <c r="A136" s="59" t="s">
        <v>31</v>
      </c>
      <c r="B136" s="297">
        <v>5.3629228283101504</v>
      </c>
      <c r="C136" s="297">
        <v>8.3644623884860874</v>
      </c>
      <c r="D136" s="297">
        <v>4.0012411885658139</v>
      </c>
      <c r="E136" s="297">
        <v>4.1366950859800333</v>
      </c>
      <c r="F136" s="297">
        <v>3.7308846961590132</v>
      </c>
      <c r="G136" s="297">
        <v>3.5033411798240701</v>
      </c>
      <c r="H136" s="297">
        <v>3.1678456298624149</v>
      </c>
      <c r="I136" s="297">
        <v>3.016881321873452</v>
      </c>
      <c r="J136" s="297">
        <v>2.3914693475042479</v>
      </c>
      <c r="K136" s="297">
        <v>6.4674640350222088</v>
      </c>
      <c r="L136" s="297">
        <v>9.9526144600575392</v>
      </c>
      <c r="M136" s="297">
        <v>8.2322129815108056</v>
      </c>
      <c r="N136" s="297">
        <v>6.7639199977658642</v>
      </c>
      <c r="O136" s="297">
        <v>6.1102874892075452</v>
      </c>
      <c r="P136" s="297">
        <v>5.9961305001905991</v>
      </c>
      <c r="Q136" s="297">
        <v>6.7178854479188486</v>
      </c>
      <c r="R136" s="297">
        <v>8.0093074802732627</v>
      </c>
      <c r="S136" s="297">
        <v>9.2769388741933057</v>
      </c>
      <c r="T136" s="297">
        <v>8.352159147690827</v>
      </c>
      <c r="U136" s="297">
        <v>8.7519922813534272</v>
      </c>
      <c r="V136" s="297">
        <v>9.9407855831466794</v>
      </c>
      <c r="W136" s="297">
        <v>10.71855320536773</v>
      </c>
      <c r="X136" s="297">
        <v>3.9506022111088761</v>
      </c>
      <c r="Y136" s="297">
        <v>4.9679043263472904</v>
      </c>
      <c r="DA136" s="71" t="s">
        <v>913</v>
      </c>
    </row>
    <row r="137" spans="1:105" ht="12" customHeight="1" x14ac:dyDescent="0.25">
      <c r="A137" s="59" t="s">
        <v>159</v>
      </c>
      <c r="B137" s="297">
        <v>1.384665582467721</v>
      </c>
      <c r="C137" s="297">
        <v>2.2668073060980252</v>
      </c>
      <c r="D137" s="297">
        <v>1.2055250789030121</v>
      </c>
      <c r="E137" s="297">
        <v>1.281893514343124</v>
      </c>
      <c r="F137" s="297">
        <v>1.4163543271358481</v>
      </c>
      <c r="G137" s="297">
        <v>1.33005421799957</v>
      </c>
      <c r="H137" s="297">
        <v>1.2659506644186611</v>
      </c>
      <c r="I137" s="297">
        <v>1.090865761688169</v>
      </c>
      <c r="J137" s="297">
        <v>1.0377083735801089</v>
      </c>
      <c r="K137" s="297">
        <v>2.6953790373672719</v>
      </c>
      <c r="L137" s="297">
        <v>3.7745992993917312</v>
      </c>
      <c r="M137" s="297">
        <v>3.1865444429590242</v>
      </c>
      <c r="N137" s="297">
        <v>3.0549383487192201</v>
      </c>
      <c r="O137" s="297">
        <v>2.6507895137439479</v>
      </c>
      <c r="P137" s="297">
        <v>3.6129622276672122</v>
      </c>
      <c r="Q137" s="297">
        <v>4.3716022265663623</v>
      </c>
      <c r="R137" s="297">
        <v>3.61913259801779</v>
      </c>
      <c r="S137" s="297">
        <v>5.7491224062570234</v>
      </c>
      <c r="T137" s="297">
        <v>3.7734671136124049</v>
      </c>
      <c r="U137" s="297">
        <v>3.6050988179396199</v>
      </c>
      <c r="V137" s="297">
        <v>6.0772568833442024</v>
      </c>
      <c r="W137" s="297">
        <v>14.521825424577379</v>
      </c>
      <c r="X137" s="297">
        <v>8.8146431717184637</v>
      </c>
      <c r="Y137" s="297">
        <v>8.3413492248873418</v>
      </c>
      <c r="DA137" s="71" t="s">
        <v>914</v>
      </c>
    </row>
    <row r="138" spans="1:105" ht="12" customHeight="1" x14ac:dyDescent="0.25">
      <c r="A138" s="59" t="s">
        <v>32</v>
      </c>
      <c r="B138" s="297">
        <v>16.819747414824771</v>
      </c>
      <c r="C138" s="297">
        <v>28.733268492694751</v>
      </c>
      <c r="D138" s="297">
        <v>14.34141938597541</v>
      </c>
      <c r="E138" s="297">
        <v>13.34551869186776</v>
      </c>
      <c r="F138" s="297">
        <v>10.795155067467849</v>
      </c>
      <c r="G138" s="297">
        <v>8.6411013218062891</v>
      </c>
      <c r="H138" s="297">
        <v>9.1558204850456537</v>
      </c>
      <c r="I138" s="297">
        <v>7.3633393682794956</v>
      </c>
      <c r="J138" s="297">
        <v>8.0506594245959349</v>
      </c>
      <c r="K138" s="297">
        <v>19.61409546219863</v>
      </c>
      <c r="L138" s="297">
        <v>0</v>
      </c>
      <c r="M138" s="297">
        <v>14.60728333917989</v>
      </c>
      <c r="N138" s="297">
        <v>6.3703669372431007</v>
      </c>
      <c r="O138" s="297">
        <v>7.5724944968462058</v>
      </c>
      <c r="P138" s="297">
        <v>9.7136470767639587</v>
      </c>
      <c r="Q138" s="297">
        <v>10.544253483322089</v>
      </c>
      <c r="R138" s="297">
        <v>26.239270551577381</v>
      </c>
      <c r="S138" s="297">
        <v>18.219909819199302</v>
      </c>
      <c r="T138" s="297">
        <v>36.06902271651122</v>
      </c>
      <c r="U138" s="297">
        <v>36.376473193506598</v>
      </c>
      <c r="V138" s="297">
        <v>20.858844438151419</v>
      </c>
      <c r="W138" s="297">
        <v>26.291547421393979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77.302798117737439</v>
      </c>
      <c r="C139" s="297">
        <v>126.8118565930227</v>
      </c>
      <c r="D139" s="297">
        <v>68.477982523718907</v>
      </c>
      <c r="E139" s="297">
        <v>62.887870593792719</v>
      </c>
      <c r="F139" s="297">
        <v>61.024292707576848</v>
      </c>
      <c r="G139" s="297">
        <v>56.464170288925082</v>
      </c>
      <c r="H139" s="297">
        <v>53.522969584027429</v>
      </c>
      <c r="I139" s="297">
        <v>53.225518885290967</v>
      </c>
      <c r="J139" s="297">
        <v>47.74106457494031</v>
      </c>
      <c r="K139" s="297">
        <v>142.74277783955989</v>
      </c>
      <c r="L139" s="297">
        <v>164.02761465646111</v>
      </c>
      <c r="M139" s="297">
        <v>234.00293715896899</v>
      </c>
      <c r="N139" s="297">
        <v>181.7106531387266</v>
      </c>
      <c r="O139" s="297">
        <v>199.0952198925084</v>
      </c>
      <c r="P139" s="297">
        <v>213.57332018817169</v>
      </c>
      <c r="Q139" s="297">
        <v>204.81524787115831</v>
      </c>
      <c r="R139" s="297">
        <v>210.27962342861511</v>
      </c>
      <c r="S139" s="297">
        <v>228.5625839791474</v>
      </c>
      <c r="T139" s="297">
        <v>225.97947941019899</v>
      </c>
      <c r="U139" s="297">
        <v>223.4696194986256</v>
      </c>
      <c r="V139" s="297">
        <v>220.1842956404181</v>
      </c>
      <c r="W139" s="297">
        <v>275.12534623932157</v>
      </c>
      <c r="X139" s="297">
        <v>220.83696238738361</v>
      </c>
      <c r="Y139" s="297">
        <v>227.78072352911451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72.473808983437166</v>
      </c>
      <c r="C141" s="261">
        <f t="shared" si="4"/>
        <v>115.34299690148842</v>
      </c>
      <c r="D141" s="261">
        <f t="shared" si="4"/>
        <v>62.386537648503079</v>
      </c>
      <c r="E141" s="261">
        <f t="shared" si="4"/>
        <v>55.829329190188133</v>
      </c>
      <c r="F141" s="261">
        <f t="shared" si="4"/>
        <v>53.024682004105756</v>
      </c>
      <c r="G141" s="261">
        <f t="shared" si="4"/>
        <v>50.047836595861781</v>
      </c>
      <c r="H141" s="261">
        <f t="shared" si="4"/>
        <v>49.066610883738512</v>
      </c>
      <c r="I141" s="261">
        <f t="shared" si="4"/>
        <v>47.574495250075024</v>
      </c>
      <c r="J141" s="261">
        <f t="shared" si="4"/>
        <v>44.695187287500097</v>
      </c>
      <c r="K141" s="261">
        <f t="shared" si="4"/>
        <v>111.54570697069286</v>
      </c>
      <c r="L141" s="261">
        <f t="shared" si="4"/>
        <v>110.21490886488461</v>
      </c>
      <c r="M141" s="261">
        <f t="shared" si="4"/>
        <v>150.90037322175414</v>
      </c>
      <c r="N141" s="261">
        <f t="shared" si="4"/>
        <v>117.12352721494049</v>
      </c>
      <c r="O141" s="261">
        <f t="shared" si="4"/>
        <v>119.60332403531642</v>
      </c>
      <c r="P141" s="261">
        <f t="shared" si="4"/>
        <v>130.80019129151813</v>
      </c>
      <c r="Q141" s="261">
        <f t="shared" si="4"/>
        <v>129.18052463616928</v>
      </c>
      <c r="R141" s="261">
        <f t="shared" si="4"/>
        <v>135.88792707608965</v>
      </c>
      <c r="S141" s="261">
        <f t="shared" si="4"/>
        <v>142.52304223155005</v>
      </c>
      <c r="T141" s="261">
        <f t="shared" si="4"/>
        <v>158.75879112040764</v>
      </c>
      <c r="U141" s="261">
        <f t="shared" si="4"/>
        <v>147.95770926344028</v>
      </c>
      <c r="V141" s="261">
        <f t="shared" si="4"/>
        <v>145.06255489818594</v>
      </c>
      <c r="W141" s="261">
        <f t="shared" si="4"/>
        <v>187.01738694396286</v>
      </c>
      <c r="X141" s="261">
        <f t="shared" si="4"/>
        <v>140.57820197093255</v>
      </c>
      <c r="Y141" s="261">
        <f t="shared" si="4"/>
        <v>141.59023172436983</v>
      </c>
      <c r="DA141" s="70"/>
    </row>
    <row r="142" spans="1:105" ht="12" customHeight="1" x14ac:dyDescent="0.25">
      <c r="A142" s="60" t="s">
        <v>624</v>
      </c>
      <c r="B142" s="262">
        <v>11.337533289105449</v>
      </c>
      <c r="C142" s="262">
        <v>18.640862514066662</v>
      </c>
      <c r="D142" s="262">
        <v>9.9027808348019555</v>
      </c>
      <c r="E142" s="262">
        <v>9.207961511202825</v>
      </c>
      <c r="F142" s="262">
        <v>8.8263463512473095</v>
      </c>
      <c r="G142" s="262">
        <v>8.1045959712931328</v>
      </c>
      <c r="H142" s="262">
        <v>7.6985598855358024</v>
      </c>
      <c r="I142" s="262">
        <v>7.5457810559614638</v>
      </c>
      <c r="J142" s="262">
        <v>6.7804341748249168</v>
      </c>
      <c r="K142" s="262">
        <v>20.14224355025793</v>
      </c>
      <c r="L142" s="262">
        <v>22.44055075760625</v>
      </c>
      <c r="M142" s="262">
        <v>31.819913080943049</v>
      </c>
      <c r="N142" s="262">
        <v>24.53694796147656</v>
      </c>
      <c r="O142" s="262">
        <v>26.68722952992302</v>
      </c>
      <c r="P142" s="262">
        <v>28.738543018552839</v>
      </c>
      <c r="Q142" s="262">
        <v>27.86276390528629</v>
      </c>
      <c r="R142" s="262">
        <v>29.54247634543616</v>
      </c>
      <c r="S142" s="262">
        <v>31.840111051732549</v>
      </c>
      <c r="T142" s="262">
        <v>32.167348768925031</v>
      </c>
      <c r="U142" s="262">
        <v>32.048888747240177</v>
      </c>
      <c r="V142" s="262">
        <v>31.045665891849051</v>
      </c>
      <c r="W142" s="262">
        <v>39.427588666516748</v>
      </c>
      <c r="X142" s="262">
        <v>29.49096937209886</v>
      </c>
      <c r="Y142" s="262">
        <v>30.43625827796334</v>
      </c>
      <c r="DA142" s="72" t="s">
        <v>918</v>
      </c>
    </row>
    <row r="143" spans="1:105" ht="12" customHeight="1" x14ac:dyDescent="0.25">
      <c r="A143" s="59" t="s">
        <v>31</v>
      </c>
      <c r="B143" s="230">
        <v>0.72340317045706604</v>
      </c>
      <c r="C143" s="230">
        <v>1.1344386409079379</v>
      </c>
      <c r="D143" s="230">
        <v>0.53774241220305918</v>
      </c>
      <c r="E143" s="230">
        <v>0.55764168696021699</v>
      </c>
      <c r="F143" s="230">
        <v>0.49764724593044762</v>
      </c>
      <c r="G143" s="230">
        <v>0.46320215972631218</v>
      </c>
      <c r="H143" s="230">
        <v>0.42079382657127068</v>
      </c>
      <c r="I143" s="230">
        <v>0.39705963966964752</v>
      </c>
      <c r="J143" s="230">
        <v>0.31688731114575491</v>
      </c>
      <c r="K143" s="230">
        <v>0.8575669219077845</v>
      </c>
      <c r="L143" s="230">
        <v>1.2564617903893549</v>
      </c>
      <c r="M143" s="230">
        <v>1.0673396334423371</v>
      </c>
      <c r="N143" s="230">
        <v>0.86652940172922788</v>
      </c>
      <c r="O143" s="230">
        <v>0.78451626029069554</v>
      </c>
      <c r="P143" s="230">
        <v>0.77210409222261667</v>
      </c>
      <c r="Q143" s="230">
        <v>0.86695113798720091</v>
      </c>
      <c r="R143" s="230">
        <v>1.0662739020834811</v>
      </c>
      <c r="S143" s="230">
        <v>1.212613024961233</v>
      </c>
      <c r="T143" s="230">
        <v>1.128353865069992</v>
      </c>
      <c r="U143" s="230">
        <v>1.1893971901259111</v>
      </c>
      <c r="V143" s="230">
        <v>1.306584474947899</v>
      </c>
      <c r="W143" s="230">
        <v>1.4069738052347751</v>
      </c>
      <c r="X143" s="230">
        <v>0.49874138571397097</v>
      </c>
      <c r="Y143" s="230">
        <v>0.62717007570383176</v>
      </c>
      <c r="DA143" s="71" t="s">
        <v>919</v>
      </c>
    </row>
    <row r="144" spans="1:105" ht="12" customHeight="1" x14ac:dyDescent="0.25">
      <c r="A144" s="59" t="s">
        <v>159</v>
      </c>
      <c r="B144" s="230">
        <v>0.1867771557502636</v>
      </c>
      <c r="C144" s="230">
        <v>0.30743802531407671</v>
      </c>
      <c r="D144" s="230">
        <v>0.16201521811609379</v>
      </c>
      <c r="E144" s="230">
        <v>0.17280395266848811</v>
      </c>
      <c r="F144" s="230">
        <v>0.1889216332218662</v>
      </c>
      <c r="G144" s="230">
        <v>0.1758561198317061</v>
      </c>
      <c r="H144" s="230">
        <v>0.16815978004405069</v>
      </c>
      <c r="I144" s="230">
        <v>0.14357169542051629</v>
      </c>
      <c r="J144" s="230">
        <v>0.1375040063132783</v>
      </c>
      <c r="K144" s="230">
        <v>0.35739942146301878</v>
      </c>
      <c r="L144" s="230">
        <v>0.47652200461995181</v>
      </c>
      <c r="M144" s="230">
        <v>0.41314834605644712</v>
      </c>
      <c r="N144" s="230">
        <v>0.39136978268662459</v>
      </c>
      <c r="O144" s="230">
        <v>0.34034200188016012</v>
      </c>
      <c r="P144" s="230">
        <v>0.46523052174046647</v>
      </c>
      <c r="Q144" s="230">
        <v>0.56416048688701437</v>
      </c>
      <c r="R144" s="230">
        <v>0.48181277182210192</v>
      </c>
      <c r="S144" s="230">
        <v>0.7514828766757341</v>
      </c>
      <c r="T144" s="230">
        <v>0.50978508994721983</v>
      </c>
      <c r="U144" s="230">
        <v>0.48993352214434721</v>
      </c>
      <c r="V144" s="230">
        <v>0.79877484808743837</v>
      </c>
      <c r="W144" s="230">
        <v>1.906211368745242</v>
      </c>
      <c r="X144" s="230">
        <v>1.1127992936558151</v>
      </c>
      <c r="Y144" s="230">
        <v>1.0530485857184719</v>
      </c>
      <c r="DA144" s="71" t="s">
        <v>920</v>
      </c>
    </row>
    <row r="145" spans="1:105" ht="12" customHeight="1" x14ac:dyDescent="0.25">
      <c r="A145" s="59" t="s">
        <v>35</v>
      </c>
      <c r="B145" s="230">
        <v>10.427352962898119</v>
      </c>
      <c r="C145" s="230">
        <v>17.19898584784465</v>
      </c>
      <c r="D145" s="230">
        <v>9.2030232044828022</v>
      </c>
      <c r="E145" s="230">
        <v>8.4775158715741199</v>
      </c>
      <c r="F145" s="230">
        <v>8.1397774720949965</v>
      </c>
      <c r="G145" s="230">
        <v>7.4655376917351148</v>
      </c>
      <c r="H145" s="230">
        <v>7.1096062789204799</v>
      </c>
      <c r="I145" s="230">
        <v>7.0051497208712998</v>
      </c>
      <c r="J145" s="230">
        <v>6.3260428573658833</v>
      </c>
      <c r="K145" s="230">
        <v>18.92727720688713</v>
      </c>
      <c r="L145" s="230">
        <v>20.70756696259695</v>
      </c>
      <c r="M145" s="230">
        <v>30.33942510144427</v>
      </c>
      <c r="N145" s="230">
        <v>23.279048777060709</v>
      </c>
      <c r="O145" s="230">
        <v>25.562371267752159</v>
      </c>
      <c r="P145" s="230">
        <v>27.50120840458975</v>
      </c>
      <c r="Q145" s="230">
        <v>26.43165228041207</v>
      </c>
      <c r="R145" s="230">
        <v>27.99438967153057</v>
      </c>
      <c r="S145" s="230">
        <v>29.876015150095579</v>
      </c>
      <c r="T145" s="230">
        <v>30.529209813907819</v>
      </c>
      <c r="U145" s="230">
        <v>30.36955803496992</v>
      </c>
      <c r="V145" s="230">
        <v>28.94030656881371</v>
      </c>
      <c r="W145" s="230">
        <v>36.114403492536731</v>
      </c>
      <c r="X145" s="230">
        <v>27.879428692729078</v>
      </c>
      <c r="Y145" s="230">
        <v>28.756039616541031</v>
      </c>
      <c r="DA145" s="71" t="s">
        <v>921</v>
      </c>
    </row>
    <row r="146" spans="1:105" ht="12" customHeight="1" x14ac:dyDescent="0.25">
      <c r="A146" s="60" t="s">
        <v>629</v>
      </c>
      <c r="B146" s="262">
        <v>61.136275694331722</v>
      </c>
      <c r="C146" s="262">
        <v>96.702134387421751</v>
      </c>
      <c r="D146" s="262">
        <v>52.48375681370112</v>
      </c>
      <c r="E146" s="262">
        <v>46.621367678985308</v>
      </c>
      <c r="F146" s="262">
        <v>44.198335652858447</v>
      </c>
      <c r="G146" s="262">
        <v>41.943240624568652</v>
      </c>
      <c r="H146" s="262">
        <v>41.368050998202712</v>
      </c>
      <c r="I146" s="262">
        <v>40.028714194113562</v>
      </c>
      <c r="J146" s="262">
        <v>37.914753112675179</v>
      </c>
      <c r="K146" s="262">
        <v>91.403463420434932</v>
      </c>
      <c r="L146" s="262">
        <v>87.77435810727836</v>
      </c>
      <c r="M146" s="262">
        <v>119.0804601408111</v>
      </c>
      <c r="N146" s="262">
        <v>92.586579253463938</v>
      </c>
      <c r="O146" s="262">
        <v>92.916094505393403</v>
      </c>
      <c r="P146" s="262">
        <v>102.0616482729653</v>
      </c>
      <c r="Q146" s="262">
        <v>101.31776073088299</v>
      </c>
      <c r="R146" s="262">
        <v>106.3454507306535</v>
      </c>
      <c r="S146" s="262">
        <v>110.6829311798175</v>
      </c>
      <c r="T146" s="262">
        <v>126.5914423514826</v>
      </c>
      <c r="U146" s="262">
        <v>115.90882051620009</v>
      </c>
      <c r="V146" s="262">
        <v>114.0168890063369</v>
      </c>
      <c r="W146" s="262">
        <v>147.58979827744611</v>
      </c>
      <c r="X146" s="262">
        <v>111.08723259883369</v>
      </c>
      <c r="Y146" s="262">
        <v>111.1539734464065</v>
      </c>
      <c r="DA146" s="72" t="s">
        <v>922</v>
      </c>
    </row>
    <row r="147" spans="1:105" ht="12" customHeight="1" x14ac:dyDescent="0.25">
      <c r="A147" s="64" t="s">
        <v>28</v>
      </c>
      <c r="B147" s="229">
        <v>8.0481019049278064</v>
      </c>
      <c r="C147" s="229">
        <v>11.510542416357261</v>
      </c>
      <c r="D147" s="229">
        <v>2.0052956474874799</v>
      </c>
      <c r="E147" s="229">
        <v>1.7641319978120631</v>
      </c>
      <c r="F147" s="229">
        <v>1.4864600942296751</v>
      </c>
      <c r="G147" s="229">
        <v>1.7098455650078399</v>
      </c>
      <c r="H147" s="229">
        <v>3.022641488182205</v>
      </c>
      <c r="I147" s="229">
        <v>2.8571906266685532</v>
      </c>
      <c r="J147" s="229">
        <v>2.686639932714681</v>
      </c>
      <c r="K147" s="229">
        <v>7.2721581363961381</v>
      </c>
      <c r="L147" s="229">
        <v>8.1653849343603628</v>
      </c>
      <c r="M147" s="229">
        <v>7.1040622963704632</v>
      </c>
      <c r="N147" s="229">
        <v>4.7443312320736304</v>
      </c>
      <c r="O147" s="229">
        <v>1.0401316646973819</v>
      </c>
      <c r="P147" s="229">
        <v>1.047643041250677</v>
      </c>
      <c r="Q147" s="229">
        <v>2.132709684771867</v>
      </c>
      <c r="R147" s="229">
        <v>0</v>
      </c>
      <c r="S147" s="229">
        <v>0</v>
      </c>
      <c r="T147" s="229">
        <v>20.424592501065469</v>
      </c>
      <c r="U147" s="229">
        <v>17.21243772993823</v>
      </c>
      <c r="V147" s="229">
        <v>9.2274673273220706</v>
      </c>
      <c r="W147" s="229">
        <v>7.0804771859836348</v>
      </c>
      <c r="X147" s="229">
        <v>7.1650691274726652</v>
      </c>
      <c r="Y147" s="229">
        <v>6.9104021944199694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2.7892264827022388</v>
      </c>
      <c r="C149" s="229">
        <v>4.2197614695362864</v>
      </c>
      <c r="D149" s="229">
        <v>2.269745923077072</v>
      </c>
      <c r="E149" s="229">
        <v>2.2610451434802181</v>
      </c>
      <c r="F149" s="229">
        <v>2.0704162995018529</v>
      </c>
      <c r="G149" s="229">
        <v>2.0047599481697418</v>
      </c>
      <c r="H149" s="229">
        <v>1.800460043758876</v>
      </c>
      <c r="I149" s="229">
        <v>1.733353312308036</v>
      </c>
      <c r="J149" s="229">
        <v>1.422588146964187</v>
      </c>
      <c r="K149" s="229">
        <v>3.1723244571899598</v>
      </c>
      <c r="L149" s="229">
        <v>4.45736087515583</v>
      </c>
      <c r="M149" s="229">
        <v>3.545041646212765</v>
      </c>
      <c r="N149" s="229">
        <v>3.0023158315047</v>
      </c>
      <c r="O149" s="229">
        <v>2.605912341967731</v>
      </c>
      <c r="P149" s="229">
        <v>2.6007016079835732</v>
      </c>
      <c r="Q149" s="229">
        <v>2.942445510271317</v>
      </c>
      <c r="R149" s="229">
        <v>3.4324503918680538</v>
      </c>
      <c r="S149" s="229">
        <v>3.9219451276627439</v>
      </c>
      <c r="T149" s="229">
        <v>3.234157910423928</v>
      </c>
      <c r="U149" s="229">
        <v>3.173327983572535</v>
      </c>
      <c r="V149" s="229">
        <v>4.0523005534312064</v>
      </c>
      <c r="W149" s="229">
        <v>4.6105100413281006</v>
      </c>
      <c r="X149" s="229">
        <v>1.7574967835793349</v>
      </c>
      <c r="Y149" s="229">
        <v>2.1480448705839081</v>
      </c>
      <c r="DA149" s="73" t="s">
        <v>925</v>
      </c>
    </row>
    <row r="150" spans="1:105" ht="12" customHeight="1" x14ac:dyDescent="0.25">
      <c r="A150" s="64" t="s">
        <v>159</v>
      </c>
      <c r="B150" s="229">
        <v>0.72015690621493522</v>
      </c>
      <c r="C150" s="229">
        <v>1.1435745281493299</v>
      </c>
      <c r="D150" s="229">
        <v>0.6838467125717157</v>
      </c>
      <c r="E150" s="229">
        <v>0.70066056231399509</v>
      </c>
      <c r="F150" s="229">
        <v>0.78599134617883548</v>
      </c>
      <c r="G150" s="229">
        <v>0.76111325967791355</v>
      </c>
      <c r="H150" s="229">
        <v>0.71950904651714187</v>
      </c>
      <c r="I150" s="229">
        <v>0.62675842354031175</v>
      </c>
      <c r="J150" s="229">
        <v>0.61729063506548909</v>
      </c>
      <c r="K150" s="229">
        <v>1.322097315939379</v>
      </c>
      <c r="L150" s="229">
        <v>1.6904855808512891</v>
      </c>
      <c r="M150" s="229">
        <v>1.372223092766051</v>
      </c>
      <c r="N150" s="229">
        <v>1.3560021070119139</v>
      </c>
      <c r="O150" s="229">
        <v>1.1305073815307289</v>
      </c>
      <c r="P150" s="229">
        <v>1.567050062499366</v>
      </c>
      <c r="Q150" s="229">
        <v>1.914769378545627</v>
      </c>
      <c r="R150" s="229">
        <v>1.551007141988858</v>
      </c>
      <c r="S150" s="229">
        <v>2.4305153796237668</v>
      </c>
      <c r="T150" s="229">
        <v>1.4611776786590831</v>
      </c>
      <c r="U150" s="229">
        <v>1.3071493432285031</v>
      </c>
      <c r="V150" s="229">
        <v>2.4773566662046318</v>
      </c>
      <c r="W150" s="229">
        <v>6.2464607541340946</v>
      </c>
      <c r="X150" s="229">
        <v>3.921353301310091</v>
      </c>
      <c r="Y150" s="229">
        <v>3.6066701851004508</v>
      </c>
      <c r="DA150" s="73" t="s">
        <v>926</v>
      </c>
    </row>
    <row r="151" spans="1:105" ht="12" customHeight="1" x14ac:dyDescent="0.25">
      <c r="A151" s="64" t="s">
        <v>32</v>
      </c>
      <c r="B151" s="229">
        <v>8.7478575440501647</v>
      </c>
      <c r="C151" s="229">
        <v>14.49555675523329</v>
      </c>
      <c r="D151" s="229">
        <v>8.1353201790176843</v>
      </c>
      <c r="E151" s="229">
        <v>7.2944269757129776</v>
      </c>
      <c r="F151" s="229">
        <v>5.9906608827513477</v>
      </c>
      <c r="G151" s="229">
        <v>4.9448035314972669</v>
      </c>
      <c r="H151" s="229">
        <v>5.203753868483064</v>
      </c>
      <c r="I151" s="229">
        <v>4.2306167601347902</v>
      </c>
      <c r="J151" s="229">
        <v>4.7890108583778774</v>
      </c>
      <c r="K151" s="229">
        <v>9.6208149598434751</v>
      </c>
      <c r="L151" s="229">
        <v>0</v>
      </c>
      <c r="M151" s="229">
        <v>6.2903411138324428</v>
      </c>
      <c r="N151" s="229">
        <v>2.8276285814285731</v>
      </c>
      <c r="O151" s="229">
        <v>3.2295136527812529</v>
      </c>
      <c r="P151" s="229">
        <v>4.2131000269460372</v>
      </c>
      <c r="Q151" s="229">
        <v>4.6184013647888813</v>
      </c>
      <c r="R151" s="229">
        <v>11.245041435719831</v>
      </c>
      <c r="S151" s="229">
        <v>7.7027010214160736</v>
      </c>
      <c r="T151" s="229">
        <v>13.966797456453749</v>
      </c>
      <c r="U151" s="229">
        <v>13.18950892753525</v>
      </c>
      <c r="V151" s="229">
        <v>8.5029805897795381</v>
      </c>
      <c r="W151" s="229">
        <v>11.30912363505241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0.62617537628500763</v>
      </c>
      <c r="C152" s="229">
        <v>1.357782304393917</v>
      </c>
      <c r="D152" s="229">
        <v>0.544696384634199</v>
      </c>
      <c r="E152" s="229">
        <v>0.22769344578778411</v>
      </c>
      <c r="F152" s="229">
        <v>0</v>
      </c>
      <c r="G152" s="229">
        <v>0.21153271437733021</v>
      </c>
      <c r="H152" s="229">
        <v>0.2016536901436512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40.204757480151557</v>
      </c>
      <c r="C153" s="229">
        <v>63.97491691375167</v>
      </c>
      <c r="D153" s="229">
        <v>38.844851966912969</v>
      </c>
      <c r="E153" s="229">
        <v>34.373409553878282</v>
      </c>
      <c r="F153" s="229">
        <v>33.864807030196737</v>
      </c>
      <c r="G153" s="229">
        <v>32.311185605838553</v>
      </c>
      <c r="H153" s="229">
        <v>30.420032861117779</v>
      </c>
      <c r="I153" s="229">
        <v>30.580795071461871</v>
      </c>
      <c r="J153" s="229">
        <v>28.399223539552938</v>
      </c>
      <c r="K153" s="229">
        <v>70.016068551065985</v>
      </c>
      <c r="L153" s="229">
        <v>73.461126716910883</v>
      </c>
      <c r="M153" s="229">
        <v>100.7687919916294</v>
      </c>
      <c r="N153" s="229">
        <v>80.656301501445128</v>
      </c>
      <c r="O153" s="229">
        <v>84.910029464416311</v>
      </c>
      <c r="P153" s="229">
        <v>92.633153534285654</v>
      </c>
      <c r="Q153" s="229">
        <v>89.709434792505348</v>
      </c>
      <c r="R153" s="229">
        <v>90.116951761076734</v>
      </c>
      <c r="S153" s="229">
        <v>96.627769651114875</v>
      </c>
      <c r="T153" s="229">
        <v>87.504716804880331</v>
      </c>
      <c r="U153" s="229">
        <v>81.026396531925627</v>
      </c>
      <c r="V153" s="229">
        <v>89.756783869599474</v>
      </c>
      <c r="W153" s="229">
        <v>118.34322666094791</v>
      </c>
      <c r="X153" s="229">
        <v>98.243313386471613</v>
      </c>
      <c r="Y153" s="229">
        <v>98.48885619630218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501.39564000000001</v>
      </c>
      <c r="C158" s="279">
        <v>503.80056000000002</v>
      </c>
      <c r="D158" s="279">
        <v>506.20548000000002</v>
      </c>
      <c r="E158" s="279">
        <v>397.34289999999987</v>
      </c>
      <c r="F158" s="279">
        <v>355.54000999999988</v>
      </c>
      <c r="G158" s="279">
        <v>374.97501</v>
      </c>
      <c r="H158" s="279">
        <v>284.56828999999999</v>
      </c>
      <c r="I158" s="279">
        <v>296.97851000000003</v>
      </c>
      <c r="J158" s="279">
        <v>277.38094999999998</v>
      </c>
      <c r="K158" s="279">
        <v>197.83493000000001</v>
      </c>
      <c r="L158" s="279">
        <v>163.97125</v>
      </c>
      <c r="M158" s="279">
        <v>150.52860000000001</v>
      </c>
      <c r="N158" s="279">
        <v>162.49594999999999</v>
      </c>
      <c r="O158" s="279">
        <v>202.61018999999999</v>
      </c>
      <c r="P158" s="279">
        <v>221.69899000000001</v>
      </c>
      <c r="Q158" s="279">
        <v>236.29060999999999</v>
      </c>
      <c r="R158" s="279">
        <v>237.08332999999999</v>
      </c>
      <c r="S158" s="279">
        <v>267.19706000000002</v>
      </c>
      <c r="T158" s="279">
        <v>245.34450000000001</v>
      </c>
      <c r="U158" s="279">
        <v>245.23418000000001</v>
      </c>
      <c r="V158" s="279">
        <v>213.53133</v>
      </c>
      <c r="W158" s="279">
        <v>232.49186</v>
      </c>
      <c r="X158" s="279">
        <v>197.10479000000001</v>
      </c>
      <c r="Y158" s="279">
        <v>161.28280000000001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0.99999999999999978</v>
      </c>
      <c r="C162" s="232">
        <f t="shared" si="5"/>
        <v>1.0000000000000004</v>
      </c>
      <c r="D162" s="232">
        <f t="shared" si="5"/>
        <v>1</v>
      </c>
      <c r="E162" s="232">
        <f t="shared" si="5"/>
        <v>1</v>
      </c>
      <c r="F162" s="232">
        <f t="shared" si="5"/>
        <v>1</v>
      </c>
      <c r="G162" s="232">
        <f t="shared" si="5"/>
        <v>0.99999999999999989</v>
      </c>
      <c r="H162" s="232">
        <f t="shared" si="5"/>
        <v>1</v>
      </c>
      <c r="I162" s="232">
        <f t="shared" si="5"/>
        <v>1</v>
      </c>
      <c r="J162" s="232">
        <f t="shared" si="5"/>
        <v>1</v>
      </c>
      <c r="K162" s="232">
        <f t="shared" si="5"/>
        <v>1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1.3449238425424172E-3</v>
      </c>
      <c r="C167" s="300">
        <f t="shared" si="10"/>
        <v>1.3867196491620041E-3</v>
      </c>
      <c r="D167" s="300">
        <f t="shared" si="10"/>
        <v>1.3694114245271271E-3</v>
      </c>
      <c r="E167" s="300">
        <f t="shared" si="10"/>
        <v>1.4124120947074726E-3</v>
      </c>
      <c r="F167" s="300">
        <f t="shared" si="10"/>
        <v>1.4340213651063821E-3</v>
      </c>
      <c r="G167" s="300">
        <f t="shared" si="10"/>
        <v>1.4024635648477272E-3</v>
      </c>
      <c r="H167" s="300">
        <f t="shared" si="10"/>
        <v>1.3623897355992179E-3</v>
      </c>
      <c r="I167" s="300">
        <f t="shared" si="10"/>
        <v>1.3832371694453137E-3</v>
      </c>
      <c r="J167" s="300">
        <f t="shared" si="10"/>
        <v>1.3277275170353088E-3</v>
      </c>
      <c r="K167" s="300">
        <f t="shared" si="10"/>
        <v>1.5659430052261942E-3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0.73132657874403939</v>
      </c>
      <c r="C168" s="301">
        <f t="shared" si="11"/>
        <v>0.72325644282328916</v>
      </c>
      <c r="D168" s="301">
        <f t="shared" si="11"/>
        <v>0.72808554914759849</v>
      </c>
      <c r="E168" s="301">
        <f t="shared" si="11"/>
        <v>0.71943412731279699</v>
      </c>
      <c r="F168" s="301">
        <f t="shared" si="11"/>
        <v>0.7205677733540492</v>
      </c>
      <c r="G168" s="301">
        <f t="shared" si="11"/>
        <v>0.72920965257851944</v>
      </c>
      <c r="H168" s="301">
        <f t="shared" si="11"/>
        <v>0.73460253685063237</v>
      </c>
      <c r="I168" s="301">
        <f t="shared" si="11"/>
        <v>0.73531509211778867</v>
      </c>
      <c r="J168" s="301">
        <f t="shared" si="11"/>
        <v>0.74192885108291506</v>
      </c>
      <c r="K168" s="301">
        <f t="shared" si="11"/>
        <v>0.70523835351859032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0.26732849741341802</v>
      </c>
      <c r="C169" s="235">
        <f t="shared" si="12"/>
        <v>0.27535683752754919</v>
      </c>
      <c r="D169" s="235">
        <f t="shared" si="12"/>
        <v>0.27054503942787433</v>
      </c>
      <c r="E169" s="235">
        <f t="shared" si="12"/>
        <v>0.27915346059249557</v>
      </c>
      <c r="F169" s="235">
        <f t="shared" si="12"/>
        <v>0.2779982052808444</v>
      </c>
      <c r="G169" s="235">
        <f t="shared" si="12"/>
        <v>0.2693878838566327</v>
      </c>
      <c r="H169" s="235">
        <f t="shared" si="12"/>
        <v>0.26403507341376836</v>
      </c>
      <c r="I169" s="235">
        <f t="shared" si="12"/>
        <v>0.26330167071276606</v>
      </c>
      <c r="J169" s="235">
        <f t="shared" si="12"/>
        <v>0.25674342140004969</v>
      </c>
      <c r="K169" s="235">
        <f t="shared" si="12"/>
        <v>0.29319570347618351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1</v>
      </c>
      <c r="C171" s="232">
        <f t="shared" si="13"/>
        <v>0.99999999999999989</v>
      </c>
      <c r="D171" s="232">
        <f t="shared" si="13"/>
        <v>1</v>
      </c>
      <c r="E171" s="232">
        <f t="shared" si="13"/>
        <v>1</v>
      </c>
      <c r="F171" s="232">
        <f t="shared" si="13"/>
        <v>1</v>
      </c>
      <c r="G171" s="232">
        <f t="shared" si="13"/>
        <v>1</v>
      </c>
      <c r="H171" s="232">
        <f t="shared" si="13"/>
        <v>1</v>
      </c>
      <c r="I171" s="232">
        <f t="shared" si="13"/>
        <v>1</v>
      </c>
      <c r="J171" s="232">
        <f t="shared" si="13"/>
        <v>0.99999999999999989</v>
      </c>
      <c r="K171" s="232">
        <f t="shared" si="13"/>
        <v>1</v>
      </c>
      <c r="L171" s="232">
        <f t="shared" si="13"/>
        <v>1</v>
      </c>
      <c r="M171" s="232">
        <f t="shared" si="13"/>
        <v>1</v>
      </c>
      <c r="N171" s="232">
        <f t="shared" si="13"/>
        <v>0.99999999999999989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1.6745103624957668E-3</v>
      </c>
      <c r="C176" s="300">
        <f t="shared" si="18"/>
        <v>2.044783431360859E-3</v>
      </c>
      <c r="D176" s="300">
        <f t="shared" si="18"/>
        <v>1.5544339656749118E-3</v>
      </c>
      <c r="E176" s="300">
        <f t="shared" si="18"/>
        <v>1.4720996295415885E-3</v>
      </c>
      <c r="F176" s="300">
        <f t="shared" si="18"/>
        <v>1.6267234075743047E-3</v>
      </c>
      <c r="G176" s="300">
        <f t="shared" si="18"/>
        <v>1.4770048731850398E-3</v>
      </c>
      <c r="H176" s="300">
        <f t="shared" si="18"/>
        <v>1.4788598397075605E-3</v>
      </c>
      <c r="I176" s="300">
        <f t="shared" si="18"/>
        <v>1.1821591191794969E-3</v>
      </c>
      <c r="J176" s="300">
        <f t="shared" si="18"/>
        <v>1.0711853468915243E-3</v>
      </c>
      <c r="K176" s="300">
        <f t="shared" si="18"/>
        <v>2.3172707610990759E-3</v>
      </c>
      <c r="L176" s="300">
        <f t="shared" si="18"/>
        <v>3.2533689436023841E-3</v>
      </c>
      <c r="M176" s="300">
        <f t="shared" si="18"/>
        <v>3.0066100526101257E-3</v>
      </c>
      <c r="N176" s="300">
        <f t="shared" si="18"/>
        <v>3.1827050531641012E-3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0.10475435337683997</v>
      </c>
      <c r="C178" s="301">
        <f t="shared" si="20"/>
        <v>0.12778832852820601</v>
      </c>
      <c r="D178" s="301">
        <f t="shared" si="20"/>
        <v>9.6652831703540942E-2</v>
      </c>
      <c r="E178" s="301">
        <f t="shared" si="20"/>
        <v>9.15704752072838E-2</v>
      </c>
      <c r="F178" s="301">
        <f t="shared" si="20"/>
        <v>9.9251427698838726E-2</v>
      </c>
      <c r="G178" s="301">
        <f t="shared" si="20"/>
        <v>8.9290463208841472E-2</v>
      </c>
      <c r="H178" s="301">
        <f t="shared" si="20"/>
        <v>9.0203616401893755E-2</v>
      </c>
      <c r="I178" s="301">
        <f t="shared" si="20"/>
        <v>7.0822226738238098E-2</v>
      </c>
      <c r="J178" s="301">
        <f t="shared" si="20"/>
        <v>6.5191604168359132E-2</v>
      </c>
      <c r="K178" s="301">
        <f t="shared" si="20"/>
        <v>0.13655107036985606</v>
      </c>
      <c r="L178" s="301">
        <f t="shared" si="20"/>
        <v>0.17896575344674748</v>
      </c>
      <c r="M178" s="301">
        <f t="shared" si="20"/>
        <v>0.16872731440725464</v>
      </c>
      <c r="N178" s="301">
        <f t="shared" si="20"/>
        <v>0.17649599903917493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0.10475435337683997</v>
      </c>
      <c r="C179" s="302">
        <f t="shared" si="21"/>
        <v>0.12778832852820601</v>
      </c>
      <c r="D179" s="302">
        <f t="shared" si="21"/>
        <v>9.6652831703540942E-2</v>
      </c>
      <c r="E179" s="302">
        <f t="shared" si="21"/>
        <v>9.15704752072838E-2</v>
      </c>
      <c r="F179" s="302">
        <f t="shared" si="21"/>
        <v>9.9251427698838726E-2</v>
      </c>
      <c r="G179" s="302">
        <f t="shared" si="21"/>
        <v>8.9290463208841472E-2</v>
      </c>
      <c r="H179" s="302">
        <f t="shared" si="21"/>
        <v>9.0203616401893755E-2</v>
      </c>
      <c r="I179" s="302">
        <f t="shared" si="21"/>
        <v>7.0822226738238098E-2</v>
      </c>
      <c r="J179" s="302">
        <f t="shared" si="21"/>
        <v>6.5191604168359132E-2</v>
      </c>
      <c r="K179" s="302">
        <f t="shared" si="21"/>
        <v>0.13655107036985606</v>
      </c>
      <c r="L179" s="302">
        <f t="shared" si="21"/>
        <v>0.17896575344674748</v>
      </c>
      <c r="M179" s="302">
        <f t="shared" si="21"/>
        <v>0.16872731440725464</v>
      </c>
      <c r="N179" s="302">
        <f t="shared" si="21"/>
        <v>0.17649599903917493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4.7992496036262995E-2</v>
      </c>
      <c r="C181" s="301">
        <f t="shared" si="23"/>
        <v>5.6074670372368553E-2</v>
      </c>
      <c r="D181" s="301">
        <f t="shared" si="23"/>
        <v>4.3955420733463361E-2</v>
      </c>
      <c r="E181" s="301">
        <f t="shared" si="23"/>
        <v>4.0291247607487493E-2</v>
      </c>
      <c r="F181" s="301">
        <f t="shared" si="23"/>
        <v>4.4096139052059863E-2</v>
      </c>
      <c r="G181" s="301">
        <f t="shared" si="23"/>
        <v>4.1197589682483389E-2</v>
      </c>
      <c r="H181" s="301">
        <f t="shared" si="23"/>
        <v>4.2380816118133914E-2</v>
      </c>
      <c r="I181" s="301">
        <f t="shared" si="23"/>
        <v>3.3550914055875514E-2</v>
      </c>
      <c r="J181" s="301">
        <f t="shared" si="23"/>
        <v>3.1593688298478792E-2</v>
      </c>
      <c r="K181" s="301">
        <f t="shared" si="23"/>
        <v>5.5508774915726235E-2</v>
      </c>
      <c r="L181" s="301">
        <f t="shared" si="23"/>
        <v>6.9113563506755099E-2</v>
      </c>
      <c r="M181" s="301">
        <f t="shared" si="23"/>
        <v>6.1668475918266928E-2</v>
      </c>
      <c r="N181" s="301">
        <f t="shared" si="23"/>
        <v>6.6266698672959409E-2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1.1389714329736964E-2</v>
      </c>
      <c r="C182" s="302">
        <f t="shared" si="24"/>
        <v>1.3203676987205771E-2</v>
      </c>
      <c r="D182" s="302">
        <f t="shared" si="24"/>
        <v>1.0732842731922763E-2</v>
      </c>
      <c r="E182" s="302">
        <f t="shared" si="24"/>
        <v>1.0148738654384929E-2</v>
      </c>
      <c r="F182" s="302">
        <f t="shared" si="24"/>
        <v>1.1237806803571166E-2</v>
      </c>
      <c r="G182" s="302">
        <f t="shared" si="24"/>
        <v>1.0326259884024936E-2</v>
      </c>
      <c r="H182" s="302">
        <f t="shared" si="24"/>
        <v>1.0326193826315732E-2</v>
      </c>
      <c r="I182" s="302">
        <f t="shared" si="24"/>
        <v>8.2890523235473502E-3</v>
      </c>
      <c r="J182" s="302">
        <f t="shared" si="24"/>
        <v>7.5317552270475372E-3</v>
      </c>
      <c r="K182" s="302">
        <f t="shared" si="24"/>
        <v>1.3557096477642347E-2</v>
      </c>
      <c r="L182" s="302">
        <f t="shared" si="24"/>
        <v>1.8166187742619841E-2</v>
      </c>
      <c r="M182" s="302">
        <f t="shared" si="24"/>
        <v>1.7122366517729738E-2</v>
      </c>
      <c r="N182" s="302">
        <f t="shared" si="24"/>
        <v>1.866274692396221E-2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3.660278170652604E-2</v>
      </c>
      <c r="C183" s="302">
        <f t="shared" si="25"/>
        <v>4.2870993385162787E-2</v>
      </c>
      <c r="D183" s="302">
        <f t="shared" si="25"/>
        <v>3.3222578001540597E-2</v>
      </c>
      <c r="E183" s="302">
        <f t="shared" si="25"/>
        <v>3.0142508953102568E-2</v>
      </c>
      <c r="F183" s="302">
        <f t="shared" si="25"/>
        <v>3.2858332248488692E-2</v>
      </c>
      <c r="G183" s="302">
        <f t="shared" si="25"/>
        <v>3.0871329798458452E-2</v>
      </c>
      <c r="H183" s="302">
        <f t="shared" si="25"/>
        <v>3.2054622291818179E-2</v>
      </c>
      <c r="I183" s="302">
        <f t="shared" si="25"/>
        <v>2.5261861732328163E-2</v>
      </c>
      <c r="J183" s="302">
        <f t="shared" si="25"/>
        <v>2.4061933071431257E-2</v>
      </c>
      <c r="K183" s="302">
        <f t="shared" si="25"/>
        <v>4.1951678438083881E-2</v>
      </c>
      <c r="L183" s="302">
        <f t="shared" si="25"/>
        <v>5.0947375764135258E-2</v>
      </c>
      <c r="M183" s="302">
        <f t="shared" si="25"/>
        <v>4.4546109400537201E-2</v>
      </c>
      <c r="N183" s="302">
        <f t="shared" si="25"/>
        <v>4.760395174899721E-2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0.84557864022440132</v>
      </c>
      <c r="C185" s="310">
        <f t="shared" si="27"/>
        <v>0.8140922176680645</v>
      </c>
      <c r="D185" s="310">
        <f t="shared" si="27"/>
        <v>0.85783731359732074</v>
      </c>
      <c r="E185" s="310">
        <f t="shared" si="27"/>
        <v>0.8666661775556872</v>
      </c>
      <c r="F185" s="310">
        <f t="shared" si="27"/>
        <v>0.85502570984152704</v>
      </c>
      <c r="G185" s="310">
        <f t="shared" si="27"/>
        <v>0.86803494223549005</v>
      </c>
      <c r="H185" s="310">
        <f t="shared" si="27"/>
        <v>0.86593670764026476</v>
      </c>
      <c r="I185" s="310">
        <f t="shared" si="27"/>
        <v>0.89444470008670696</v>
      </c>
      <c r="J185" s="310">
        <f t="shared" si="27"/>
        <v>0.90214352218627047</v>
      </c>
      <c r="K185" s="310">
        <f t="shared" si="27"/>
        <v>0.8056228839533186</v>
      </c>
      <c r="L185" s="310">
        <f t="shared" si="27"/>
        <v>0.74866731410289511</v>
      </c>
      <c r="M185" s="310">
        <f t="shared" si="27"/>
        <v>0.76659759962186824</v>
      </c>
      <c r="N185" s="310">
        <f t="shared" si="27"/>
        <v>0.75405459723470147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1.0000000000000002</v>
      </c>
      <c r="C187" s="232">
        <f t="shared" si="28"/>
        <v>0.99999999999999978</v>
      </c>
      <c r="D187" s="232">
        <f t="shared" si="28"/>
        <v>0.99999999999999978</v>
      </c>
      <c r="E187" s="232">
        <f t="shared" si="28"/>
        <v>1</v>
      </c>
      <c r="F187" s="232">
        <f t="shared" si="28"/>
        <v>1.0000000000000002</v>
      </c>
      <c r="G187" s="232">
        <f t="shared" si="28"/>
        <v>0.99999999999999956</v>
      </c>
      <c r="H187" s="232">
        <f t="shared" si="28"/>
        <v>1.0000000000000002</v>
      </c>
      <c r="I187" s="232">
        <f t="shared" si="28"/>
        <v>1</v>
      </c>
      <c r="J187" s="232">
        <f t="shared" si="28"/>
        <v>1.0000000000000002</v>
      </c>
      <c r="K187" s="232">
        <f t="shared" si="28"/>
        <v>0.99999999999999978</v>
      </c>
      <c r="L187" s="232">
        <f t="shared" si="28"/>
        <v>0.99999999999999978</v>
      </c>
      <c r="M187" s="232">
        <f t="shared" si="28"/>
        <v>1.0000000000000002</v>
      </c>
      <c r="N187" s="232">
        <f t="shared" si="28"/>
        <v>1</v>
      </c>
      <c r="O187" s="232">
        <f t="shared" si="28"/>
        <v>0.99999999999999989</v>
      </c>
      <c r="P187" s="232">
        <f t="shared" si="28"/>
        <v>1</v>
      </c>
      <c r="Q187" s="232">
        <f t="shared" si="28"/>
        <v>1</v>
      </c>
      <c r="R187" s="232">
        <f t="shared" si="28"/>
        <v>0.99999999999999967</v>
      </c>
      <c r="S187" s="232">
        <f t="shared" si="28"/>
        <v>0.99999999999999956</v>
      </c>
      <c r="T187" s="232">
        <f t="shared" si="28"/>
        <v>0.99999999999999978</v>
      </c>
      <c r="U187" s="232">
        <f t="shared" si="28"/>
        <v>0.99999999999999989</v>
      </c>
      <c r="V187" s="232">
        <f t="shared" si="28"/>
        <v>1</v>
      </c>
      <c r="W187" s="232">
        <f t="shared" si="28"/>
        <v>1.0000000000000002</v>
      </c>
      <c r="X187" s="232">
        <f t="shared" si="28"/>
        <v>1.0000000000000002</v>
      </c>
      <c r="Y187" s="232">
        <f t="shared" si="28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2.1462574162006225E-3</v>
      </c>
      <c r="C192" s="300">
        <f t="shared" si="33"/>
        <v>2.1709052479121868E-3</v>
      </c>
      <c r="D192" s="300">
        <f t="shared" si="33"/>
        <v>2.1708028777999914E-3</v>
      </c>
      <c r="E192" s="300">
        <f t="shared" si="33"/>
        <v>2.1955828378492064E-3</v>
      </c>
      <c r="F192" s="300">
        <f t="shared" si="33"/>
        <v>2.2320471157565246E-3</v>
      </c>
      <c r="G192" s="300">
        <f t="shared" si="33"/>
        <v>2.224145321250713E-3</v>
      </c>
      <c r="H192" s="300">
        <f t="shared" si="33"/>
        <v>2.1889150686752383E-3</v>
      </c>
      <c r="I192" s="300">
        <f t="shared" si="33"/>
        <v>2.2233928694237897E-3</v>
      </c>
      <c r="J192" s="300">
        <f t="shared" si="33"/>
        <v>2.1705960433598564E-3</v>
      </c>
      <c r="K192" s="300">
        <f t="shared" si="33"/>
        <v>2.3449199572793213E-3</v>
      </c>
      <c r="L192" s="300">
        <f t="shared" si="33"/>
        <v>2.544573247083297E-3</v>
      </c>
      <c r="M192" s="300">
        <f t="shared" si="33"/>
        <v>2.5477683838095334E-3</v>
      </c>
      <c r="N192" s="300">
        <f t="shared" si="33"/>
        <v>2.5632969333303228E-3</v>
      </c>
      <c r="O192" s="300">
        <f t="shared" si="33"/>
        <v>2.6245353955842402E-3</v>
      </c>
      <c r="P192" s="300">
        <f t="shared" si="33"/>
        <v>2.6081051149506812E-3</v>
      </c>
      <c r="Q192" s="300">
        <f t="shared" si="33"/>
        <v>2.5841575785332809E-3</v>
      </c>
      <c r="R192" s="300">
        <f t="shared" si="33"/>
        <v>2.5274425638504281E-3</v>
      </c>
      <c r="S192" s="300">
        <f t="shared" si="33"/>
        <v>2.5834620227063905E-3</v>
      </c>
      <c r="T192" s="300">
        <f t="shared" si="33"/>
        <v>2.4527359056981946E-3</v>
      </c>
      <c r="U192" s="300">
        <f t="shared" si="33"/>
        <v>2.5071358964161398E-3</v>
      </c>
      <c r="V192" s="300">
        <f t="shared" si="33"/>
        <v>2.5340429361137124E-3</v>
      </c>
      <c r="W192" s="300">
        <f t="shared" si="33"/>
        <v>2.4545898070623419E-3</v>
      </c>
      <c r="X192" s="300">
        <f t="shared" si="33"/>
        <v>2.506829747950821E-3</v>
      </c>
      <c r="Y192" s="300">
        <f t="shared" si="33"/>
        <v>2.4722936547748675E-3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0.21607507072381413</v>
      </c>
      <c r="C193" s="301">
        <f t="shared" si="34"/>
        <v>0.21833499708555928</v>
      </c>
      <c r="D193" s="301">
        <f t="shared" si="34"/>
        <v>0.21722074940540576</v>
      </c>
      <c r="E193" s="301">
        <f t="shared" si="34"/>
        <v>0.21978938104568682</v>
      </c>
      <c r="F193" s="301">
        <f t="shared" si="34"/>
        <v>0.21916188066548017</v>
      </c>
      <c r="G193" s="301">
        <f t="shared" si="34"/>
        <v>0.21638388879278006</v>
      </c>
      <c r="H193" s="301">
        <f t="shared" si="34"/>
        <v>0.2148643971203639</v>
      </c>
      <c r="I193" s="301">
        <f t="shared" si="34"/>
        <v>0.2143623271790677</v>
      </c>
      <c r="J193" s="301">
        <f t="shared" si="34"/>
        <v>0.21259089765849346</v>
      </c>
      <c r="K193" s="301">
        <f t="shared" si="34"/>
        <v>0.22237448937242438</v>
      </c>
      <c r="L193" s="301">
        <f t="shared" si="34"/>
        <v>0.22526316792301299</v>
      </c>
      <c r="M193" s="301">
        <f t="shared" si="34"/>
        <v>0.23009482270311482</v>
      </c>
      <c r="N193" s="301">
        <f t="shared" si="34"/>
        <v>0.2287578484543577</v>
      </c>
      <c r="O193" s="301">
        <f t="shared" si="34"/>
        <v>0.23357669796076494</v>
      </c>
      <c r="P193" s="301">
        <f t="shared" si="34"/>
        <v>0.23284191706324786</v>
      </c>
      <c r="Q193" s="301">
        <f t="shared" si="34"/>
        <v>0.23184018666995748</v>
      </c>
      <c r="R193" s="301">
        <f t="shared" si="34"/>
        <v>0.23480861300381556</v>
      </c>
      <c r="S193" s="301">
        <f t="shared" si="34"/>
        <v>0.23502453571825246</v>
      </c>
      <c r="T193" s="301">
        <f t="shared" si="34"/>
        <v>0.23109488665413991</v>
      </c>
      <c r="U193" s="301">
        <f t="shared" si="34"/>
        <v>0.23522776070955934</v>
      </c>
      <c r="V193" s="301">
        <f t="shared" si="34"/>
        <v>0.23263965618812929</v>
      </c>
      <c r="W193" s="301">
        <f t="shared" si="34"/>
        <v>0.23174917458669131</v>
      </c>
      <c r="X193" s="301">
        <f t="shared" si="34"/>
        <v>0.22803711672977525</v>
      </c>
      <c r="Y193" s="301">
        <f t="shared" si="34"/>
        <v>0.22969352708174914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0.21607507072381413</v>
      </c>
      <c r="C194" s="302">
        <f t="shared" si="35"/>
        <v>0.21833499708555928</v>
      </c>
      <c r="D194" s="302">
        <f t="shared" si="35"/>
        <v>0.21722074940540576</v>
      </c>
      <c r="E194" s="302">
        <f t="shared" si="35"/>
        <v>0.21978938104568682</v>
      </c>
      <c r="F194" s="302">
        <f t="shared" si="35"/>
        <v>0.21916188066548017</v>
      </c>
      <c r="G194" s="302">
        <f t="shared" si="35"/>
        <v>0.21638388879278006</v>
      </c>
      <c r="H194" s="302">
        <f t="shared" si="35"/>
        <v>0.2148643971203639</v>
      </c>
      <c r="I194" s="302">
        <f t="shared" si="35"/>
        <v>0.2143623271790677</v>
      </c>
      <c r="J194" s="302">
        <f t="shared" si="35"/>
        <v>0.21259089765849346</v>
      </c>
      <c r="K194" s="302">
        <f t="shared" si="35"/>
        <v>0.22237448937242438</v>
      </c>
      <c r="L194" s="302">
        <f t="shared" si="35"/>
        <v>0.22526316792301299</v>
      </c>
      <c r="M194" s="302">
        <f t="shared" si="35"/>
        <v>0.23009482270311482</v>
      </c>
      <c r="N194" s="302">
        <f t="shared" si="35"/>
        <v>0.2287578484543577</v>
      </c>
      <c r="O194" s="302">
        <f t="shared" si="35"/>
        <v>0.23357669796076494</v>
      </c>
      <c r="P194" s="302">
        <f t="shared" si="35"/>
        <v>0.23284191706324786</v>
      </c>
      <c r="Q194" s="302">
        <f t="shared" si="35"/>
        <v>0.23184018666995748</v>
      </c>
      <c r="R194" s="302">
        <f t="shared" si="35"/>
        <v>0.23480861300381556</v>
      </c>
      <c r="S194" s="302">
        <f t="shared" si="35"/>
        <v>0.23502453571825246</v>
      </c>
      <c r="T194" s="302">
        <f t="shared" si="35"/>
        <v>0.23109488665413991</v>
      </c>
      <c r="U194" s="302">
        <f t="shared" si="35"/>
        <v>0.23522776070955934</v>
      </c>
      <c r="V194" s="302">
        <f t="shared" si="35"/>
        <v>0.23263965618812929</v>
      </c>
      <c r="W194" s="302">
        <f t="shared" si="35"/>
        <v>0.23174917458669131</v>
      </c>
      <c r="X194" s="302">
        <f t="shared" si="35"/>
        <v>0.22803711672977525</v>
      </c>
      <c r="Y194" s="302">
        <f t="shared" si="35"/>
        <v>0.22969352708174914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0.41441690689866617</v>
      </c>
      <c r="C196" s="301">
        <f t="shared" si="37"/>
        <v>0.41875128795204664</v>
      </c>
      <c r="D196" s="301">
        <f t="shared" si="37"/>
        <v>0.41661423865903274</v>
      </c>
      <c r="E196" s="301">
        <f t="shared" si="37"/>
        <v>0.42154069489371782</v>
      </c>
      <c r="F196" s="301">
        <f t="shared" si="37"/>
        <v>0.42033719295445254</v>
      </c>
      <c r="G196" s="301">
        <f t="shared" si="37"/>
        <v>0.41500919840414419</v>
      </c>
      <c r="H196" s="301">
        <f t="shared" si="37"/>
        <v>0.4120949194138302</v>
      </c>
      <c r="I196" s="301">
        <f t="shared" si="37"/>
        <v>0.41113198430326076</v>
      </c>
      <c r="J196" s="301">
        <f t="shared" si="37"/>
        <v>0.407734506101605</v>
      </c>
      <c r="K196" s="301">
        <f t="shared" si="37"/>
        <v>0.42649875226320438</v>
      </c>
      <c r="L196" s="301">
        <f t="shared" si="37"/>
        <v>0.43203903613745848</v>
      </c>
      <c r="M196" s="301">
        <f t="shared" si="37"/>
        <v>0.44130581282976522</v>
      </c>
      <c r="N196" s="301">
        <f t="shared" si="37"/>
        <v>0.43874158952109277</v>
      </c>
      <c r="O196" s="301">
        <f t="shared" si="37"/>
        <v>0.44798380659206605</v>
      </c>
      <c r="P196" s="301">
        <f t="shared" si="37"/>
        <v>0.44657454810714597</v>
      </c>
      <c r="Q196" s="301">
        <f t="shared" si="37"/>
        <v>0.44465329911834234</v>
      </c>
      <c r="R196" s="301">
        <f t="shared" si="37"/>
        <v>0.45034653367572647</v>
      </c>
      <c r="S196" s="301">
        <f t="shared" si="37"/>
        <v>0.45076065837389884</v>
      </c>
      <c r="T196" s="301">
        <f t="shared" si="37"/>
        <v>0.44322386569859618</v>
      </c>
      <c r="U196" s="301">
        <f t="shared" si="37"/>
        <v>0.45115042972521596</v>
      </c>
      <c r="V196" s="301">
        <f t="shared" si="37"/>
        <v>0.44618662586339763</v>
      </c>
      <c r="W196" s="301">
        <f t="shared" si="37"/>
        <v>0.44447874429389556</v>
      </c>
      <c r="X196" s="301">
        <f t="shared" si="37"/>
        <v>0.43735927636944288</v>
      </c>
      <c r="Y196" s="301">
        <f t="shared" si="37"/>
        <v>0.44053615583230943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0.41441690689866617</v>
      </c>
      <c r="C197" s="302">
        <f t="shared" si="38"/>
        <v>0.41875128795204664</v>
      </c>
      <c r="D197" s="302">
        <f t="shared" si="38"/>
        <v>0.41661423865903274</v>
      </c>
      <c r="E197" s="302">
        <f t="shared" si="38"/>
        <v>0.42154069489371782</v>
      </c>
      <c r="F197" s="302">
        <f t="shared" si="38"/>
        <v>0.42033719295445254</v>
      </c>
      <c r="G197" s="302">
        <f t="shared" si="38"/>
        <v>0.41500919840414419</v>
      </c>
      <c r="H197" s="302">
        <f t="shared" si="38"/>
        <v>0.4120949194138302</v>
      </c>
      <c r="I197" s="302">
        <f t="shared" si="38"/>
        <v>0.41113198430326076</v>
      </c>
      <c r="J197" s="302">
        <f t="shared" si="38"/>
        <v>0.407734506101605</v>
      </c>
      <c r="K197" s="302">
        <f t="shared" si="38"/>
        <v>0.42649875226320438</v>
      </c>
      <c r="L197" s="302">
        <f t="shared" si="38"/>
        <v>0.43203903613745848</v>
      </c>
      <c r="M197" s="302">
        <f t="shared" si="38"/>
        <v>0.44130581282976522</v>
      </c>
      <c r="N197" s="302">
        <f t="shared" si="38"/>
        <v>0.43874158952109277</v>
      </c>
      <c r="O197" s="302">
        <f t="shared" si="38"/>
        <v>0.44798380659206605</v>
      </c>
      <c r="P197" s="302">
        <f t="shared" si="38"/>
        <v>0.44657454810714597</v>
      </c>
      <c r="Q197" s="302">
        <f t="shared" si="38"/>
        <v>0.44465329911834234</v>
      </c>
      <c r="R197" s="302">
        <f t="shared" si="38"/>
        <v>0.45034653367572647</v>
      </c>
      <c r="S197" s="302">
        <f t="shared" si="38"/>
        <v>0.45076065837389884</v>
      </c>
      <c r="T197" s="302">
        <f t="shared" si="38"/>
        <v>0.44322386569859618</v>
      </c>
      <c r="U197" s="302">
        <f t="shared" si="38"/>
        <v>0.45115042972521596</v>
      </c>
      <c r="V197" s="302">
        <f t="shared" si="38"/>
        <v>0.44618662586339763</v>
      </c>
      <c r="W197" s="302">
        <f t="shared" si="38"/>
        <v>0.44447874429389556</v>
      </c>
      <c r="X197" s="302">
        <f t="shared" si="38"/>
        <v>0.43735927636944288</v>
      </c>
      <c r="Y197" s="302">
        <f t="shared" si="38"/>
        <v>0.44053615583230943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0.36736176496131928</v>
      </c>
      <c r="C199" s="301">
        <f t="shared" si="40"/>
        <v>0.36074280971448169</v>
      </c>
      <c r="D199" s="301">
        <f t="shared" si="40"/>
        <v>0.36399420905776125</v>
      </c>
      <c r="E199" s="301">
        <f t="shared" si="40"/>
        <v>0.35647434122274607</v>
      </c>
      <c r="F199" s="301">
        <f t="shared" si="40"/>
        <v>0.358268879264311</v>
      </c>
      <c r="G199" s="301">
        <f t="shared" si="40"/>
        <v>0.36638276748182463</v>
      </c>
      <c r="H199" s="301">
        <f t="shared" si="40"/>
        <v>0.37085176839713074</v>
      </c>
      <c r="I199" s="301">
        <f t="shared" si="40"/>
        <v>0.37228229564824789</v>
      </c>
      <c r="J199" s="301">
        <f t="shared" si="40"/>
        <v>0.37750400019654201</v>
      </c>
      <c r="K199" s="301">
        <f t="shared" si="40"/>
        <v>0.34878183840709176</v>
      </c>
      <c r="L199" s="301">
        <f t="shared" si="40"/>
        <v>0.34015322269244519</v>
      </c>
      <c r="M199" s="301">
        <f t="shared" si="40"/>
        <v>0.32605159608331041</v>
      </c>
      <c r="N199" s="301">
        <f t="shared" si="40"/>
        <v>0.32993726509121934</v>
      </c>
      <c r="O199" s="301">
        <f t="shared" si="40"/>
        <v>0.3158149600515846</v>
      </c>
      <c r="P199" s="301">
        <f t="shared" si="40"/>
        <v>0.31797542971465559</v>
      </c>
      <c r="Q199" s="301">
        <f t="shared" si="40"/>
        <v>0.32092235663316693</v>
      </c>
      <c r="R199" s="301">
        <f t="shared" si="40"/>
        <v>0.31231741075660718</v>
      </c>
      <c r="S199" s="301">
        <f t="shared" si="40"/>
        <v>0.31163134388514185</v>
      </c>
      <c r="T199" s="301">
        <f t="shared" si="40"/>
        <v>0.32322851174156558</v>
      </c>
      <c r="U199" s="301">
        <f t="shared" si="40"/>
        <v>0.31111467366880852</v>
      </c>
      <c r="V199" s="301">
        <f t="shared" si="40"/>
        <v>0.31863967501235935</v>
      </c>
      <c r="W199" s="301">
        <f t="shared" si="40"/>
        <v>0.32131749131235099</v>
      </c>
      <c r="X199" s="301">
        <f t="shared" si="40"/>
        <v>0.3320967771528312</v>
      </c>
      <c r="Y199" s="301">
        <f t="shared" si="40"/>
        <v>0.32729802343116676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8.171405669225193E-2</v>
      </c>
      <c r="C200" s="302">
        <f t="shared" si="41"/>
        <v>8.3615209595727089E-2</v>
      </c>
      <c r="D200" s="302">
        <f t="shared" si="41"/>
        <v>8.1503529123649651E-2</v>
      </c>
      <c r="E200" s="302">
        <f t="shared" si="41"/>
        <v>8.2749189293570655E-2</v>
      </c>
      <c r="F200" s="302">
        <f t="shared" si="41"/>
        <v>8.3759086800057655E-2</v>
      </c>
      <c r="G200" s="302">
        <f t="shared" si="41"/>
        <v>8.3335314088978804E-2</v>
      </c>
      <c r="H200" s="302">
        <f t="shared" si="41"/>
        <v>8.1973253682909156E-2</v>
      </c>
      <c r="I200" s="302">
        <f t="shared" si="41"/>
        <v>8.2995701474681202E-2</v>
      </c>
      <c r="J200" s="302">
        <f t="shared" si="41"/>
        <v>8.0633132903851171E-2</v>
      </c>
      <c r="K200" s="302">
        <f t="shared" si="41"/>
        <v>9.03040285661737E-2</v>
      </c>
      <c r="L200" s="302">
        <f t="shared" si="41"/>
        <v>9.7533477605193181E-2</v>
      </c>
      <c r="M200" s="302">
        <f t="shared" si="41"/>
        <v>9.6217053366222938E-2</v>
      </c>
      <c r="N200" s="302">
        <f t="shared" si="41"/>
        <v>9.6501060459107765E-2</v>
      </c>
      <c r="O200" s="302">
        <f t="shared" si="41"/>
        <v>9.6076328453707824E-2</v>
      </c>
      <c r="P200" s="302">
        <f t="shared" si="41"/>
        <v>9.5413282979703654E-2</v>
      </c>
      <c r="Q200" s="302">
        <f t="shared" si="41"/>
        <v>9.4669738547272481E-2</v>
      </c>
      <c r="R200" s="302">
        <f t="shared" si="41"/>
        <v>9.2828276890848382E-2</v>
      </c>
      <c r="S200" s="302">
        <f t="shared" si="41"/>
        <v>9.4910980366631037E-2</v>
      </c>
      <c r="T200" s="302">
        <f t="shared" si="41"/>
        <v>9.0495541745119118E-2</v>
      </c>
      <c r="U200" s="302">
        <f t="shared" si="41"/>
        <v>9.2639768672330494E-2</v>
      </c>
      <c r="V200" s="302">
        <f t="shared" si="41"/>
        <v>9.3575623701633942E-2</v>
      </c>
      <c r="W200" s="302">
        <f t="shared" si="41"/>
        <v>9.293021622210336E-2</v>
      </c>
      <c r="X200" s="302">
        <f t="shared" si="41"/>
        <v>9.5568839541342349E-2</v>
      </c>
      <c r="Y200" s="302">
        <f t="shared" si="41"/>
        <v>9.6312750012958429E-2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0.28564770826906732</v>
      </c>
      <c r="C201" s="302">
        <f t="shared" si="42"/>
        <v>0.27712760011875465</v>
      </c>
      <c r="D201" s="302">
        <f t="shared" si="42"/>
        <v>0.28249067993411159</v>
      </c>
      <c r="E201" s="302">
        <f t="shared" si="42"/>
        <v>0.27372515192917546</v>
      </c>
      <c r="F201" s="302">
        <f t="shared" si="42"/>
        <v>0.27450979246425333</v>
      </c>
      <c r="G201" s="302">
        <f t="shared" si="42"/>
        <v>0.28304745339284587</v>
      </c>
      <c r="H201" s="302">
        <f t="shared" si="42"/>
        <v>0.2888785147142216</v>
      </c>
      <c r="I201" s="302">
        <f t="shared" si="42"/>
        <v>0.28928659417356667</v>
      </c>
      <c r="J201" s="302">
        <f t="shared" si="42"/>
        <v>0.2968708672926908</v>
      </c>
      <c r="K201" s="302">
        <f t="shared" si="42"/>
        <v>0.258477809840918</v>
      </c>
      <c r="L201" s="302">
        <f t="shared" si="42"/>
        <v>0.24261974508725198</v>
      </c>
      <c r="M201" s="302">
        <f t="shared" si="42"/>
        <v>0.2298345427170875</v>
      </c>
      <c r="N201" s="302">
        <f t="shared" si="42"/>
        <v>0.23343620463211154</v>
      </c>
      <c r="O201" s="302">
        <f t="shared" si="42"/>
        <v>0.21973863159787679</v>
      </c>
      <c r="P201" s="302">
        <f t="shared" si="42"/>
        <v>0.22256214673495195</v>
      </c>
      <c r="Q201" s="302">
        <f t="shared" si="42"/>
        <v>0.2262526180858945</v>
      </c>
      <c r="R201" s="302">
        <f t="shared" si="42"/>
        <v>0.21948913386575883</v>
      </c>
      <c r="S201" s="302">
        <f t="shared" si="42"/>
        <v>0.21672036351851082</v>
      </c>
      <c r="T201" s="302">
        <f t="shared" si="42"/>
        <v>0.23273296999644644</v>
      </c>
      <c r="U201" s="302">
        <f t="shared" si="42"/>
        <v>0.21847490499647804</v>
      </c>
      <c r="V201" s="302">
        <f t="shared" si="42"/>
        <v>0.2250640513107254</v>
      </c>
      <c r="W201" s="302">
        <f t="shared" si="42"/>
        <v>0.22838727509024764</v>
      </c>
      <c r="X201" s="302">
        <f t="shared" si="42"/>
        <v>0.23652793761148885</v>
      </c>
      <c r="Y201" s="302">
        <f t="shared" si="42"/>
        <v>0.23098527341820829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1</v>
      </c>
      <c r="E204" s="232">
        <f t="shared" si="44"/>
        <v>1</v>
      </c>
      <c r="F204" s="232">
        <f t="shared" si="44"/>
        <v>1</v>
      </c>
      <c r="G204" s="232">
        <f t="shared" si="44"/>
        <v>0.99999999999999978</v>
      </c>
      <c r="H204" s="232">
        <f t="shared" si="44"/>
        <v>0.99999999999999989</v>
      </c>
      <c r="I204" s="232">
        <f t="shared" si="44"/>
        <v>1</v>
      </c>
      <c r="J204" s="232">
        <f t="shared" si="44"/>
        <v>1</v>
      </c>
      <c r="K204" s="232">
        <f t="shared" si="44"/>
        <v>0.99999999999999989</v>
      </c>
      <c r="L204" s="232">
        <f t="shared" si="44"/>
        <v>0.99999999999999989</v>
      </c>
      <c r="M204" s="232">
        <f t="shared" si="44"/>
        <v>1</v>
      </c>
      <c r="N204" s="232">
        <f t="shared" si="44"/>
        <v>1</v>
      </c>
      <c r="O204" s="232">
        <f t="shared" si="44"/>
        <v>1</v>
      </c>
      <c r="P204" s="232">
        <f t="shared" si="44"/>
        <v>0.99999999999999989</v>
      </c>
      <c r="Q204" s="232">
        <f t="shared" si="44"/>
        <v>1.0000000000000002</v>
      </c>
      <c r="R204" s="232">
        <f t="shared" si="44"/>
        <v>1.0000000000000002</v>
      </c>
      <c r="S204" s="232">
        <f t="shared" si="44"/>
        <v>1</v>
      </c>
      <c r="T204" s="232">
        <f t="shared" si="44"/>
        <v>1.0000000000000002</v>
      </c>
      <c r="U204" s="232">
        <f t="shared" si="44"/>
        <v>1.0000000000000002</v>
      </c>
      <c r="V204" s="232">
        <f t="shared" si="44"/>
        <v>1</v>
      </c>
      <c r="W204" s="232">
        <f t="shared" si="44"/>
        <v>0.99999999999999989</v>
      </c>
      <c r="X204" s="232">
        <f t="shared" si="44"/>
        <v>0.99999999999999989</v>
      </c>
      <c r="Y204" s="232">
        <f t="shared" si="44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8.8289421116224075E-4</v>
      </c>
      <c r="C209" s="300">
        <f t="shared" si="49"/>
        <v>1.1391889373809168E-3</v>
      </c>
      <c r="D209" s="300">
        <f t="shared" si="49"/>
        <v>8.3053577156053972E-4</v>
      </c>
      <c r="E209" s="300">
        <f t="shared" si="49"/>
        <v>9.1845018440650517E-4</v>
      </c>
      <c r="F209" s="300">
        <f t="shared" si="49"/>
        <v>9.6433357772162417E-4</v>
      </c>
      <c r="G209" s="300">
        <f t="shared" si="49"/>
        <v>8.8961257874706581E-4</v>
      </c>
      <c r="H209" s="300">
        <f t="shared" si="49"/>
        <v>9.967604395382352E-4</v>
      </c>
      <c r="I209" s="300">
        <f t="shared" si="49"/>
        <v>9.7238768201974104E-4</v>
      </c>
      <c r="J209" s="300">
        <f t="shared" si="49"/>
        <v>9.4460478869989992E-4</v>
      </c>
      <c r="K209" s="300">
        <f t="shared" si="49"/>
        <v>1.6997292066434628E-3</v>
      </c>
      <c r="L209" s="300">
        <f t="shared" si="49"/>
        <v>1.9149546689343736E-3</v>
      </c>
      <c r="M209" s="300">
        <f t="shared" si="49"/>
        <v>2.0732687756759328E-3</v>
      </c>
      <c r="N209" s="300">
        <f t="shared" si="49"/>
        <v>1.9838017318330901E-3</v>
      </c>
      <c r="O209" s="300">
        <f t="shared" si="49"/>
        <v>1.9791181258862955E-3</v>
      </c>
      <c r="P209" s="300">
        <f t="shared" si="49"/>
        <v>1.9657463510889058E-3</v>
      </c>
      <c r="Q209" s="300">
        <f t="shared" si="49"/>
        <v>1.9067710957453947E-3</v>
      </c>
      <c r="R209" s="300">
        <f t="shared" si="49"/>
        <v>1.8998301121595693E-3</v>
      </c>
      <c r="S209" s="300">
        <f t="shared" si="49"/>
        <v>1.9135221133758209E-3</v>
      </c>
      <c r="T209" s="300">
        <f t="shared" si="49"/>
        <v>1.7892539270673775E-3</v>
      </c>
      <c r="U209" s="300">
        <f t="shared" si="49"/>
        <v>1.8191053950980531E-3</v>
      </c>
      <c r="V209" s="300">
        <f t="shared" si="49"/>
        <v>1.9203959588431653E-3</v>
      </c>
      <c r="W209" s="300">
        <f t="shared" si="49"/>
        <v>1.9358280183910299E-3</v>
      </c>
      <c r="X209" s="300">
        <f t="shared" si="49"/>
        <v>1.924865777555652E-3</v>
      </c>
      <c r="Y209" s="300">
        <f t="shared" si="49"/>
        <v>1.9699196896356694E-3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0.24432696656471237</v>
      </c>
      <c r="C210" s="301">
        <f t="shared" si="50"/>
        <v>0.31151285385991007</v>
      </c>
      <c r="D210" s="301">
        <f t="shared" si="50"/>
        <v>0.21219349016942804</v>
      </c>
      <c r="E210" s="301">
        <f t="shared" si="50"/>
        <v>0.23458076841298883</v>
      </c>
      <c r="F210" s="301">
        <f t="shared" si="50"/>
        <v>0.24076446303826657</v>
      </c>
      <c r="G210" s="301">
        <f t="shared" si="50"/>
        <v>0.22154331743161546</v>
      </c>
      <c r="H210" s="301">
        <f t="shared" si="50"/>
        <v>0.25732715413522672</v>
      </c>
      <c r="I210" s="301">
        <f t="shared" si="50"/>
        <v>0.24619298394765762</v>
      </c>
      <c r="J210" s="301">
        <f t="shared" si="50"/>
        <v>0.24287516095592565</v>
      </c>
      <c r="K210" s="301">
        <f t="shared" si="50"/>
        <v>0.42458180687289848</v>
      </c>
      <c r="L210" s="301">
        <f t="shared" si="50"/>
        <v>0.45092402021028777</v>
      </c>
      <c r="M210" s="301">
        <f t="shared" si="50"/>
        <v>0.48468838113428431</v>
      </c>
      <c r="N210" s="301">
        <f t="shared" si="50"/>
        <v>0.45571332502341988</v>
      </c>
      <c r="O210" s="301">
        <f t="shared" si="50"/>
        <v>0.43998825855761181</v>
      </c>
      <c r="P210" s="301">
        <f t="shared" si="50"/>
        <v>0.43805530277435556</v>
      </c>
      <c r="Q210" s="301">
        <f t="shared" si="50"/>
        <v>0.4304413149678562</v>
      </c>
      <c r="R210" s="301">
        <f t="shared" si="50"/>
        <v>0.43726723115414579</v>
      </c>
      <c r="S210" s="301">
        <f t="shared" si="50"/>
        <v>0.43126483201397203</v>
      </c>
      <c r="T210" s="301">
        <f t="shared" si="50"/>
        <v>0.46877468734269045</v>
      </c>
      <c r="U210" s="301">
        <f t="shared" si="50"/>
        <v>0.46854666652117422</v>
      </c>
      <c r="V210" s="301">
        <f t="shared" si="50"/>
        <v>0.46205759564000698</v>
      </c>
      <c r="W210" s="301">
        <f t="shared" si="50"/>
        <v>0.46807063871693783</v>
      </c>
      <c r="X210" s="301">
        <f t="shared" si="50"/>
        <v>0.45447658959368575</v>
      </c>
      <c r="Y210" s="301">
        <f t="shared" si="50"/>
        <v>0.47381617389426961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0.24432696656471237</v>
      </c>
      <c r="C211" s="302">
        <f t="shared" si="51"/>
        <v>0.31151285385991007</v>
      </c>
      <c r="D211" s="302">
        <f t="shared" si="51"/>
        <v>0.21219349016942804</v>
      </c>
      <c r="E211" s="302">
        <f t="shared" si="51"/>
        <v>0.23458076841298883</v>
      </c>
      <c r="F211" s="302">
        <f t="shared" si="51"/>
        <v>0.24076446303826657</v>
      </c>
      <c r="G211" s="302">
        <f t="shared" si="51"/>
        <v>0.22154331743161546</v>
      </c>
      <c r="H211" s="302">
        <f t="shared" si="51"/>
        <v>0.25732715413522672</v>
      </c>
      <c r="I211" s="302">
        <f t="shared" si="51"/>
        <v>0.24619298394765762</v>
      </c>
      <c r="J211" s="302">
        <f t="shared" si="51"/>
        <v>0.24287516095592565</v>
      </c>
      <c r="K211" s="302">
        <f t="shared" si="51"/>
        <v>0.42458180687289848</v>
      </c>
      <c r="L211" s="302">
        <f t="shared" si="51"/>
        <v>0.45092402021028777</v>
      </c>
      <c r="M211" s="302">
        <f t="shared" si="51"/>
        <v>0.48468838113428431</v>
      </c>
      <c r="N211" s="302">
        <f t="shared" si="51"/>
        <v>0.45571332502341988</v>
      </c>
      <c r="O211" s="302">
        <f t="shared" si="51"/>
        <v>0.43998825855761181</v>
      </c>
      <c r="P211" s="302">
        <f t="shared" si="51"/>
        <v>0.43805530277435556</v>
      </c>
      <c r="Q211" s="302">
        <f t="shared" si="51"/>
        <v>0.4304413149678562</v>
      </c>
      <c r="R211" s="302">
        <f t="shared" si="51"/>
        <v>0.43726723115414579</v>
      </c>
      <c r="S211" s="302">
        <f t="shared" si="51"/>
        <v>0.43126483201397203</v>
      </c>
      <c r="T211" s="302">
        <f t="shared" si="51"/>
        <v>0.46877468734269045</v>
      </c>
      <c r="U211" s="302">
        <f t="shared" si="51"/>
        <v>0.46854666652117422</v>
      </c>
      <c r="V211" s="302">
        <f t="shared" si="51"/>
        <v>0.46205759564000698</v>
      </c>
      <c r="W211" s="302">
        <f t="shared" si="51"/>
        <v>0.46807063871693783</v>
      </c>
      <c r="X211" s="302">
        <f t="shared" si="51"/>
        <v>0.45447658959368575</v>
      </c>
      <c r="Y211" s="302">
        <f t="shared" si="51"/>
        <v>0.47381617389426961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0.11283728473791362</v>
      </c>
      <c r="C213" s="301">
        <f t="shared" si="53"/>
        <v>0.14544518478480389</v>
      </c>
      <c r="D213" s="301">
        <f t="shared" si="53"/>
        <v>0.10550192020160992</v>
      </c>
      <c r="E213" s="301">
        <f t="shared" si="53"/>
        <v>0.11671685774688983</v>
      </c>
      <c r="F213" s="301">
        <f t="shared" si="53"/>
        <v>0.1202015457023709</v>
      </c>
      <c r="G213" s="301">
        <f t="shared" si="53"/>
        <v>0.10987117763722984</v>
      </c>
      <c r="H213" s="301">
        <f t="shared" si="53"/>
        <v>0.12420739223760817</v>
      </c>
      <c r="I213" s="301">
        <f t="shared" si="53"/>
        <v>0.11901256244548712</v>
      </c>
      <c r="J213" s="301">
        <f t="shared" si="53"/>
        <v>0.11744564146735915</v>
      </c>
      <c r="K213" s="301">
        <f t="shared" si="53"/>
        <v>0.20462457040385226</v>
      </c>
      <c r="L213" s="301">
        <f t="shared" si="53"/>
        <v>0.21520622575395809</v>
      </c>
      <c r="M213" s="301">
        <f t="shared" si="53"/>
        <v>0.23769695189566784</v>
      </c>
      <c r="N213" s="301">
        <f t="shared" si="53"/>
        <v>0.22474831944776313</v>
      </c>
      <c r="O213" s="301">
        <f t="shared" si="53"/>
        <v>0.22359902184954744</v>
      </c>
      <c r="P213" s="301">
        <f t="shared" si="53"/>
        <v>0.22278433806782835</v>
      </c>
      <c r="Q213" s="301">
        <f t="shared" si="53"/>
        <v>0.21716477763134096</v>
      </c>
      <c r="R213" s="301">
        <f t="shared" si="53"/>
        <v>0.2240622009795846</v>
      </c>
      <c r="S213" s="301">
        <f t="shared" si="53"/>
        <v>0.22098648282216515</v>
      </c>
      <c r="T213" s="301">
        <f t="shared" si="53"/>
        <v>0.21400929142643693</v>
      </c>
      <c r="U213" s="301">
        <f t="shared" si="53"/>
        <v>0.21666545029770179</v>
      </c>
      <c r="V213" s="301">
        <f t="shared" si="53"/>
        <v>0.22381112190306138</v>
      </c>
      <c r="W213" s="301">
        <f t="shared" si="53"/>
        <v>0.23202091952009632</v>
      </c>
      <c r="X213" s="301">
        <f t="shared" si="53"/>
        <v>0.222280955682889</v>
      </c>
      <c r="Y213" s="301">
        <f t="shared" si="53"/>
        <v>0.23233697262018704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0.11283728473791362</v>
      </c>
      <c r="C214" s="302">
        <f t="shared" si="54"/>
        <v>0.14544518478480389</v>
      </c>
      <c r="D214" s="302">
        <f t="shared" si="54"/>
        <v>0.10550192020160992</v>
      </c>
      <c r="E214" s="302">
        <f t="shared" si="54"/>
        <v>0.11671685774688983</v>
      </c>
      <c r="F214" s="302">
        <f t="shared" si="54"/>
        <v>0.1202015457023709</v>
      </c>
      <c r="G214" s="302">
        <f t="shared" si="54"/>
        <v>0.10987117763722984</v>
      </c>
      <c r="H214" s="302">
        <f t="shared" si="54"/>
        <v>0.12420739223760817</v>
      </c>
      <c r="I214" s="302">
        <f t="shared" si="54"/>
        <v>0.11901256244548712</v>
      </c>
      <c r="J214" s="302">
        <f t="shared" si="54"/>
        <v>0.11744564146735915</v>
      </c>
      <c r="K214" s="302">
        <f t="shared" si="54"/>
        <v>0.20462457040385226</v>
      </c>
      <c r="L214" s="302">
        <f t="shared" si="54"/>
        <v>0.21520622575395809</v>
      </c>
      <c r="M214" s="302">
        <f t="shared" si="54"/>
        <v>0.23769695189566784</v>
      </c>
      <c r="N214" s="302">
        <f t="shared" si="54"/>
        <v>0.22474831944776313</v>
      </c>
      <c r="O214" s="302">
        <f t="shared" si="54"/>
        <v>0.22359902184954744</v>
      </c>
      <c r="P214" s="302">
        <f t="shared" si="54"/>
        <v>0.22278433806782835</v>
      </c>
      <c r="Q214" s="302">
        <f t="shared" si="54"/>
        <v>0.21716477763134096</v>
      </c>
      <c r="R214" s="302">
        <f t="shared" si="54"/>
        <v>0.2240622009795846</v>
      </c>
      <c r="S214" s="302">
        <f t="shared" si="54"/>
        <v>0.22098648282216515</v>
      </c>
      <c r="T214" s="302">
        <f t="shared" si="54"/>
        <v>0.21400929142643693</v>
      </c>
      <c r="U214" s="302">
        <f t="shared" si="54"/>
        <v>0.21666545029770179</v>
      </c>
      <c r="V214" s="302">
        <f t="shared" si="54"/>
        <v>0.22381112190306138</v>
      </c>
      <c r="W214" s="302">
        <f t="shared" si="54"/>
        <v>0.23202091952009632</v>
      </c>
      <c r="X214" s="302">
        <f t="shared" si="54"/>
        <v>0.222280955682889</v>
      </c>
      <c r="Y214" s="302">
        <f t="shared" si="54"/>
        <v>0.23233697262018704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8.1072042839744771E-2</v>
      </c>
      <c r="C216" s="301">
        <f t="shared" si="56"/>
        <v>0.10095346887353865</v>
      </c>
      <c r="D216" s="301">
        <f t="shared" si="56"/>
        <v>7.4772078041614273E-2</v>
      </c>
      <c r="E216" s="301">
        <f t="shared" si="56"/>
        <v>7.9804850315990286E-2</v>
      </c>
      <c r="F216" s="301">
        <f t="shared" si="56"/>
        <v>8.2810485969985956E-2</v>
      </c>
      <c r="G216" s="301">
        <f t="shared" si="56"/>
        <v>7.8623385034066476E-2</v>
      </c>
      <c r="H216" s="301">
        <f t="shared" si="56"/>
        <v>9.0809133041166501E-2</v>
      </c>
      <c r="I216" s="301">
        <f t="shared" si="56"/>
        <v>8.7515605451905315E-2</v>
      </c>
      <c r="J216" s="301">
        <f t="shared" si="56"/>
        <v>8.8638551406190841E-2</v>
      </c>
      <c r="K216" s="301">
        <f t="shared" si="56"/>
        <v>0.1330750356389481</v>
      </c>
      <c r="L216" s="301">
        <f t="shared" si="56"/>
        <v>0.13343623219691544</v>
      </c>
      <c r="M216" s="301">
        <f t="shared" si="56"/>
        <v>0.13794062123877454</v>
      </c>
      <c r="N216" s="301">
        <f t="shared" si="56"/>
        <v>0.13301330005448581</v>
      </c>
      <c r="O216" s="301">
        <f t="shared" si="56"/>
        <v>0.12413933203362128</v>
      </c>
      <c r="P216" s="301">
        <f t="shared" si="56"/>
        <v>0.12512119800106483</v>
      </c>
      <c r="Q216" s="301">
        <f t="shared" si="56"/>
        <v>0.12388423559411556</v>
      </c>
      <c r="R216" s="301">
        <f t="shared" si="56"/>
        <v>0.12269867070200353</v>
      </c>
      <c r="S216" s="301">
        <f t="shared" si="56"/>
        <v>0.12030036915480416</v>
      </c>
      <c r="T216" s="301">
        <f t="shared" si="56"/>
        <v>0.12392072364797757</v>
      </c>
      <c r="U216" s="301">
        <f t="shared" si="56"/>
        <v>0.117769833754566</v>
      </c>
      <c r="V216" s="301">
        <f t="shared" si="56"/>
        <v>0.12629916674485203</v>
      </c>
      <c r="W216" s="301">
        <f t="shared" si="56"/>
        <v>0.13283630816084702</v>
      </c>
      <c r="X216" s="301">
        <f t="shared" si="56"/>
        <v>0.13376524725750399</v>
      </c>
      <c r="Y216" s="301">
        <f t="shared" si="56"/>
        <v>0.13644966161520372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1.268260903358135E-2</v>
      </c>
      <c r="C217" s="302">
        <f t="shared" si="57"/>
        <v>1.6315335860372968E-2</v>
      </c>
      <c r="D217" s="302">
        <f t="shared" si="57"/>
        <v>1.1868770560415617E-2</v>
      </c>
      <c r="E217" s="302">
        <f t="shared" si="57"/>
        <v>1.3162257200218833E-2</v>
      </c>
      <c r="F217" s="302">
        <f t="shared" si="57"/>
        <v>1.3784411392219318E-2</v>
      </c>
      <c r="G217" s="302">
        <f t="shared" si="57"/>
        <v>1.2732034248393705E-2</v>
      </c>
      <c r="H217" s="302">
        <f t="shared" si="57"/>
        <v>1.4247968960552386E-2</v>
      </c>
      <c r="I217" s="302">
        <f t="shared" si="57"/>
        <v>1.3880832455472947E-2</v>
      </c>
      <c r="J217" s="302">
        <f t="shared" si="57"/>
        <v>1.3446813843637152E-2</v>
      </c>
      <c r="K217" s="302">
        <f t="shared" si="57"/>
        <v>2.402987843362895E-2</v>
      </c>
      <c r="L217" s="302">
        <f t="shared" si="57"/>
        <v>2.7168579753484239E-2</v>
      </c>
      <c r="M217" s="302">
        <f t="shared" si="57"/>
        <v>2.9087128709078154E-2</v>
      </c>
      <c r="N217" s="302">
        <f t="shared" si="57"/>
        <v>2.7865796900324705E-2</v>
      </c>
      <c r="O217" s="302">
        <f t="shared" si="57"/>
        <v>2.7699354297998725E-2</v>
      </c>
      <c r="P217" s="302">
        <f t="shared" si="57"/>
        <v>2.7490792603448149E-2</v>
      </c>
      <c r="Q217" s="302">
        <f t="shared" si="57"/>
        <v>2.6720414843239053E-2</v>
      </c>
      <c r="R217" s="302">
        <f t="shared" si="57"/>
        <v>2.667508920642157E-2</v>
      </c>
      <c r="S217" s="302">
        <f t="shared" si="57"/>
        <v>2.6875493628815215E-2</v>
      </c>
      <c r="T217" s="302">
        <f t="shared" si="57"/>
        <v>2.5108537984890617E-2</v>
      </c>
      <c r="U217" s="302">
        <f t="shared" si="57"/>
        <v>2.5509940094170496E-2</v>
      </c>
      <c r="V217" s="302">
        <f t="shared" si="57"/>
        <v>2.7030006026928476E-2</v>
      </c>
      <c r="W217" s="302">
        <f t="shared" si="57"/>
        <v>2.8004964691939877E-2</v>
      </c>
      <c r="X217" s="302">
        <f t="shared" si="57"/>
        <v>2.8061724752589765E-2</v>
      </c>
      <c r="Y217" s="302">
        <f t="shared" si="57"/>
        <v>2.9331240526151658E-2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6.8389433806163427E-2</v>
      </c>
      <c r="C218" s="302">
        <f t="shared" si="58"/>
        <v>8.4638133013165667E-2</v>
      </c>
      <c r="D218" s="302">
        <f t="shared" si="58"/>
        <v>6.2903307481198656E-2</v>
      </c>
      <c r="E218" s="302">
        <f t="shared" si="58"/>
        <v>6.6642593115771462E-2</v>
      </c>
      <c r="F218" s="302">
        <f t="shared" si="58"/>
        <v>6.9026074577766633E-2</v>
      </c>
      <c r="G218" s="302">
        <f t="shared" si="58"/>
        <v>6.5891350785672778E-2</v>
      </c>
      <c r="H218" s="302">
        <f t="shared" si="58"/>
        <v>7.6561164080614114E-2</v>
      </c>
      <c r="I218" s="302">
        <f t="shared" si="58"/>
        <v>7.3634772996432368E-2</v>
      </c>
      <c r="J218" s="302">
        <f t="shared" si="58"/>
        <v>7.5191737562553679E-2</v>
      </c>
      <c r="K218" s="302">
        <f t="shared" si="58"/>
        <v>0.10904515720531915</v>
      </c>
      <c r="L218" s="302">
        <f t="shared" si="58"/>
        <v>0.10626765244343121</v>
      </c>
      <c r="M218" s="302">
        <f t="shared" si="58"/>
        <v>0.10885349252969641</v>
      </c>
      <c r="N218" s="302">
        <f t="shared" si="58"/>
        <v>0.10514750315416109</v>
      </c>
      <c r="O218" s="302">
        <f t="shared" si="58"/>
        <v>9.6439977735622545E-2</v>
      </c>
      <c r="P218" s="302">
        <f t="shared" si="58"/>
        <v>9.7630405397616707E-2</v>
      </c>
      <c r="Q218" s="302">
        <f t="shared" si="58"/>
        <v>9.7163820750876498E-2</v>
      </c>
      <c r="R218" s="302">
        <f t="shared" si="58"/>
        <v>9.6023581495581975E-2</v>
      </c>
      <c r="S218" s="302">
        <f t="shared" si="58"/>
        <v>9.3424875525988937E-2</v>
      </c>
      <c r="T218" s="302">
        <f t="shared" si="58"/>
        <v>9.8812185663086943E-2</v>
      </c>
      <c r="U218" s="302">
        <f t="shared" si="58"/>
        <v>9.2259893660395498E-2</v>
      </c>
      <c r="V218" s="302">
        <f t="shared" si="58"/>
        <v>9.9269160717923563E-2</v>
      </c>
      <c r="W218" s="302">
        <f t="shared" si="58"/>
        <v>0.10483134346890713</v>
      </c>
      <c r="X218" s="302">
        <f t="shared" si="58"/>
        <v>0.10570352250491423</v>
      </c>
      <c r="Y218" s="302">
        <f t="shared" si="58"/>
        <v>0.10711842108905206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0.56088081164646697</v>
      </c>
      <c r="C220" s="310">
        <f t="shared" si="60"/>
        <v>0.44094930354436646</v>
      </c>
      <c r="D220" s="310">
        <f t="shared" si="60"/>
        <v>0.60670197581578722</v>
      </c>
      <c r="E220" s="310">
        <f t="shared" si="60"/>
        <v>0.56797907333972453</v>
      </c>
      <c r="F220" s="310">
        <f t="shared" si="60"/>
        <v>0.55525917171165495</v>
      </c>
      <c r="G220" s="310">
        <f t="shared" si="60"/>
        <v>0.58907250731834104</v>
      </c>
      <c r="H220" s="310">
        <f t="shared" si="60"/>
        <v>0.52665956014646031</v>
      </c>
      <c r="I220" s="310">
        <f t="shared" si="60"/>
        <v>0.54630646047293019</v>
      </c>
      <c r="J220" s="310">
        <f t="shared" si="60"/>
        <v>0.55009604138182455</v>
      </c>
      <c r="K220" s="310">
        <f t="shared" si="60"/>
        <v>0.23601885787765764</v>
      </c>
      <c r="L220" s="310">
        <f t="shared" si="60"/>
        <v>0.19851856716990426</v>
      </c>
      <c r="M220" s="310">
        <f t="shared" si="60"/>
        <v>0.13760077695559744</v>
      </c>
      <c r="N220" s="310">
        <f t="shared" si="60"/>
        <v>0.18454125374249813</v>
      </c>
      <c r="O220" s="310">
        <f t="shared" si="60"/>
        <v>0.21029426943333324</v>
      </c>
      <c r="P220" s="310">
        <f t="shared" si="60"/>
        <v>0.21207341480566225</v>
      </c>
      <c r="Q220" s="310">
        <f t="shared" si="60"/>
        <v>0.22660290071094208</v>
      </c>
      <c r="R220" s="310">
        <f t="shared" si="60"/>
        <v>0.2140720670521066</v>
      </c>
      <c r="S220" s="310">
        <f t="shared" si="60"/>
        <v>0.22553479389568296</v>
      </c>
      <c r="T220" s="310">
        <f t="shared" si="60"/>
        <v>0.19150604365582782</v>
      </c>
      <c r="U220" s="310">
        <f t="shared" si="60"/>
        <v>0.19519894403146004</v>
      </c>
      <c r="V220" s="310">
        <f t="shared" si="60"/>
        <v>0.18591171975323648</v>
      </c>
      <c r="W220" s="310">
        <f t="shared" si="60"/>
        <v>0.16513630558372772</v>
      </c>
      <c r="X220" s="310">
        <f t="shared" si="60"/>
        <v>0.18755234168836551</v>
      </c>
      <c r="Y220" s="310">
        <f t="shared" si="60"/>
        <v>0.15542727218070398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2.0133874367997433</v>
      </c>
      <c r="C224" s="272">
        <f>IF(C$5=0,0,C$5/NFM_fec!C$5)</f>
        <v>2.0796591854325017</v>
      </c>
      <c r="D224" s="272">
        <f>IF(D$5=0,0,D$5/NFM_fec!D$5)</f>
        <v>1.9185242770190727</v>
      </c>
      <c r="E224" s="272">
        <f>IF(E$5=0,0,E$5/NFM_fec!E$5)</f>
        <v>1.9452870970942275</v>
      </c>
      <c r="F224" s="272">
        <f>IF(F$5=0,0,F$5/NFM_fec!F$5)</f>
        <v>1.9158509182757681</v>
      </c>
      <c r="G224" s="272">
        <f>IF(G$5=0,0,G$5/NFM_fec!G$5)</f>
        <v>1.8844800033968685</v>
      </c>
      <c r="H224" s="272">
        <f>IF(H$5=0,0,H$5/NFM_fec!H$5)</f>
        <v>1.9092184009215833</v>
      </c>
      <c r="I224" s="272">
        <f>IF(I$5=0,0,I$5/NFM_fec!I$5)</f>
        <v>1.8827079362609893</v>
      </c>
      <c r="J224" s="272">
        <f>IF(J$5=0,0,J$5/NFM_fec!J$5)</f>
        <v>1.8639897063475208</v>
      </c>
      <c r="K224" s="272">
        <f>IF(K$5=0,0,K$5/NFM_fec!K$5)</f>
        <v>2.1053036792270978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1.1186406227057737</v>
      </c>
      <c r="C229" s="275">
        <f>IF(C$10=0,0,C$10/NFM_fec!C$10)</f>
        <v>1.2367331922542231</v>
      </c>
      <c r="D229" s="275">
        <f>IF(D$10=0,0,D$10/NFM_fec!D$10)</f>
        <v>1.0591685895554932</v>
      </c>
      <c r="E229" s="275">
        <f>IF(E$10=0,0,E$10/NFM_fec!E$10)</f>
        <v>1.110481264029386</v>
      </c>
      <c r="F229" s="275">
        <f>IF(F$10=0,0,F$10/NFM_fec!F$10)</f>
        <v>1.1053362642557785</v>
      </c>
      <c r="G229" s="275">
        <f>IF(G$10=0,0,G$10/NFM_fec!G$10)</f>
        <v>1.0552081931077777</v>
      </c>
      <c r="H229" s="275">
        <f>IF(H$10=0,0,H$10/NFM_fec!H$10)</f>
        <v>1.0407770110720338</v>
      </c>
      <c r="I229" s="275">
        <f>IF(I$10=0,0,I$10/NFM_fec!I$10)</f>
        <v>1.0364110145861007</v>
      </c>
      <c r="J229" s="275">
        <f>IF(J$10=0,0,J$10/NFM_fec!J$10)</f>
        <v>0.97936218793967567</v>
      </c>
      <c r="K229" s="275">
        <f>IF(K$10=0,0,K$10/NFM_fec!K$10)</f>
        <v>1.4674050534054901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2.6201832279896804</v>
      </c>
      <c r="C230" s="276">
        <f>IF(C$16=0,0,C$16/NFM_fec!C$16)</f>
        <v>2.6168350034167465</v>
      </c>
      <c r="D230" s="276">
        <f>IF(D$16=0,0,D$16/NFM_fec!D$16)</f>
        <v>2.5268279246573653</v>
      </c>
      <c r="E230" s="276">
        <f>IF(E$16=0,0,E$16/NFM_fec!E$16)</f>
        <v>2.5277097043856593</v>
      </c>
      <c r="F230" s="276">
        <f>IF(F$16=0,0,F$16/NFM_fec!F$16)</f>
        <v>2.5007581690560481</v>
      </c>
      <c r="G230" s="276">
        <f>IF(G$16=0,0,G$16/NFM_fec!G$16)</f>
        <v>2.502111932126093</v>
      </c>
      <c r="H230" s="276">
        <f>IF(H$16=0,0,H$16/NFM_fec!H$16)</f>
        <v>2.5495136596074959</v>
      </c>
      <c r="I230" s="276">
        <f>IF(I$16=0,0,I$16/NFM_fec!I$16)</f>
        <v>2.5261834531901544</v>
      </c>
      <c r="J230" s="276">
        <f>IF(J$16=0,0,J$16/NFM_fec!J$16)</f>
        <v>2.5336060149597008</v>
      </c>
      <c r="K230" s="276">
        <f>IF(K$16=0,0,K$16/NFM_fec!K$16)</f>
        <v>2.5219623269026017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1.300503710011105</v>
      </c>
      <c r="C231" s="277">
        <f>IF(C$27=0,0,C$27/NFM_fec!C$27)</f>
        <v>1.4275896552601215</v>
      </c>
      <c r="D231" s="277">
        <f>IF(D$27=0,0,D$27/NFM_fec!D$27)</f>
        <v>1.2271726210481839</v>
      </c>
      <c r="E231" s="277">
        <f>IF(E$27=0,0,E$27/NFM_fec!E$27)</f>
        <v>1.2864735938399594</v>
      </c>
      <c r="F231" s="277">
        <f>IF(F$27=0,0,F$27/NFM_fec!F$27)</f>
        <v>1.2569348255773398</v>
      </c>
      <c r="G231" s="277">
        <f>IF(G$27=0,0,G$27/NFM_fec!G$27)</f>
        <v>1.1901808788130188</v>
      </c>
      <c r="H231" s="277">
        <f>IF(H$27=0,0,H$27/NFM_fec!H$27)</f>
        <v>1.1843374451008584</v>
      </c>
      <c r="I231" s="277">
        <f>IF(I$27=0,0,I$27/NFM_fec!I$27)</f>
        <v>1.1589736541476954</v>
      </c>
      <c r="J231" s="277">
        <f>IF(J$27=0,0,J$27/NFM_fec!J$27)</f>
        <v>1.1132540256129313</v>
      </c>
      <c r="K231" s="277">
        <f>IF(K$27=0,0,K$27/NFM_fec!K$27)</f>
        <v>1.5938540601813067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0.20333586269309489</v>
      </c>
      <c r="C233" s="272">
        <f>IF(C$34=0,0,(C$34-C$70)/NFM_fec!C$34)</f>
        <v>0.23239086965747732</v>
      </c>
      <c r="D233" s="272">
        <f>IF(D$34=0,0,(D$34-D$70)/NFM_fec!D$34)</f>
        <v>0.18726193658950591</v>
      </c>
      <c r="E233" s="272">
        <f>IF(E$34=0,0,(E$34-E$70)/NFM_fec!E$34)</f>
        <v>0.1952583876965773</v>
      </c>
      <c r="F233" s="272">
        <f>IF(F$34=0,0,(F$34-F$70)/NFM_fec!F$34)</f>
        <v>0.19038575867235649</v>
      </c>
      <c r="G233" s="272">
        <f>IF(G$34=0,0,(G$34-G$70)/NFM_fec!G$34)</f>
        <v>0.18033229085497157</v>
      </c>
      <c r="H233" s="272">
        <f>IF(H$34=0,0,(H$34-H$70)/NFM_fec!H$34)</f>
        <v>0.18047109565909897</v>
      </c>
      <c r="I233" s="272">
        <f>IF(I$34=0,0,(I$34-I$70)/NFM_fec!I$34)</f>
        <v>0.17606455564108991</v>
      </c>
      <c r="J233" s="272">
        <f>IF(J$34=0,0,(J$34-J$70)/NFM_fec!J$34)</f>
        <v>0.16929783952150956</v>
      </c>
      <c r="K233" s="272">
        <f>IF(K$34=0,0,(K$34-K$70)/NFM_fec!K$34)</f>
        <v>0.27693487150566359</v>
      </c>
      <c r="L233" s="272">
        <f>IF(L$34=0,0,(L$34-L$70)/NFM_fec!L$34)</f>
        <v>0.30193083157969547</v>
      </c>
      <c r="M233" s="272">
        <f>IF(M$34=0,0,(M$34-M$70)/NFM_fec!M$34)</f>
        <v>0.29694012159846211</v>
      </c>
      <c r="N233" s="272">
        <f>IF(N$34=0,0,(N$34-N$70)/NFM_fec!N$34)</f>
        <v>0.27815867647122006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1.1186406227057737</v>
      </c>
      <c r="C238" s="275">
        <f>IF(C$39=0,0,C$39/NFM_fec!C$39)</f>
        <v>1.2367331922542228</v>
      </c>
      <c r="D238" s="275">
        <f>IF(D$39=0,0,D$39/NFM_fec!D$39)</f>
        <v>1.059168589555493</v>
      </c>
      <c r="E238" s="275">
        <f>IF(E$39=0,0,E$39/NFM_fec!E$39)</f>
        <v>1.1104812640293866</v>
      </c>
      <c r="F238" s="275">
        <f>IF(F$39=0,0,F$39/NFM_fec!F$39)</f>
        <v>1.105336264255778</v>
      </c>
      <c r="G238" s="275">
        <f>IF(G$39=0,0,G$39/NFM_fec!G$39)</f>
        <v>1.0552081931077781</v>
      </c>
      <c r="H238" s="275">
        <f>IF(H$39=0,0,H$39/NFM_fec!H$39)</f>
        <v>1.0407770110720338</v>
      </c>
      <c r="I238" s="275">
        <f>IF(I$39=0,0,I$39/NFM_fec!I$39)</f>
        <v>1.0364110145861007</v>
      </c>
      <c r="J238" s="275">
        <f>IF(J$39=0,0,J$39/NFM_fec!J$39)</f>
        <v>0.97936218793967567</v>
      </c>
      <c r="K238" s="275">
        <f>IF(K$39=0,0,K$39/NFM_fec!K$39)</f>
        <v>1.4674050534054901</v>
      </c>
      <c r="L238" s="275">
        <f>IF(L$39=0,0,L$39/NFM_fec!L$39)</f>
        <v>1.6545817894582053</v>
      </c>
      <c r="M238" s="275">
        <f>IF(M$39=0,0,M$39/NFM_fec!M$39)</f>
        <v>1.6659502076090495</v>
      </c>
      <c r="N238" s="275">
        <f>IF(N$39=0,0,N$39/NFM_fec!N$39)</f>
        <v>1.6119759577883948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1.3005037100111048</v>
      </c>
      <c r="C240" s="276">
        <f>IF(C$46=0,0,C$46/NFM_fec!C$46)</f>
        <v>1.4275896552601213</v>
      </c>
      <c r="D240" s="276">
        <f>IF(D$46=0,0,D$46/NFM_fec!D$46)</f>
        <v>1.2271726210481841</v>
      </c>
      <c r="E240" s="276">
        <f>IF(E$46=0,0,E$46/NFM_fec!E$46)</f>
        <v>1.2864735938399594</v>
      </c>
      <c r="F240" s="276">
        <f>IF(F$46=0,0,F$46/NFM_fec!F$46)</f>
        <v>1.2569348255773398</v>
      </c>
      <c r="G240" s="276">
        <f>IF(G$46=0,0,G$46/NFM_fec!G$46)</f>
        <v>1.1901808788130188</v>
      </c>
      <c r="H240" s="276">
        <f>IF(H$46=0,0,H$46/NFM_fec!H$46)</f>
        <v>1.1843374451008586</v>
      </c>
      <c r="I240" s="276">
        <f>IF(I$46=0,0,I$46/NFM_fec!I$46)</f>
        <v>1.1589736541476949</v>
      </c>
      <c r="J240" s="276">
        <f>IF(J$46=0,0,J$46/NFM_fec!J$46)</f>
        <v>1.1132540256129311</v>
      </c>
      <c r="K240" s="276">
        <f>IF(K$46=0,0,K$46/NFM_fec!K$46)</f>
        <v>1.5938540601813069</v>
      </c>
      <c r="L240" s="276">
        <f>IF(L$46=0,0,L$46/NFM_fec!L$46)</f>
        <v>1.6899424540546029</v>
      </c>
      <c r="M240" s="276">
        <f>IF(M$46=0,0,M$46/NFM_fec!M$46)</f>
        <v>1.7335432055598736</v>
      </c>
      <c r="N240" s="276">
        <f>IF(N$46=0,0,N$46/NFM_fec!N$46)</f>
        <v>1.6609773035113917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2.01846564670543</v>
      </c>
      <c r="C241" s="277">
        <f>IF(C$53=0,0,C$53/NFM_fec!C$53)</f>
        <v>2.0991179294305558</v>
      </c>
      <c r="D241" s="277">
        <f>IF(D$53=0,0,D$53/NFM_fec!D$53)</f>
        <v>1.9151388002990295</v>
      </c>
      <c r="E241" s="277">
        <f>IF(E$53=0,0,E$53/NFM_fec!E$53)</f>
        <v>1.9423973019073868</v>
      </c>
      <c r="F241" s="277">
        <f>IF(F$53=0,0,F$53/NFM_fec!F$53)</f>
        <v>1.9194917258810462</v>
      </c>
      <c r="G241" s="277">
        <f>IF(G$53=0,0,G$53/NFM_fec!G$53)</f>
        <v>1.8908214746793621</v>
      </c>
      <c r="H241" s="277">
        <f>IF(H$53=0,0,H$53/NFM_fec!H$53)</f>
        <v>1.911991508357058</v>
      </c>
      <c r="I241" s="277">
        <f>IF(I$53=0,0,I$53/NFM_fec!I$53)</f>
        <v>1.8910333969542521</v>
      </c>
      <c r="J241" s="277">
        <f>IF(J$53=0,0,J$53/NFM_fec!J$53)</f>
        <v>1.8626816588566555</v>
      </c>
      <c r="K241" s="277">
        <f>IF(K$53=0,0,K$53/NFM_fec!K$53)</f>
        <v>2.1600009475209996</v>
      </c>
      <c r="L241" s="277">
        <f>IF(L$53=0,0,L$53/NFM_fec!L$53)</f>
        <v>2.2034427942729233</v>
      </c>
      <c r="M241" s="277">
        <f>IF(M$53=0,0,M$53/NFM_fec!M$53)</f>
        <v>2.1719052586442973</v>
      </c>
      <c r="N241" s="277">
        <f>IF(N$53=0,0,N$53/NFM_fec!N$53)</f>
        <v>2.1318051106492528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1.4652827772440555</v>
      </c>
      <c r="C243" s="272">
        <f>IF(C$72=0,0,C$72/NFM_fec!C$72)</f>
        <v>1.5759044222981593</v>
      </c>
      <c r="D243" s="272">
        <f>IF(D$72=0,0,D$72/NFM_fec!D$72)</f>
        <v>1.3848445144589132</v>
      </c>
      <c r="E243" s="272">
        <f>IF(E$72=0,0,E$72/NFM_fec!E$72)</f>
        <v>1.4338920775878032</v>
      </c>
      <c r="F243" s="272">
        <f>IF(F$72=0,0,F$72/NFM_fec!F$72)</f>
        <v>1.4066688510200576</v>
      </c>
      <c r="G243" s="272">
        <f>IF(G$72=0,0,G$72/NFM_fec!G$72)</f>
        <v>1.3518462375366884</v>
      </c>
      <c r="H243" s="272">
        <f>IF(H$72=0,0,H$72/NFM_fec!H$72)</f>
        <v>1.3538316045632823</v>
      </c>
      <c r="I243" s="272">
        <f>IF(I$72=0,0,I$72/NFM_fec!I$72)</f>
        <v>1.3299641880231263</v>
      </c>
      <c r="J243" s="272">
        <f>IF(J$72=0,0,J$72/NFM_fec!J$72)</f>
        <v>1.2901591124121761</v>
      </c>
      <c r="K243" s="272">
        <f>IF(K$72=0,0,K$72/NFM_fec!K$72)</f>
        <v>1.7076184851023426</v>
      </c>
      <c r="L243" s="272">
        <f>IF(L$72=0,0,L$72/NFM_fec!L$72)</f>
        <v>1.7863532902745098</v>
      </c>
      <c r="M243" s="272">
        <f>IF(M$72=0,0,M$72/NFM_fec!M$72)</f>
        <v>1.8074823926044412</v>
      </c>
      <c r="N243" s="272">
        <f>IF(N$72=0,0,N$72/NFM_fec!N$72)</f>
        <v>1.7462087412635083</v>
      </c>
      <c r="O243" s="272">
        <f>IF(O$72=0,0,O$72/NFM_fec!O$72)</f>
        <v>1.6475852588101381</v>
      </c>
      <c r="P243" s="272">
        <f>IF(P$72=0,0,P$72/NFM_fec!P$72)</f>
        <v>1.6268385185486967</v>
      </c>
      <c r="Q243" s="272">
        <f>IF(Q$72=0,0,Q$72/NFM_fec!Q$72)</f>
        <v>1.6245202223485149</v>
      </c>
      <c r="R243" s="272">
        <f>IF(R$72=0,0,R$72/NFM_fec!R$72)</f>
        <v>1.6828331521708546</v>
      </c>
      <c r="S243" s="272">
        <f>IF(S$72=0,0,S$72/NFM_fec!S$72)</f>
        <v>1.6901559136356228</v>
      </c>
      <c r="T243" s="272">
        <f>IF(T$72=0,0,T$72/NFM_fec!T$72)</f>
        <v>1.7399589952546919</v>
      </c>
      <c r="U243" s="272">
        <f>IF(U$72=0,0,U$72/NFM_fec!U$72)</f>
        <v>1.8297536730616126</v>
      </c>
      <c r="V243" s="272">
        <f>IF(V$72=0,0,V$72/NFM_fec!V$72)</f>
        <v>1.6875275697952128</v>
      </c>
      <c r="W243" s="272">
        <f>IF(W$72=0,0,W$72/NFM_fec!W$72)</f>
        <v>1.653445606654198</v>
      </c>
      <c r="X243" s="272">
        <f>IF(X$72=0,0,X$72/NFM_fec!X$72)</f>
        <v>1.5623882347159774</v>
      </c>
      <c r="Y243" s="272">
        <f>IF(Y$72=0,0,Y$72/NFM_fec!Y$72)</f>
        <v>1.5994751980282134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1.1186406227057744</v>
      </c>
      <c r="C248" s="275">
        <f>IF(C$77=0,0,C$77/NFM_fec!C$77)</f>
        <v>1.2367331922542231</v>
      </c>
      <c r="D248" s="275">
        <f>IF(D$77=0,0,D$77/NFM_fec!D$77)</f>
        <v>1.0591685895554928</v>
      </c>
      <c r="E248" s="275">
        <f>IF(E$77=0,0,E$77/NFM_fec!E$77)</f>
        <v>1.110481264029386</v>
      </c>
      <c r="F248" s="275">
        <f>IF(F$77=0,0,F$77/NFM_fec!F$77)</f>
        <v>1.105336264255778</v>
      </c>
      <c r="G248" s="275">
        <f>IF(G$77=0,0,G$77/NFM_fec!G$77)</f>
        <v>1.0552081931077779</v>
      </c>
      <c r="H248" s="275">
        <f>IF(H$77=0,0,H$77/NFM_fec!H$77)</f>
        <v>1.0407770110720338</v>
      </c>
      <c r="I248" s="275">
        <f>IF(I$77=0,0,I$77/NFM_fec!I$77)</f>
        <v>1.0364110145861005</v>
      </c>
      <c r="J248" s="275">
        <f>IF(J$77=0,0,J$77/NFM_fec!J$77)</f>
        <v>0.97936218793967578</v>
      </c>
      <c r="K248" s="275">
        <f>IF(K$77=0,0,K$77/NFM_fec!K$77)</f>
        <v>1.4674050534054897</v>
      </c>
      <c r="L248" s="275">
        <f>IF(L$77=0,0,L$77/NFM_fec!L$77)</f>
        <v>1.6545817894582053</v>
      </c>
      <c r="M248" s="275">
        <f>IF(M$77=0,0,M$77/NFM_fec!M$77)</f>
        <v>1.6659502076090495</v>
      </c>
      <c r="N248" s="275">
        <f>IF(N$77=0,0,N$77/NFM_fec!N$77)</f>
        <v>1.6119759577883948</v>
      </c>
      <c r="O248" s="275">
        <f>IF(O$77=0,0,O$77/NFM_fec!O$77)</f>
        <v>1.5161449639830813</v>
      </c>
      <c r="P248" s="275">
        <f>IF(P$77=0,0,P$77/NFM_fec!P$77)</f>
        <v>1.4879127893624708</v>
      </c>
      <c r="Q248" s="275">
        <f>IF(Q$77=0,0,Q$77/NFM_fec!Q$77)</f>
        <v>1.4711511244852598</v>
      </c>
      <c r="R248" s="275">
        <f>IF(R$77=0,0,R$77/NFM_fec!R$77)</f>
        <v>1.4913922384354799</v>
      </c>
      <c r="S248" s="275">
        <f>IF(S$77=0,0,S$77/NFM_fec!S$77)</f>
        <v>1.5310281752888475</v>
      </c>
      <c r="T248" s="275">
        <f>IF(T$77=0,0,T$77/NFM_fec!T$77)</f>
        <v>1.5042041662642374</v>
      </c>
      <c r="U248" s="275">
        <f>IF(U$77=0,0,U$77/NFM_fec!U$77)</f>
        <v>1.6205595683245635</v>
      </c>
      <c r="V248" s="275">
        <f>IF(V$77=0,0,V$77/NFM_fec!V$77)</f>
        <v>1.5039009302838724</v>
      </c>
      <c r="W248" s="275">
        <f>IF(W$77=0,0,W$77/NFM_fec!W$77)</f>
        <v>1.3822454264859121</v>
      </c>
      <c r="X248" s="275">
        <f>IF(X$77=0,0,X$77/NFM_fec!X$77)</f>
        <v>1.3122177108013702</v>
      </c>
      <c r="Y248" s="275">
        <f>IF(Y$77=0,0,Y$77/NFM_fec!Y$77)</f>
        <v>1.2997548765434166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1.3005037100111048</v>
      </c>
      <c r="C249" s="276">
        <f>IF(C$83=0,0,C$83/NFM_fec!C$83)</f>
        <v>1.4275896552601213</v>
      </c>
      <c r="D249" s="276">
        <f>IF(D$83=0,0,D$83/NFM_fec!D$83)</f>
        <v>1.2271726210481844</v>
      </c>
      <c r="E249" s="276">
        <f>IF(E$83=0,0,E$83/NFM_fec!E$83)</f>
        <v>1.2864735938399594</v>
      </c>
      <c r="F249" s="276">
        <f>IF(F$83=0,0,F$83/NFM_fec!F$83)</f>
        <v>1.2569348255773398</v>
      </c>
      <c r="G249" s="276">
        <f>IF(G$83=0,0,G$83/NFM_fec!G$83)</f>
        <v>1.1901808788130186</v>
      </c>
      <c r="H249" s="276">
        <f>IF(H$83=0,0,H$83/NFM_fec!H$83)</f>
        <v>1.1843374451008588</v>
      </c>
      <c r="I249" s="276">
        <f>IF(I$83=0,0,I$83/NFM_fec!I$83)</f>
        <v>1.1589736541476947</v>
      </c>
      <c r="J249" s="276">
        <f>IF(J$83=0,0,J$83/NFM_fec!J$83)</f>
        <v>1.1132540256129315</v>
      </c>
      <c r="K249" s="276">
        <f>IF(K$83=0,0,K$83/NFM_fec!K$83)</f>
        <v>1.5938540601813072</v>
      </c>
      <c r="L249" s="276">
        <f>IF(L$83=0,0,L$83/NFM_fec!L$83)</f>
        <v>1.6899424540546031</v>
      </c>
      <c r="M249" s="276">
        <f>IF(M$83=0,0,M$83/NFM_fec!M$83)</f>
        <v>1.7335432055598741</v>
      </c>
      <c r="N249" s="276">
        <f>IF(N$83=0,0,N$83/NFM_fec!N$83)</f>
        <v>1.6609773035113926</v>
      </c>
      <c r="O249" s="276">
        <f>IF(O$83=0,0,O$83/NFM_fec!O$83)</f>
        <v>1.5643116593572255</v>
      </c>
      <c r="P249" s="276">
        <f>IF(P$83=0,0,P$83/NFM_fec!P$83)</f>
        <v>1.5399692147594477</v>
      </c>
      <c r="Q249" s="276">
        <f>IF(Q$83=0,0,Q$83/NFM_fec!Q$83)</f>
        <v>1.530171395865632</v>
      </c>
      <c r="R249" s="276">
        <f>IF(R$83=0,0,R$83/NFM_fec!R$83)</f>
        <v>1.6056019905850989</v>
      </c>
      <c r="S249" s="276">
        <f>IF(S$83=0,0,S$83/NFM_fec!S$83)</f>
        <v>1.6143485222490952</v>
      </c>
      <c r="T249" s="276">
        <f>IF(T$83=0,0,T$83/NFM_fec!T$83)</f>
        <v>1.6414427828386924</v>
      </c>
      <c r="U249" s="276">
        <f>IF(U$83=0,0,U$83/NFM_fec!U$83)</f>
        <v>1.7600185864579838</v>
      </c>
      <c r="V249" s="276">
        <f>IF(V$83=0,0,V$83/NFM_fec!V$83)</f>
        <v>1.6001387152295738</v>
      </c>
      <c r="W249" s="276">
        <f>IF(W$83=0,0,W$83/NFM_fec!W$83)</f>
        <v>1.5581134130471148</v>
      </c>
      <c r="X249" s="276">
        <f>IF(X$83=0,0,X$83/NFM_fec!X$83)</f>
        <v>1.4482919775257357</v>
      </c>
      <c r="Y249" s="276">
        <f>IF(Y$83=0,0,Y$83/NFM_fec!Y$83)</f>
        <v>1.4942117461953195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1.300503710011105</v>
      </c>
      <c r="C250" s="276">
        <f>IF(C$90=0,0,C$90/NFM_fec!C$90)</f>
        <v>1.4275896552601213</v>
      </c>
      <c r="D250" s="276">
        <f>IF(D$90=0,0,D$90/NFM_fec!D$90)</f>
        <v>1.2271726210481839</v>
      </c>
      <c r="E250" s="276">
        <f>IF(E$90=0,0,E$90/NFM_fec!E$90)</f>
        <v>1.2864735938399592</v>
      </c>
      <c r="F250" s="276">
        <f>IF(F$90=0,0,F$90/NFM_fec!F$90)</f>
        <v>1.2569348255773392</v>
      </c>
      <c r="G250" s="276">
        <f>IF(G$90=0,0,G$90/NFM_fec!G$90)</f>
        <v>1.1901808788130186</v>
      </c>
      <c r="H250" s="276">
        <f>IF(H$90=0,0,H$90/NFM_fec!H$90)</f>
        <v>1.1843374451008586</v>
      </c>
      <c r="I250" s="276">
        <f>IF(I$90=0,0,I$90/NFM_fec!I$90)</f>
        <v>1.1589736541476949</v>
      </c>
      <c r="J250" s="276">
        <f>IF(J$90=0,0,J$90/NFM_fec!J$90)</f>
        <v>1.1132540256129313</v>
      </c>
      <c r="K250" s="276">
        <f>IF(K$90=0,0,K$90/NFM_fec!K$90)</f>
        <v>1.5938540601813074</v>
      </c>
      <c r="L250" s="276">
        <f>IF(L$90=0,0,L$90/NFM_fec!L$90)</f>
        <v>1.6899424540546026</v>
      </c>
      <c r="M250" s="276">
        <f>IF(M$90=0,0,M$90/NFM_fec!M$90)</f>
        <v>1.7335432055598741</v>
      </c>
      <c r="N250" s="276">
        <f>IF(N$90=0,0,N$90/NFM_fec!N$90)</f>
        <v>1.6609773035113933</v>
      </c>
      <c r="O250" s="276">
        <f>IF(O$90=0,0,O$90/NFM_fec!O$90)</f>
        <v>1.5643116593572248</v>
      </c>
      <c r="P250" s="276">
        <f>IF(P$90=0,0,P$90/NFM_fec!P$90)</f>
        <v>1.5399692147594477</v>
      </c>
      <c r="Q250" s="276">
        <f>IF(Q$90=0,0,Q$90/NFM_fec!Q$90)</f>
        <v>1.5301713958656318</v>
      </c>
      <c r="R250" s="276">
        <f>IF(R$90=0,0,R$90/NFM_fec!R$90)</f>
        <v>1.6056019905850989</v>
      </c>
      <c r="S250" s="276">
        <f>IF(S$90=0,0,S$90/NFM_fec!S$90)</f>
        <v>1.614348522249095</v>
      </c>
      <c r="T250" s="276">
        <f>IF(T$90=0,0,T$90/NFM_fec!T$90)</f>
        <v>1.6414427828386924</v>
      </c>
      <c r="U250" s="276">
        <f>IF(U$90=0,0,U$90/NFM_fec!U$90)</f>
        <v>1.7600185864579847</v>
      </c>
      <c r="V250" s="276">
        <f>IF(V$90=0,0,V$90/NFM_fec!V$90)</f>
        <v>1.6001387152295741</v>
      </c>
      <c r="W250" s="276">
        <f>IF(W$90=0,0,W$90/NFM_fec!W$90)</f>
        <v>1.5581134130471155</v>
      </c>
      <c r="X250" s="276">
        <f>IF(X$90=0,0,X$90/NFM_fec!X$90)</f>
        <v>1.4482919775257357</v>
      </c>
      <c r="Y250" s="276">
        <f>IF(Y$90=0,0,Y$90/NFM_fec!Y$90)</f>
        <v>1.4942117461953193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2.0479696283564119</v>
      </c>
      <c r="C251" s="277">
        <f>IF(C$97=0,0,C$97/NFM_fec!C$97)</f>
        <v>2.1056280575431945</v>
      </c>
      <c r="D251" s="277">
        <f>IF(D$97=0,0,D$97/NFM_fec!D$97)</f>
        <v>1.9543971845284331</v>
      </c>
      <c r="E251" s="277">
        <f>IF(E$97=0,0,E$97/NFM_fec!E$97)</f>
        <v>1.9783201933599186</v>
      </c>
      <c r="F251" s="277">
        <f>IF(F$97=0,0,F$97/NFM_fec!F$97)</f>
        <v>1.9570824064025139</v>
      </c>
      <c r="G251" s="277">
        <f>IF(G$97=0,0,G$97/NFM_fec!G$97)</f>
        <v>1.9345635542884461</v>
      </c>
      <c r="H251" s="277">
        <f>IF(H$97=0,0,H$97/NFM_fec!H$97)</f>
        <v>1.9574160295627443</v>
      </c>
      <c r="I251" s="277">
        <f>IF(I$97=0,0,I$97/NFM_fec!I$97)</f>
        <v>1.9386223377038199</v>
      </c>
      <c r="J251" s="277">
        <f>IF(J$97=0,0,J$97/NFM_fec!J$97)</f>
        <v>1.9154459669477963</v>
      </c>
      <c r="K251" s="277">
        <f>IF(K$97=0,0,K$97/NFM_fec!K$97)</f>
        <v>2.1415275747580829</v>
      </c>
      <c r="L251" s="277">
        <f>IF(L$97=0,0,L$97/NFM_fec!L$97)</f>
        <v>2.1819573219212551</v>
      </c>
      <c r="M251" s="277">
        <f>IF(M$97=0,0,M$97/NFM_fec!M$97)</f>
        <v>2.156925959925764</v>
      </c>
      <c r="N251" s="277">
        <f>IF(N$97=0,0,N$97/NFM_fec!N$97)</f>
        <v>2.1220509679163051</v>
      </c>
      <c r="O251" s="277">
        <f>IF(O$97=0,0,O$97/NFM_fec!O$97)</f>
        <v>2.0378399055192511</v>
      </c>
      <c r="P251" s="277">
        <f>IF(P$97=0,0,P$97/NFM_fec!P$97)</f>
        <v>2.0251468526908352</v>
      </c>
      <c r="Q251" s="277">
        <f>IF(Q$97=0,0,Q$97/NFM_fec!Q$97)</f>
        <v>2.04472620235709</v>
      </c>
      <c r="R251" s="277">
        <f>IF(R$97=0,0,R$97/NFM_fec!R$97)</f>
        <v>2.0605593621370928</v>
      </c>
      <c r="S251" s="277">
        <f>IF(S$97=0,0,S$97/NFM_fec!S$97)</f>
        <v>2.06398356402795</v>
      </c>
      <c r="T251" s="277">
        <f>IF(T$97=0,0,T$97/NFM_fec!T$97)</f>
        <v>2.1764685928954384</v>
      </c>
      <c r="U251" s="277">
        <f>IF(U$97=0,0,U$97/NFM_fec!U$97)</f>
        <v>2.1926367856954943</v>
      </c>
      <c r="V251" s="277">
        <f>IF(V$97=0,0,V$97/NFM_fec!V$97)</f>
        <v>2.0899373395133836</v>
      </c>
      <c r="W251" s="277">
        <f>IF(W$97=0,0,W$97/NFM_fec!W$97)</f>
        <v>2.07945285564201</v>
      </c>
      <c r="X251" s="277">
        <f>IF(X$97=0,0,X$97/NFM_fec!X$97)</f>
        <v>2.0329397824374826</v>
      </c>
      <c r="Y251" s="277">
        <f>IF(Y$97=0,0,Y$97/NFM_fec!Y$97)</f>
        <v>2.0486117727110478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1.451207273188351</v>
      </c>
      <c r="C253" s="272">
        <f>IF(C$115=0,0,(C$115-C$158)/NFM_fec!C$115)</f>
        <v>1.5648958387920211</v>
      </c>
      <c r="D253" s="272">
        <f>IF(D$115=0,0,(D$115-D$158)/NFM_fec!D$115)</f>
        <v>1.3221523743801287</v>
      </c>
      <c r="E253" s="272">
        <f>IF(E$115=0,0,(E$115-E$158)/NFM_fec!E$115)</f>
        <v>1.3757260809138077</v>
      </c>
      <c r="F253" s="272">
        <f>IF(F$115=0,0,(F$115-F$158)/NFM_fec!F$115)</f>
        <v>1.3446030158551101</v>
      </c>
      <c r="G253" s="272">
        <f>IF(G$115=0,0,(G$115-G$158)/NFM_fec!G$115)</f>
        <v>1.2880893122028683</v>
      </c>
      <c r="H253" s="272">
        <f>IF(H$115=0,0,(H$115-H$158)/NFM_fec!H$115)</f>
        <v>1.304288137306777</v>
      </c>
      <c r="I253" s="272">
        <f>IF(I$115=0,0,(I$115-I$158)/NFM_fec!I$115)</f>
        <v>1.2779006397530126</v>
      </c>
      <c r="J253" s="272">
        <f>IF(J$115=0,0,(J$115-J$158)/NFM_fec!J$115)</f>
        <v>1.2345777267397851</v>
      </c>
      <c r="K253" s="272">
        <f>IF(K$115=0,0,(K$115-K$158)/NFM_fec!K$115)</f>
        <v>1.6897847197159277</v>
      </c>
      <c r="L253" s="272">
        <f>IF(L$115=0,0,(L$115-L$158)/NFM_fec!L$115)</f>
        <v>1.7829036997070933</v>
      </c>
      <c r="M253" s="272">
        <f>IF(M$115=0,0,(M$115-M$158)/NFM_fec!M$115)</f>
        <v>1.7939152338646125</v>
      </c>
      <c r="N253" s="272">
        <f>IF(N$115=0,0,(N$115-N$158)/NFM_fec!N$115)</f>
        <v>1.7221487972614375</v>
      </c>
      <c r="O253" s="272">
        <f>IF(O$115=0,0,(O$115-O$158)/NFM_fec!O$115)</f>
        <v>1.6005947602661461</v>
      </c>
      <c r="P253" s="272">
        <f>IF(P$115=0,0,(P$115-P$158)/NFM_fec!P$115)</f>
        <v>1.5778947255614948</v>
      </c>
      <c r="Q253" s="272">
        <f>IF(Q$115=0,0,(Q$115-Q$158)/NFM_fec!Q$115)</f>
        <v>1.5786155322750766</v>
      </c>
      <c r="R253" s="272">
        <f>IF(R$115=0,0,(R$115-R$158)/NFM_fec!R$115)</f>
        <v>1.6326972142474285</v>
      </c>
      <c r="S253" s="272">
        <f>IF(S$115=0,0,(S$115-S$158)/NFM_fec!S$115)</f>
        <v>1.6400144074249907</v>
      </c>
      <c r="T253" s="272">
        <f>IF(T$115=0,0,(T$115-T$158)/NFM_fec!T$115)</f>
        <v>1.7777714698533584</v>
      </c>
      <c r="U253" s="272">
        <f>IF(U$115=0,0,(U$115-U$158)/NFM_fec!U$115)</f>
        <v>1.8729046357982337</v>
      </c>
      <c r="V253" s="272">
        <f>IF(V$115=0,0,(V$115-V$158)/NFM_fec!V$115)</f>
        <v>1.6782090889013603</v>
      </c>
      <c r="W253" s="272">
        <f>IF(W$115=0,0,(W$115-W$158)/NFM_fec!W$115)</f>
        <v>1.6209948727497208</v>
      </c>
      <c r="X253" s="272">
        <f>IF(X$115=0,0,(X$115-X$158)/NFM_fec!X$115)</f>
        <v>1.5296253192720792</v>
      </c>
      <c r="Y253" s="272">
        <f>IF(Y$115=0,0,(Y$115-Y$158)/NFM_fec!Y$115)</f>
        <v>1.5693924044773977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1.1186406227057739</v>
      </c>
      <c r="C258" s="275">
        <f>IF(C$120=0,0,C$120/NFM_fec!C$120)</f>
        <v>1.2367331922542231</v>
      </c>
      <c r="D258" s="275">
        <f>IF(D$120=0,0,D$120/NFM_fec!D$120)</f>
        <v>1.0591685895554932</v>
      </c>
      <c r="E258" s="275">
        <f>IF(E$120=0,0,E$120/NFM_fec!E$120)</f>
        <v>1.1104812640293862</v>
      </c>
      <c r="F258" s="275">
        <f>IF(F$120=0,0,F$120/NFM_fec!F$120)</f>
        <v>1.1053362642557782</v>
      </c>
      <c r="G258" s="275">
        <f>IF(G$120=0,0,G$120/NFM_fec!G$120)</f>
        <v>1.0552081931077777</v>
      </c>
      <c r="H258" s="275">
        <f>IF(H$120=0,0,H$120/NFM_fec!H$120)</f>
        <v>1.0407770110720338</v>
      </c>
      <c r="I258" s="275">
        <f>IF(I$120=0,0,I$120/NFM_fec!I$120)</f>
        <v>1.0364110145861003</v>
      </c>
      <c r="J258" s="275">
        <f>IF(J$120=0,0,J$120/NFM_fec!J$120)</f>
        <v>0.97936218793967578</v>
      </c>
      <c r="K258" s="275">
        <f>IF(K$120=0,0,K$120/NFM_fec!K$120)</f>
        <v>1.4674050534054901</v>
      </c>
      <c r="L258" s="275">
        <f>IF(L$120=0,0,L$120/NFM_fec!L$120)</f>
        <v>1.6545817894582053</v>
      </c>
      <c r="M258" s="275">
        <f>IF(M$120=0,0,M$120/NFM_fec!M$120)</f>
        <v>1.6659502076090498</v>
      </c>
      <c r="N258" s="275">
        <f>IF(N$120=0,0,N$120/NFM_fec!N$120)</f>
        <v>1.6119759577883943</v>
      </c>
      <c r="O258" s="275">
        <f>IF(O$120=0,0,O$120/NFM_fec!O$120)</f>
        <v>1.516144963983082</v>
      </c>
      <c r="P258" s="275">
        <f>IF(P$120=0,0,P$120/NFM_fec!P$120)</f>
        <v>1.4879127893624713</v>
      </c>
      <c r="Q258" s="275">
        <f>IF(Q$120=0,0,Q$120/NFM_fec!Q$120)</f>
        <v>1.4711511244852604</v>
      </c>
      <c r="R258" s="275">
        <f>IF(R$120=0,0,R$120/NFM_fec!R$120)</f>
        <v>1.4913922384354799</v>
      </c>
      <c r="S258" s="275">
        <f>IF(S$120=0,0,S$120/NFM_fec!S$120)</f>
        <v>1.5310281752888484</v>
      </c>
      <c r="T258" s="275">
        <f>IF(T$120=0,0,T$120/NFM_fec!T$120)</f>
        <v>1.5042041662642374</v>
      </c>
      <c r="U258" s="275">
        <f>IF(U$120=0,0,U$120/NFM_fec!U$120)</f>
        <v>1.620559568324563</v>
      </c>
      <c r="V258" s="275">
        <f>IF(V$120=0,0,V$120/NFM_fec!V$120)</f>
        <v>1.503900930283872</v>
      </c>
      <c r="W258" s="275">
        <f>IF(W$120=0,0,W$120/NFM_fec!W$120)</f>
        <v>1.3822454264859119</v>
      </c>
      <c r="X258" s="275">
        <f>IF(X$120=0,0,X$120/NFM_fec!X$120)</f>
        <v>1.3122177108013704</v>
      </c>
      <c r="Y258" s="275">
        <f>IF(Y$120=0,0,Y$120/NFM_fec!Y$120)</f>
        <v>1.2997548765434161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1.4284724021417929</v>
      </c>
      <c r="C259" s="276">
        <f>IF(C$126=0,0,C$126/NFM_fec!C$126)</f>
        <v>1.5490428696708261</v>
      </c>
      <c r="D259" s="276">
        <f>IF(D$126=0,0,D$126/NFM_fec!D$126)</f>
        <v>1.2621415385265551</v>
      </c>
      <c r="E259" s="276">
        <f>IF(E$126=0,0,E$126/NFM_fec!E$126)</f>
        <v>1.3220315793648827</v>
      </c>
      <c r="F259" s="276">
        <f>IF(F$126=0,0,F$126/NFM_fec!F$126)</f>
        <v>1.2877132275282983</v>
      </c>
      <c r="G259" s="276">
        <f>IF(G$126=0,0,G$126/NFM_fec!G$126)</f>
        <v>1.2272145441846427</v>
      </c>
      <c r="H259" s="276">
        <f>IF(H$126=0,0,H$126/NFM_fec!H$126)</f>
        <v>1.2525112636467977</v>
      </c>
      <c r="I259" s="276">
        <f>IF(I$126=0,0,I$126/NFM_fec!I$126)</f>
        <v>1.2241765473109205</v>
      </c>
      <c r="J259" s="276">
        <f>IF(J$126=0,0,J$126/NFM_fec!J$126)</f>
        <v>1.1758376318629067</v>
      </c>
      <c r="K259" s="276">
        <f>IF(K$126=0,0,K$126/NFM_fec!K$126)</f>
        <v>1.6791677365646718</v>
      </c>
      <c r="L259" s="276">
        <f>IF(L$126=0,0,L$126/NFM_fec!L$126)</f>
        <v>1.7922576058069235</v>
      </c>
      <c r="M259" s="276">
        <f>IF(M$126=0,0,M$126/NFM_fec!M$126)</f>
        <v>1.7986489117188058</v>
      </c>
      <c r="N259" s="276">
        <f>IF(N$126=0,0,N$126/NFM_fec!N$126)</f>
        <v>1.7159794053549944</v>
      </c>
      <c r="O259" s="276">
        <f>IF(O$126=0,0,O$126/NFM_fec!O$126)</f>
        <v>1.5760256805832971</v>
      </c>
      <c r="P259" s="276">
        <f>IF(P$126=0,0,P$126/NFM_fec!P$126)</f>
        <v>1.550527563937091</v>
      </c>
      <c r="Q259" s="276">
        <f>IF(Q$126=0,0,Q$126/NFM_fec!Q$126)</f>
        <v>1.5519661678333458</v>
      </c>
      <c r="R259" s="276">
        <f>IF(R$126=0,0,R$126/NFM_fec!R$126)</f>
        <v>1.6056019905850991</v>
      </c>
      <c r="S259" s="276">
        <f>IF(S$126=0,0,S$126/NFM_fec!S$126)</f>
        <v>1.6143485222490952</v>
      </c>
      <c r="T259" s="276">
        <f>IF(T$126=0,0,T$126/NFM_fec!T$126)</f>
        <v>1.8141833603409019</v>
      </c>
      <c r="U259" s="276">
        <f>IF(U$126=0,0,U$126/NFM_fec!U$126)</f>
        <v>1.9207645876814659</v>
      </c>
      <c r="V259" s="276">
        <f>IF(V$126=0,0,V$126/NFM_fec!V$126)</f>
        <v>1.6813114762732382</v>
      </c>
      <c r="W259" s="276">
        <f>IF(W$126=0,0,W$126/NFM_fec!W$126)</f>
        <v>1.6043272010385845</v>
      </c>
      <c r="X259" s="276">
        <f>IF(X$126=0,0,X$126/NFM_fec!X$126)</f>
        <v>1.5095568405658859</v>
      </c>
      <c r="Y259" s="276">
        <f>IF(Y$126=0,0,Y$126/NFM_fec!Y$126)</f>
        <v>1.5539278147169453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1.3005037100111048</v>
      </c>
      <c r="C260" s="276">
        <f>IF(C$134=0,0,C$134/NFM_fec!C$134)</f>
        <v>1.4275896552601222</v>
      </c>
      <c r="D260" s="276">
        <f>IF(D$134=0,0,D$134/NFM_fec!D$134)</f>
        <v>1.2271726210481841</v>
      </c>
      <c r="E260" s="276">
        <f>IF(E$134=0,0,E$134/NFM_fec!E$134)</f>
        <v>1.2864735938399594</v>
      </c>
      <c r="F260" s="276">
        <f>IF(F$134=0,0,F$134/NFM_fec!F$134)</f>
        <v>1.2569348255773398</v>
      </c>
      <c r="G260" s="276">
        <f>IF(G$134=0,0,G$134/NFM_fec!G$134)</f>
        <v>1.1901808788130186</v>
      </c>
      <c r="H260" s="276">
        <f>IF(H$134=0,0,H$134/NFM_fec!H$134)</f>
        <v>1.1843374451008586</v>
      </c>
      <c r="I260" s="276">
        <f>IF(I$134=0,0,I$134/NFM_fec!I$134)</f>
        <v>1.1589736541476949</v>
      </c>
      <c r="J260" s="276">
        <f>IF(J$134=0,0,J$134/NFM_fec!J$134)</f>
        <v>1.1132540256129313</v>
      </c>
      <c r="K260" s="276">
        <f>IF(K$134=0,0,K$134/NFM_fec!K$134)</f>
        <v>1.5938540601813067</v>
      </c>
      <c r="L260" s="276">
        <f>IF(L$134=0,0,L$134/NFM_fec!L$134)</f>
        <v>1.6899424540546031</v>
      </c>
      <c r="M260" s="276">
        <f>IF(M$134=0,0,M$134/NFM_fec!M$134)</f>
        <v>1.7335432055598734</v>
      </c>
      <c r="N260" s="276">
        <f>IF(N$134=0,0,N$134/NFM_fec!N$134)</f>
        <v>1.6609773035113926</v>
      </c>
      <c r="O260" s="276">
        <f>IF(O$134=0,0,O$134/NFM_fec!O$134)</f>
        <v>1.5643116593572253</v>
      </c>
      <c r="P260" s="276">
        <f>IF(P$134=0,0,P$134/NFM_fec!P$134)</f>
        <v>1.5399692147594479</v>
      </c>
      <c r="Q260" s="276">
        <f>IF(Q$134=0,0,Q$134/NFM_fec!Q$134)</f>
        <v>1.5301713958656318</v>
      </c>
      <c r="R260" s="276">
        <f>IF(R$134=0,0,R$134/NFM_fec!R$134)</f>
        <v>1.6056019905850989</v>
      </c>
      <c r="S260" s="276">
        <f>IF(S$134=0,0,S$134/NFM_fec!S$134)</f>
        <v>1.6143485222490954</v>
      </c>
      <c r="T260" s="276">
        <f>IF(T$134=0,0,T$134/NFM_fec!T$134)</f>
        <v>1.641442782838693</v>
      </c>
      <c r="U260" s="276">
        <f>IF(U$134=0,0,U$134/NFM_fec!U$134)</f>
        <v>1.7600185864579843</v>
      </c>
      <c r="V260" s="276">
        <f>IF(V$134=0,0,V$134/NFM_fec!V$134)</f>
        <v>1.600138715229575</v>
      </c>
      <c r="W260" s="276">
        <f>IF(W$134=0,0,W$134/NFM_fec!W$134)</f>
        <v>1.5581134130471155</v>
      </c>
      <c r="X260" s="276">
        <f>IF(X$134=0,0,X$134/NFM_fec!X$134)</f>
        <v>1.4482919775257355</v>
      </c>
      <c r="Y260" s="276">
        <f>IF(Y$134=0,0,Y$134/NFM_fec!Y$134)</f>
        <v>1.4942117461953195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2.189867540019677</v>
      </c>
      <c r="C261" s="277">
        <f>IF(C$141=0,0,C$141/NFM_fec!C$141)</f>
        <v>2.2379908670048838</v>
      </c>
      <c r="D261" s="277">
        <f>IF(D$141=0,0,D$141/NFM_fec!D$141)</f>
        <v>2.09238223936639</v>
      </c>
      <c r="E261" s="277">
        <f>IF(E$141=0,0,E$141/NFM_fec!E$141)</f>
        <v>2.11115702731577</v>
      </c>
      <c r="F261" s="277">
        <f>IF(F$141=0,0,F$141/NFM_fec!F$141)</f>
        <v>2.0878049731544097</v>
      </c>
      <c r="G261" s="277">
        <f>IF(G$141=0,0,G$141/NFM_fec!G$141)</f>
        <v>2.0697974740806826</v>
      </c>
      <c r="H261" s="277">
        <f>IF(H$141=0,0,H$141/NFM_fec!H$141)</f>
        <v>2.0988579817124267</v>
      </c>
      <c r="I261" s="277">
        <f>IF(I$141=0,0,I$141/NFM_fec!I$141)</f>
        <v>2.078087978467952</v>
      </c>
      <c r="J261" s="277">
        <f>IF(J$141=0,0,J$141/NFM_fec!J$141)</f>
        <v>2.0611641508858694</v>
      </c>
      <c r="K261" s="277">
        <f>IF(K$141=0,0,K$141/NFM_fec!K$141)</f>
        <v>2.2439458111094668</v>
      </c>
      <c r="L261" s="277">
        <f>IF(L$141=0,0,L$141/NFM_fec!L$141)</f>
        <v>2.2585934486394428</v>
      </c>
      <c r="M261" s="277">
        <f>IF(M$141=0,0,M$141/NFM_fec!M$141)</f>
        <v>2.2312232866299011</v>
      </c>
      <c r="N261" s="277">
        <f>IF(N$141=0,0,N$141/NFM_fec!N$141)</f>
        <v>2.1989916256453932</v>
      </c>
      <c r="O261" s="277">
        <f>IF(O$141=0,0,O$141/NFM_fec!O$141)</f>
        <v>2.1186411367061306</v>
      </c>
      <c r="P261" s="277">
        <f>IF(P$141=0,0,P$141/NFM_fec!P$141)</f>
        <v>2.1086850650532649</v>
      </c>
      <c r="Q261" s="277">
        <f>IF(Q$141=0,0,Q$141/NFM_fec!Q$141)</f>
        <v>2.1337035028814912</v>
      </c>
      <c r="R261" s="277">
        <f>IF(R$141=0,0,R$141/NFM_fec!R$141)</f>
        <v>2.1483839386017651</v>
      </c>
      <c r="S261" s="277">
        <f>IF(S$141=0,0,S$141/NFM_fec!S$141)</f>
        <v>2.145746562218648</v>
      </c>
      <c r="T261" s="277">
        <f>IF(T$141=0,0,T$141/NFM_fec!T$141)</f>
        <v>2.2806179721065467</v>
      </c>
      <c r="U261" s="277">
        <f>IF(U$141=0,0,U$141/NFM_fec!U$141)</f>
        <v>2.2805640833629535</v>
      </c>
      <c r="V261" s="277">
        <f>IF(V$141=0,0,V$141/NFM_fec!V$141)</f>
        <v>2.1795268294296459</v>
      </c>
      <c r="W261" s="277">
        <f>IF(W$141=0,0,W$141/NFM_fec!W$141)</f>
        <v>2.1742326164621626</v>
      </c>
      <c r="X261" s="277">
        <f>IF(X$141=0,0,X$141/NFM_fec!X$141)</f>
        <v>2.1269602852485914</v>
      </c>
      <c r="Y261" s="277">
        <f>IF(Y$141=0,0,Y$141/NFM_fec!Y$141)</f>
        <v>2.1377434613266253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IT: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27023.022360869792</v>
      </c>
      <c r="C3" s="203">
        <f t="shared" si="0"/>
        <v>25841.545253731347</v>
      </c>
      <c r="D3" s="203">
        <f t="shared" si="0"/>
        <v>26550.57796228366</v>
      </c>
      <c r="E3" s="203">
        <f t="shared" si="0"/>
        <v>24887.237150090936</v>
      </c>
      <c r="F3" s="203">
        <f t="shared" si="0"/>
        <v>24326.920991935571</v>
      </c>
      <c r="G3" s="203">
        <f t="shared" si="0"/>
        <v>23338.060219240644</v>
      </c>
      <c r="H3" s="203">
        <f t="shared" si="0"/>
        <v>23011.020757308004</v>
      </c>
      <c r="I3" s="203">
        <f t="shared" si="0"/>
        <v>23153.717519609461</v>
      </c>
      <c r="J3" s="203">
        <f t="shared" si="0"/>
        <v>22138.780573217773</v>
      </c>
      <c r="K3" s="203">
        <f t="shared" si="0"/>
        <v>20226.907259982603</v>
      </c>
      <c r="L3" s="203">
        <f t="shared" si="0"/>
        <v>22287.572564161754</v>
      </c>
      <c r="M3" s="203">
        <f t="shared" si="0"/>
        <v>22095.172287122761</v>
      </c>
      <c r="N3" s="203">
        <f t="shared" si="0"/>
        <v>21620.503943382326</v>
      </c>
      <c r="O3" s="203">
        <f t="shared" si="0"/>
        <v>21859.221170942597</v>
      </c>
      <c r="P3" s="203">
        <f t="shared" si="0"/>
        <v>21295.482055807108</v>
      </c>
      <c r="Q3" s="203">
        <f t="shared" si="0"/>
        <v>23162.110946000001</v>
      </c>
      <c r="R3" s="203">
        <f t="shared" si="0"/>
        <v>24691.556418199994</v>
      </c>
      <c r="S3" s="203">
        <f t="shared" si="0"/>
        <v>24551.341376968507</v>
      </c>
      <c r="T3" s="203">
        <f t="shared" si="0"/>
        <v>24498.894317384184</v>
      </c>
      <c r="U3" s="203">
        <f t="shared" si="0"/>
        <v>24889.002794778437</v>
      </c>
      <c r="V3" s="203">
        <f t="shared" si="0"/>
        <v>25286.576889900229</v>
      </c>
      <c r="W3" s="203">
        <f t="shared" si="0"/>
        <v>26075.352989499923</v>
      </c>
      <c r="X3" s="203">
        <f t="shared" si="0"/>
        <v>23190.413798114474</v>
      </c>
      <c r="Y3" s="203">
        <f t="shared" si="0"/>
        <v>25677.199999999997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15715.784184962882</v>
      </c>
      <c r="C4" s="241">
        <f t="shared" si="1"/>
        <v>14049.769290568434</v>
      </c>
      <c r="D4" s="241">
        <f t="shared" si="1"/>
        <v>14383.04549718112</v>
      </c>
      <c r="E4" s="241">
        <f t="shared" si="1"/>
        <v>12969.665828667883</v>
      </c>
      <c r="F4" s="241">
        <f t="shared" si="1"/>
        <v>13023.252820220401</v>
      </c>
      <c r="G4" s="241">
        <f t="shared" si="1"/>
        <v>12737.916768484156</v>
      </c>
      <c r="H4" s="241">
        <f t="shared" si="1"/>
        <v>12706.817825103275</v>
      </c>
      <c r="I4" s="241">
        <f t="shared" si="1"/>
        <v>13021.486931051511</v>
      </c>
      <c r="J4" s="241">
        <f t="shared" si="1"/>
        <v>11740.215058187376</v>
      </c>
      <c r="K4" s="241">
        <f t="shared" si="1"/>
        <v>10376.567472050794</v>
      </c>
      <c r="L4" s="241">
        <f t="shared" si="1"/>
        <v>12067.585316769142</v>
      </c>
      <c r="M4" s="241">
        <f t="shared" si="1"/>
        <v>11736.844607386232</v>
      </c>
      <c r="N4" s="241">
        <f t="shared" si="1"/>
        <v>11479.182308511074</v>
      </c>
      <c r="O4" s="241">
        <f t="shared" si="1"/>
        <v>11640.422119834377</v>
      </c>
      <c r="P4" s="241">
        <f t="shared" si="1"/>
        <v>11653.672087371298</v>
      </c>
      <c r="Q4" s="241">
        <f t="shared" si="1"/>
        <v>12778.256399999998</v>
      </c>
      <c r="R4" s="241">
        <f t="shared" si="1"/>
        <v>13960.432823928815</v>
      </c>
      <c r="S4" s="241">
        <f t="shared" si="1"/>
        <v>14017.277544291339</v>
      </c>
      <c r="T4" s="241">
        <f t="shared" si="1"/>
        <v>14046.808474691934</v>
      </c>
      <c r="U4" s="241">
        <f t="shared" si="1"/>
        <v>13483.290170824297</v>
      </c>
      <c r="V4" s="241">
        <f t="shared" si="1"/>
        <v>13587.662160103588</v>
      </c>
      <c r="W4" s="241">
        <f t="shared" si="1"/>
        <v>14798.831845822631</v>
      </c>
      <c r="X4" s="241">
        <f t="shared" si="1"/>
        <v>12254.571368367513</v>
      </c>
      <c r="Y4" s="241">
        <f t="shared" si="1"/>
        <v>13642.499999999996</v>
      </c>
      <c r="DA4" s="83"/>
    </row>
    <row r="5" spans="1:105" ht="12" customHeight="1" x14ac:dyDescent="0.25">
      <c r="A5" s="99" t="s">
        <v>59</v>
      </c>
      <c r="B5" s="282">
        <v>2571.9649965770909</v>
      </c>
      <c r="C5" s="282">
        <v>2431.8210978999341</v>
      </c>
      <c r="D5" s="282">
        <v>2460.4948065588678</v>
      </c>
      <c r="E5" s="282">
        <v>2031.7187024661321</v>
      </c>
      <c r="F5" s="282">
        <v>1938.963447153541</v>
      </c>
      <c r="G5" s="282">
        <v>2256.005550629367</v>
      </c>
      <c r="H5" s="282">
        <v>2253.2499091411842</v>
      </c>
      <c r="I5" s="282">
        <v>2280.9788067449008</v>
      </c>
      <c r="J5" s="282">
        <v>2707.3163100856009</v>
      </c>
      <c r="K5" s="282">
        <v>1992.3742079108961</v>
      </c>
      <c r="L5" s="282">
        <v>3272.5815166327711</v>
      </c>
      <c r="M5" s="282">
        <v>3150.736529242738</v>
      </c>
      <c r="N5" s="282">
        <v>2832.6407870428729</v>
      </c>
      <c r="O5" s="282">
        <v>3087.9515078556642</v>
      </c>
      <c r="P5" s="282">
        <v>3048.1285699351902</v>
      </c>
      <c r="Q5" s="282">
        <v>3820.466903582952</v>
      </c>
      <c r="R5" s="282">
        <v>4523.3596730806557</v>
      </c>
      <c r="S5" s="282">
        <v>5346.9256203105306</v>
      </c>
      <c r="T5" s="282">
        <v>5134.9146497267911</v>
      </c>
      <c r="U5" s="282">
        <v>4596.0851075714254</v>
      </c>
      <c r="V5" s="282">
        <v>3849.9637327240448</v>
      </c>
      <c r="W5" s="282">
        <v>4846.107632236487</v>
      </c>
      <c r="X5" s="282">
        <v>3529.9277490024378</v>
      </c>
      <c r="Y5" s="282">
        <v>3520.6342522630248</v>
      </c>
      <c r="DA5" s="94" t="s">
        <v>938</v>
      </c>
    </row>
    <row r="6" spans="1:105" ht="12" customHeight="1" x14ac:dyDescent="0.25">
      <c r="A6" s="99" t="s">
        <v>49</v>
      </c>
      <c r="B6" s="282">
        <v>13143.819188385791</v>
      </c>
      <c r="C6" s="282">
        <v>11617.9481926685</v>
      </c>
      <c r="D6" s="282">
        <v>11922.550690622251</v>
      </c>
      <c r="E6" s="282">
        <v>10937.947126201751</v>
      </c>
      <c r="F6" s="282">
        <v>11084.28937306686</v>
      </c>
      <c r="G6" s="282">
        <v>10481.911217854789</v>
      </c>
      <c r="H6" s="282">
        <v>10453.56791596209</v>
      </c>
      <c r="I6" s="282">
        <v>10740.508124306611</v>
      </c>
      <c r="J6" s="282">
        <v>9032.8987481017757</v>
      </c>
      <c r="K6" s="282">
        <v>8384.193264139898</v>
      </c>
      <c r="L6" s="282">
        <v>8795.0038001363719</v>
      </c>
      <c r="M6" s="282">
        <v>8586.1080781434939</v>
      </c>
      <c r="N6" s="282">
        <v>8646.5415214681998</v>
      </c>
      <c r="O6" s="282">
        <v>8552.4706119787115</v>
      </c>
      <c r="P6" s="282">
        <v>8605.5435174361082</v>
      </c>
      <c r="Q6" s="282">
        <v>8957.7894964170464</v>
      </c>
      <c r="R6" s="282">
        <v>9437.0731508481585</v>
      </c>
      <c r="S6" s="282">
        <v>8670.3519239808084</v>
      </c>
      <c r="T6" s="282">
        <v>8911.8938249651437</v>
      </c>
      <c r="U6" s="282">
        <v>8887.2050632528717</v>
      </c>
      <c r="V6" s="282">
        <v>9737.6984273795424</v>
      </c>
      <c r="W6" s="282">
        <v>9952.7242135861452</v>
      </c>
      <c r="X6" s="282">
        <v>8724.6436193650752</v>
      </c>
      <c r="Y6" s="282">
        <v>10121.865747736971</v>
      </c>
      <c r="DA6" s="94" t="s">
        <v>939</v>
      </c>
    </row>
    <row r="7" spans="1:105" ht="12" customHeight="1" x14ac:dyDescent="0.25">
      <c r="A7" s="49" t="s">
        <v>50</v>
      </c>
      <c r="B7" s="242">
        <v>11307.23817590691</v>
      </c>
      <c r="C7" s="242">
        <v>11791.775963162911</v>
      </c>
      <c r="D7" s="242">
        <v>12167.53246510254</v>
      </c>
      <c r="E7" s="242">
        <v>11917.571321423051</v>
      </c>
      <c r="F7" s="242">
        <v>11303.66817171517</v>
      </c>
      <c r="G7" s="242">
        <v>10600.14345075649</v>
      </c>
      <c r="H7" s="242">
        <v>10304.202932204729</v>
      </c>
      <c r="I7" s="242">
        <v>10132.23058855795</v>
      </c>
      <c r="J7" s="242">
        <v>10398.565515030399</v>
      </c>
      <c r="K7" s="242">
        <v>9850.3397879318109</v>
      </c>
      <c r="L7" s="242">
        <v>10219.98724739261</v>
      </c>
      <c r="M7" s="242">
        <v>10358.327679736531</v>
      </c>
      <c r="N7" s="242">
        <v>10141.32163487125</v>
      </c>
      <c r="O7" s="242">
        <v>10218.799051108221</v>
      </c>
      <c r="P7" s="242">
        <v>9641.8099684358076</v>
      </c>
      <c r="Q7" s="242">
        <v>10383.854546</v>
      </c>
      <c r="R7" s="242">
        <v>10731.123594271179</v>
      </c>
      <c r="S7" s="242">
        <v>10534.06383267717</v>
      </c>
      <c r="T7" s="242">
        <v>10452.08584269225</v>
      </c>
      <c r="U7" s="242">
        <v>11405.712623954139</v>
      </c>
      <c r="V7" s="242">
        <v>11698.914729796639</v>
      </c>
      <c r="W7" s="242">
        <v>11276.52114367729</v>
      </c>
      <c r="X7" s="242">
        <v>10935.842429746959</v>
      </c>
      <c r="Y7" s="242">
        <v>12034.7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4149.4747159717526</v>
      </c>
      <c r="C10" s="241">
        <v>3973.7917052343951</v>
      </c>
      <c r="D10" s="241">
        <v>3971.3160490580408</v>
      </c>
      <c r="E10" s="241">
        <v>4154.737619113168</v>
      </c>
      <c r="F10" s="241">
        <v>3940.9065592138841</v>
      </c>
      <c r="G10" s="241">
        <v>4389.3533742526361</v>
      </c>
      <c r="H10" s="241">
        <v>4327.9867758941582</v>
      </c>
      <c r="I10" s="241">
        <v>4872.8856486338727</v>
      </c>
      <c r="J10" s="241">
        <v>4758.3906238919508</v>
      </c>
      <c r="K10" s="241">
        <v>3801.5824276472549</v>
      </c>
      <c r="L10" s="241">
        <v>4317.131203591347</v>
      </c>
      <c r="M10" s="241">
        <v>4163.0307147575486</v>
      </c>
      <c r="N10" s="241">
        <v>3949.9746514004901</v>
      </c>
      <c r="O10" s="241">
        <v>4176.144062260958</v>
      </c>
      <c r="P10" s="241">
        <v>3821.8989113391181</v>
      </c>
      <c r="Q10" s="241">
        <v>3948.0404887530599</v>
      </c>
      <c r="R10" s="241">
        <v>4117.3324491448147</v>
      </c>
      <c r="S10" s="241">
        <v>5239.9381199789714</v>
      </c>
      <c r="T10" s="241">
        <v>5082.4848989188413</v>
      </c>
      <c r="U10" s="241">
        <v>4843.1269451790931</v>
      </c>
      <c r="V10" s="241">
        <v>4273.212794912597</v>
      </c>
      <c r="W10" s="241">
        <v>4761.1933902757901</v>
      </c>
      <c r="X10" s="241">
        <v>3837.7748885466008</v>
      </c>
      <c r="Y10" s="241">
        <v>3586.544611568595</v>
      </c>
      <c r="DA10" s="83" t="s">
        <v>942</v>
      </c>
    </row>
    <row r="11" spans="1:105" ht="12" customHeight="1" x14ac:dyDescent="0.25">
      <c r="A11" s="107" t="s">
        <v>943</v>
      </c>
      <c r="B11" s="282">
        <v>3716.396264490003</v>
      </c>
      <c r="C11" s="282">
        <v>3152.1686515362262</v>
      </c>
      <c r="D11" s="282">
        <v>3117.7760863880189</v>
      </c>
      <c r="E11" s="282">
        <v>3956.213951666477</v>
      </c>
      <c r="F11" s="282">
        <v>3948.3717429954022</v>
      </c>
      <c r="G11" s="282">
        <v>3615.3464012972349</v>
      </c>
      <c r="H11" s="282">
        <v>3491.519204458421</v>
      </c>
      <c r="I11" s="282">
        <v>4198.8758988602749</v>
      </c>
      <c r="J11" s="282">
        <v>2671.7559066019021</v>
      </c>
      <c r="K11" s="282">
        <v>2993.2078644977678</v>
      </c>
      <c r="L11" s="282">
        <v>2238.237573390184</v>
      </c>
      <c r="M11" s="282">
        <v>2216.512041825888</v>
      </c>
      <c r="N11" s="282">
        <v>2479.6554583062298</v>
      </c>
      <c r="O11" s="282">
        <v>2386.5218179015642</v>
      </c>
      <c r="P11" s="282">
        <v>2068.3415293851249</v>
      </c>
      <c r="Q11" s="282">
        <v>1656.8684280976329</v>
      </c>
      <c r="R11" s="282">
        <v>1619.466624418518</v>
      </c>
      <c r="S11" s="282">
        <v>1616.543182558102</v>
      </c>
      <c r="T11" s="282">
        <v>1707.010841049962</v>
      </c>
      <c r="U11" s="282">
        <v>1645.7202407794009</v>
      </c>
      <c r="V11" s="282">
        <v>1656.4217029676281</v>
      </c>
      <c r="W11" s="282">
        <v>1685.673083736433</v>
      </c>
      <c r="X11" s="282">
        <v>1646.5397389436121</v>
      </c>
      <c r="Y11" s="282">
        <v>1731.75640121066</v>
      </c>
      <c r="DA11" s="94" t="s">
        <v>944</v>
      </c>
    </row>
    <row r="12" spans="1:105" ht="12" customHeight="1" x14ac:dyDescent="0.25">
      <c r="A12" s="49" t="s">
        <v>945</v>
      </c>
      <c r="B12" s="242">
        <v>2023.4345404721721</v>
      </c>
      <c r="C12" s="242">
        <v>2176.1017176646228</v>
      </c>
      <c r="D12" s="242">
        <v>2236.0865184944491</v>
      </c>
      <c r="E12" s="242">
        <v>2694.8947895823162</v>
      </c>
      <c r="F12" s="242">
        <v>2548.277390065909</v>
      </c>
      <c r="G12" s="242">
        <v>2278.86070290936</v>
      </c>
      <c r="H12" s="242">
        <v>2201.043016372595</v>
      </c>
      <c r="I12" s="242">
        <v>2366.5605881129832</v>
      </c>
      <c r="J12" s="242">
        <v>2054.819517969464</v>
      </c>
      <c r="K12" s="242">
        <v>2244.0210064957519</v>
      </c>
      <c r="L12" s="242">
        <v>1702.8423486283959</v>
      </c>
      <c r="M12" s="242">
        <v>1717.048101893957</v>
      </c>
      <c r="N12" s="242">
        <v>1836.456262620748</v>
      </c>
      <c r="O12" s="242">
        <v>1794.7615912757749</v>
      </c>
      <c r="P12" s="242">
        <v>1557.7350531507129</v>
      </c>
      <c r="Q12" s="242">
        <v>1518.4839657036689</v>
      </c>
      <c r="R12" s="242">
        <v>1426.3662139090579</v>
      </c>
      <c r="S12" s="242">
        <v>1570.4278295650649</v>
      </c>
      <c r="T12" s="242">
        <v>1558.1826614289209</v>
      </c>
      <c r="U12" s="242">
        <v>1769.254941887076</v>
      </c>
      <c r="V12" s="242">
        <v>1800.067028125764</v>
      </c>
      <c r="W12" s="242">
        <v>1614.707201902356</v>
      </c>
      <c r="X12" s="242">
        <v>1559.2187590691231</v>
      </c>
      <c r="Y12" s="242">
        <v>1674.567634934564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4610.5274621908366</v>
      </c>
      <c r="C15" s="241">
        <v>4222.4734511863662</v>
      </c>
      <c r="D15" s="241">
        <v>4222.4734511863662</v>
      </c>
      <c r="E15" s="241">
        <v>4610.5274621908366</v>
      </c>
      <c r="F15" s="241">
        <v>4610.5274621908366</v>
      </c>
      <c r="G15" s="241">
        <v>4998.5814731953069</v>
      </c>
      <c r="H15" s="241">
        <v>4998.5814731953069</v>
      </c>
      <c r="I15" s="241">
        <v>5386.6354841997772</v>
      </c>
      <c r="J15" s="241">
        <v>5386.6354841997772</v>
      </c>
      <c r="K15" s="241">
        <v>4998.5814731953069</v>
      </c>
      <c r="L15" s="241">
        <v>4998.5814731953069</v>
      </c>
      <c r="M15" s="241">
        <v>4610.5274621908366</v>
      </c>
      <c r="N15" s="241">
        <v>4610.5274621908366</v>
      </c>
      <c r="O15" s="241">
        <v>4610.5274621908366</v>
      </c>
      <c r="P15" s="241">
        <v>4610.5274621908366</v>
      </c>
      <c r="Q15" s="241">
        <v>4222.4734511863662</v>
      </c>
      <c r="R15" s="241">
        <v>4610.5274621908366</v>
      </c>
      <c r="S15" s="241">
        <v>5774.6894952042476</v>
      </c>
      <c r="T15" s="241">
        <v>5774.6894952042476</v>
      </c>
      <c r="U15" s="241">
        <v>5774.6894952042476</v>
      </c>
      <c r="V15" s="241">
        <v>5386.6354841997772</v>
      </c>
      <c r="W15" s="241">
        <v>5386.6354841997772</v>
      </c>
      <c r="X15" s="241">
        <v>4998.5814731953069</v>
      </c>
      <c r="Y15" s="241">
        <v>4998.5814731953069</v>
      </c>
      <c r="DA15" s="83" t="s">
        <v>947</v>
      </c>
    </row>
    <row r="16" spans="1:105" ht="12" customHeight="1" x14ac:dyDescent="0.25">
      <c r="A16" s="107" t="s">
        <v>943</v>
      </c>
      <c r="B16" s="282">
        <v>4129.3291827666708</v>
      </c>
      <c r="C16" s="282">
        <v>3803.957082299863</v>
      </c>
      <c r="D16" s="282">
        <v>3803.957082299863</v>
      </c>
      <c r="E16" s="282">
        <v>4454.7012832334794</v>
      </c>
      <c r="F16" s="282">
        <v>4454.7012832334794</v>
      </c>
      <c r="G16" s="282">
        <v>4129.3291827666708</v>
      </c>
      <c r="H16" s="282">
        <v>4129.3291827666708</v>
      </c>
      <c r="I16" s="282">
        <v>4454.7012832334794</v>
      </c>
      <c r="J16" s="282">
        <v>4454.7012832334794</v>
      </c>
      <c r="K16" s="282">
        <v>4129.3291827666708</v>
      </c>
      <c r="L16" s="282">
        <v>4129.3291827666708</v>
      </c>
      <c r="M16" s="282">
        <v>3803.957082299863</v>
      </c>
      <c r="N16" s="282">
        <v>3803.957082299863</v>
      </c>
      <c r="O16" s="282">
        <v>3478.5849818330548</v>
      </c>
      <c r="P16" s="282">
        <v>3478.5849818330548</v>
      </c>
      <c r="Q16" s="282">
        <v>3153.212881366248</v>
      </c>
      <c r="R16" s="282">
        <v>3153.212881366248</v>
      </c>
      <c r="S16" s="282">
        <v>2827.8407808994398</v>
      </c>
      <c r="T16" s="282">
        <v>2827.8407808994398</v>
      </c>
      <c r="U16" s="282">
        <v>2502.468680432632</v>
      </c>
      <c r="V16" s="282">
        <v>2502.468680432632</v>
      </c>
      <c r="W16" s="282">
        <v>2177.0965799658238</v>
      </c>
      <c r="X16" s="282">
        <v>2177.0965799658238</v>
      </c>
      <c r="Y16" s="282">
        <v>1851.724479499017</v>
      </c>
      <c r="DA16" s="94" t="s">
        <v>948</v>
      </c>
    </row>
    <row r="17" spans="1:105" ht="12" customHeight="1" x14ac:dyDescent="0.25">
      <c r="A17" s="49" t="s">
        <v>945</v>
      </c>
      <c r="B17" s="242">
        <v>2248.2606005246348</v>
      </c>
      <c r="C17" s="242">
        <v>2414.8873374987238</v>
      </c>
      <c r="D17" s="242">
        <v>2414.8873374987238</v>
      </c>
      <c r="E17" s="242">
        <v>2914.7675484209922</v>
      </c>
      <c r="F17" s="242">
        <v>2748.1408114469032</v>
      </c>
      <c r="G17" s="242">
        <v>2748.1408114469032</v>
      </c>
      <c r="H17" s="242">
        <v>2581.5140744728142</v>
      </c>
      <c r="I17" s="242">
        <v>2581.5140744728142</v>
      </c>
      <c r="J17" s="242">
        <v>2414.8873374987252</v>
      </c>
      <c r="K17" s="242">
        <v>2414.8873374987252</v>
      </c>
      <c r="L17" s="242">
        <v>2248.2606005246362</v>
      </c>
      <c r="M17" s="242">
        <v>2081.6338635505472</v>
      </c>
      <c r="N17" s="242">
        <v>2081.6338635505472</v>
      </c>
      <c r="O17" s="242">
        <v>1915.0071265764579</v>
      </c>
      <c r="P17" s="242">
        <v>1915.0071265764579</v>
      </c>
      <c r="Q17" s="242">
        <v>1748.380389602369</v>
      </c>
      <c r="R17" s="242">
        <v>1748.380389602369</v>
      </c>
      <c r="S17" s="242">
        <v>1748.380389602369</v>
      </c>
      <c r="T17" s="242">
        <v>1748.380389602369</v>
      </c>
      <c r="U17" s="242">
        <v>1915.0071265764579</v>
      </c>
      <c r="V17" s="242">
        <v>1915.0071265764579</v>
      </c>
      <c r="W17" s="242">
        <v>1748.380389602369</v>
      </c>
      <c r="X17" s="242">
        <v>1748.380389602369</v>
      </c>
      <c r="Y17" s="242">
        <v>1915.0071265764579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776.10802200894079</v>
      </c>
      <c r="F19" s="241">
        <v>0</v>
      </c>
      <c r="G19" s="241">
        <v>776.10802200894079</v>
      </c>
      <c r="H19" s="241">
        <v>0</v>
      </c>
      <c r="I19" s="241">
        <v>776.10802200894079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388.0540110044704</v>
      </c>
      <c r="P19" s="241">
        <v>0</v>
      </c>
      <c r="Q19" s="241">
        <v>0</v>
      </c>
      <c r="R19" s="241">
        <v>388.0540110044704</v>
      </c>
      <c r="S19" s="241">
        <v>1552.216044017882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976.11630140042348</v>
      </c>
      <c r="F20" s="282">
        <v>0</v>
      </c>
      <c r="G20" s="282">
        <v>0</v>
      </c>
      <c r="H20" s="282">
        <v>0</v>
      </c>
      <c r="I20" s="282">
        <v>650.74420093361562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166.6267369740892</v>
      </c>
      <c r="D21" s="242">
        <v>166.6267369740892</v>
      </c>
      <c r="E21" s="242">
        <v>499.88021092226768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166.6267369740892</v>
      </c>
      <c r="T21" s="242">
        <v>0</v>
      </c>
      <c r="U21" s="242">
        <v>333.25347394817851</v>
      </c>
      <c r="V21" s="242">
        <v>0</v>
      </c>
      <c r="W21" s="242">
        <v>0</v>
      </c>
      <c r="X21" s="242">
        <v>0</v>
      </c>
      <c r="Y21" s="242">
        <v>333.25347394817851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388.05401100447034</v>
      </c>
      <c r="D23" s="241">
        <f t="shared" si="2"/>
        <v>0</v>
      </c>
      <c r="E23" s="241">
        <f t="shared" si="2"/>
        <v>388.05401100447034</v>
      </c>
      <c r="F23" s="241">
        <f t="shared" si="2"/>
        <v>0</v>
      </c>
      <c r="G23" s="241">
        <f t="shared" si="2"/>
        <v>388.05401100447034</v>
      </c>
      <c r="H23" s="241">
        <f t="shared" si="2"/>
        <v>0</v>
      </c>
      <c r="I23" s="241">
        <f t="shared" si="2"/>
        <v>388.05401100447034</v>
      </c>
      <c r="J23" s="241">
        <f t="shared" si="2"/>
        <v>0</v>
      </c>
      <c r="K23" s="241">
        <f t="shared" si="2"/>
        <v>388.05401100447034</v>
      </c>
      <c r="L23" s="241">
        <f t="shared" si="2"/>
        <v>0</v>
      </c>
      <c r="M23" s="241">
        <f t="shared" si="2"/>
        <v>388.05401100447034</v>
      </c>
      <c r="N23" s="241">
        <f t="shared" si="2"/>
        <v>0</v>
      </c>
      <c r="O23" s="241">
        <f t="shared" si="2"/>
        <v>388.05401100447034</v>
      </c>
      <c r="P23" s="241">
        <f t="shared" si="2"/>
        <v>0</v>
      </c>
      <c r="Q23" s="241">
        <f t="shared" si="2"/>
        <v>388.05401100447034</v>
      </c>
      <c r="R23" s="241">
        <f t="shared" si="2"/>
        <v>0</v>
      </c>
      <c r="S23" s="241">
        <f t="shared" si="2"/>
        <v>388.05401100447125</v>
      </c>
      <c r="T23" s="241">
        <f t="shared" si="2"/>
        <v>0</v>
      </c>
      <c r="U23" s="241">
        <f t="shared" si="2"/>
        <v>0</v>
      </c>
      <c r="V23" s="241">
        <f t="shared" si="2"/>
        <v>388.05401100447034</v>
      </c>
      <c r="W23" s="241">
        <f t="shared" si="2"/>
        <v>0</v>
      </c>
      <c r="X23" s="241">
        <f t="shared" si="2"/>
        <v>388.05401100447034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325.37210046680775</v>
      </c>
      <c r="D24" s="282">
        <f t="shared" si="3"/>
        <v>0</v>
      </c>
      <c r="E24" s="282">
        <f t="shared" si="3"/>
        <v>325.37210046680684</v>
      </c>
      <c r="F24" s="282">
        <f t="shared" si="3"/>
        <v>0</v>
      </c>
      <c r="G24" s="282">
        <f t="shared" si="3"/>
        <v>325.37210046680866</v>
      </c>
      <c r="H24" s="282">
        <f t="shared" si="3"/>
        <v>0</v>
      </c>
      <c r="I24" s="282">
        <f t="shared" si="3"/>
        <v>325.37210046680684</v>
      </c>
      <c r="J24" s="282">
        <f t="shared" si="3"/>
        <v>0</v>
      </c>
      <c r="K24" s="282">
        <f t="shared" si="3"/>
        <v>325.37210046680866</v>
      </c>
      <c r="L24" s="282">
        <f t="shared" si="3"/>
        <v>0</v>
      </c>
      <c r="M24" s="282">
        <f t="shared" si="3"/>
        <v>325.37210046680775</v>
      </c>
      <c r="N24" s="282">
        <f t="shared" si="3"/>
        <v>0</v>
      </c>
      <c r="O24" s="282">
        <f t="shared" si="3"/>
        <v>325.37210046680821</v>
      </c>
      <c r="P24" s="282">
        <f t="shared" si="3"/>
        <v>0</v>
      </c>
      <c r="Q24" s="282">
        <f t="shared" si="3"/>
        <v>325.37210046680684</v>
      </c>
      <c r="R24" s="282">
        <f t="shared" si="3"/>
        <v>0</v>
      </c>
      <c r="S24" s="282">
        <f t="shared" si="3"/>
        <v>325.37210046680821</v>
      </c>
      <c r="T24" s="282">
        <f t="shared" si="3"/>
        <v>0</v>
      </c>
      <c r="U24" s="282">
        <f t="shared" si="3"/>
        <v>325.37210046680775</v>
      </c>
      <c r="V24" s="282">
        <f t="shared" si="3"/>
        <v>0</v>
      </c>
      <c r="W24" s="282">
        <f t="shared" si="3"/>
        <v>325.37210046680821</v>
      </c>
      <c r="X24" s="282">
        <f t="shared" si="3"/>
        <v>0</v>
      </c>
      <c r="Y24" s="282">
        <f t="shared" si="3"/>
        <v>325.37210046680684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166.626736974089</v>
      </c>
      <c r="E25" s="242">
        <f t="shared" si="4"/>
        <v>0</v>
      </c>
      <c r="F25" s="242">
        <f t="shared" si="4"/>
        <v>166.626736974089</v>
      </c>
      <c r="G25" s="242">
        <f t="shared" si="4"/>
        <v>0</v>
      </c>
      <c r="H25" s="242">
        <f t="shared" si="4"/>
        <v>166.626736974089</v>
      </c>
      <c r="I25" s="242">
        <f t="shared" si="4"/>
        <v>0</v>
      </c>
      <c r="J25" s="242">
        <f t="shared" si="4"/>
        <v>166.626736974089</v>
      </c>
      <c r="K25" s="242">
        <f t="shared" si="4"/>
        <v>0</v>
      </c>
      <c r="L25" s="242">
        <f t="shared" si="4"/>
        <v>166.626736974089</v>
      </c>
      <c r="M25" s="242">
        <f t="shared" si="4"/>
        <v>166.626736974089</v>
      </c>
      <c r="N25" s="242">
        <f t="shared" si="4"/>
        <v>0</v>
      </c>
      <c r="O25" s="242">
        <f t="shared" si="4"/>
        <v>166.62673697408923</v>
      </c>
      <c r="P25" s="242">
        <f t="shared" si="4"/>
        <v>0</v>
      </c>
      <c r="Q25" s="242">
        <f t="shared" si="4"/>
        <v>166.626736974089</v>
      </c>
      <c r="R25" s="242">
        <f t="shared" si="4"/>
        <v>0</v>
      </c>
      <c r="S25" s="242">
        <f t="shared" si="4"/>
        <v>166.62673697408923</v>
      </c>
      <c r="T25" s="242">
        <f t="shared" si="4"/>
        <v>0</v>
      </c>
      <c r="U25" s="242">
        <f t="shared" si="4"/>
        <v>166.62673697408968</v>
      </c>
      <c r="V25" s="242">
        <f t="shared" si="4"/>
        <v>0</v>
      </c>
      <c r="W25" s="242">
        <f t="shared" si="4"/>
        <v>166.626736974089</v>
      </c>
      <c r="X25" s="242">
        <f t="shared" si="4"/>
        <v>0</v>
      </c>
      <c r="Y25" s="242">
        <f t="shared" si="4"/>
        <v>166.62673697408968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461.05274621908393</v>
      </c>
      <c r="C27" s="241">
        <f t="shared" si="5"/>
        <v>248.68174595197115</v>
      </c>
      <c r="D27" s="241">
        <f t="shared" si="5"/>
        <v>251.15740212832543</v>
      </c>
      <c r="E27" s="241">
        <f t="shared" si="5"/>
        <v>455.78984307766859</v>
      </c>
      <c r="F27" s="241">
        <f t="shared" si="5"/>
        <v>669.62090297695249</v>
      </c>
      <c r="G27" s="241">
        <f t="shared" si="5"/>
        <v>609.22809894267084</v>
      </c>
      <c r="H27" s="241">
        <f t="shared" si="5"/>
        <v>670.5946973011487</v>
      </c>
      <c r="I27" s="241">
        <f t="shared" si="5"/>
        <v>513.7498355659045</v>
      </c>
      <c r="J27" s="241">
        <f t="shared" si="5"/>
        <v>628.24486030782646</v>
      </c>
      <c r="K27" s="241">
        <f t="shared" si="5"/>
        <v>1196.999045548052</v>
      </c>
      <c r="L27" s="241">
        <f t="shared" si="5"/>
        <v>681.4502696039599</v>
      </c>
      <c r="M27" s="241">
        <f t="shared" si="5"/>
        <v>447.49674743328796</v>
      </c>
      <c r="N27" s="241">
        <f t="shared" si="5"/>
        <v>660.55281079034648</v>
      </c>
      <c r="O27" s="241">
        <f t="shared" si="5"/>
        <v>434.38339992987858</v>
      </c>
      <c r="P27" s="241">
        <f t="shared" si="5"/>
        <v>788.6285508517185</v>
      </c>
      <c r="Q27" s="241">
        <f t="shared" si="5"/>
        <v>274.43296243330633</v>
      </c>
      <c r="R27" s="241">
        <f t="shared" si="5"/>
        <v>493.19501304602181</v>
      </c>
      <c r="S27" s="241">
        <f t="shared" si="5"/>
        <v>534.75137522527621</v>
      </c>
      <c r="T27" s="241">
        <f t="shared" si="5"/>
        <v>692.2045962854063</v>
      </c>
      <c r="U27" s="241">
        <f t="shared" si="5"/>
        <v>931.56255002515445</v>
      </c>
      <c r="V27" s="241">
        <f t="shared" si="5"/>
        <v>1113.4226892871802</v>
      </c>
      <c r="W27" s="241">
        <f t="shared" si="5"/>
        <v>625.44209392398716</v>
      </c>
      <c r="X27" s="241">
        <f t="shared" si="5"/>
        <v>1160.8065846487061</v>
      </c>
      <c r="Y27" s="241">
        <f t="shared" si="5"/>
        <v>1412.0368616267119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412.93291827666781</v>
      </c>
      <c r="C28" s="282">
        <f t="shared" si="6"/>
        <v>651.78843076363682</v>
      </c>
      <c r="D28" s="282">
        <f t="shared" si="6"/>
        <v>686.18099591184409</v>
      </c>
      <c r="E28" s="282">
        <f t="shared" si="6"/>
        <v>498.48733156700246</v>
      </c>
      <c r="F28" s="282">
        <f t="shared" si="6"/>
        <v>506.32954023807724</v>
      </c>
      <c r="G28" s="282">
        <f t="shared" si="6"/>
        <v>513.98278146943585</v>
      </c>
      <c r="H28" s="282">
        <f t="shared" si="6"/>
        <v>637.80997830824981</v>
      </c>
      <c r="I28" s="282">
        <f t="shared" si="6"/>
        <v>255.82538437320454</v>
      </c>
      <c r="J28" s="282">
        <f t="shared" si="6"/>
        <v>1782.9453766315773</v>
      </c>
      <c r="K28" s="282">
        <f t="shared" si="6"/>
        <v>1136.121318268903</v>
      </c>
      <c r="L28" s="282">
        <f t="shared" si="6"/>
        <v>1891.0916093764868</v>
      </c>
      <c r="M28" s="282">
        <f t="shared" si="6"/>
        <v>1587.445040473975</v>
      </c>
      <c r="N28" s="282">
        <f t="shared" si="6"/>
        <v>1324.3016239936333</v>
      </c>
      <c r="O28" s="282">
        <f t="shared" si="6"/>
        <v>1092.0631639314906</v>
      </c>
      <c r="P28" s="282">
        <f t="shared" si="6"/>
        <v>1410.2434524479299</v>
      </c>
      <c r="Q28" s="282">
        <f t="shared" si="6"/>
        <v>1496.3444532686151</v>
      </c>
      <c r="R28" s="282">
        <f t="shared" si="6"/>
        <v>1533.74625694773</v>
      </c>
      <c r="S28" s="282">
        <f t="shared" si="6"/>
        <v>1211.2975983413378</v>
      </c>
      <c r="T28" s="282">
        <f t="shared" si="6"/>
        <v>1120.8299398494778</v>
      </c>
      <c r="U28" s="282">
        <f t="shared" si="6"/>
        <v>856.74843965323112</v>
      </c>
      <c r="V28" s="282">
        <f t="shared" si="6"/>
        <v>846.04697746500392</v>
      </c>
      <c r="W28" s="282">
        <f t="shared" si="6"/>
        <v>491.42349622939082</v>
      </c>
      <c r="X28" s="282">
        <f t="shared" si="6"/>
        <v>530.55684102221176</v>
      </c>
      <c r="Y28" s="282">
        <f t="shared" si="6"/>
        <v>119.96807828835699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224.82606005246271</v>
      </c>
      <c r="C29" s="242">
        <f t="shared" si="7"/>
        <v>238.785619834101</v>
      </c>
      <c r="D29" s="242">
        <f t="shared" si="7"/>
        <v>178.80081900427467</v>
      </c>
      <c r="E29" s="242">
        <f t="shared" si="7"/>
        <v>219.87275883867596</v>
      </c>
      <c r="F29" s="242">
        <f t="shared" si="7"/>
        <v>199.86342138099417</v>
      </c>
      <c r="G29" s="242">
        <f t="shared" si="7"/>
        <v>469.28010853754313</v>
      </c>
      <c r="H29" s="242">
        <f t="shared" si="7"/>
        <v>380.47105810021912</v>
      </c>
      <c r="I29" s="242">
        <f t="shared" si="7"/>
        <v>214.953486359831</v>
      </c>
      <c r="J29" s="242">
        <f t="shared" si="7"/>
        <v>360.06781952926121</v>
      </c>
      <c r="K29" s="242">
        <f t="shared" si="7"/>
        <v>170.86633100297331</v>
      </c>
      <c r="L29" s="242">
        <f t="shared" si="7"/>
        <v>545.41825189624024</v>
      </c>
      <c r="M29" s="242">
        <f t="shared" si="7"/>
        <v>364.58576165659019</v>
      </c>
      <c r="N29" s="242">
        <f t="shared" si="7"/>
        <v>245.17760092979915</v>
      </c>
      <c r="O29" s="242">
        <f t="shared" si="7"/>
        <v>120.24553530068306</v>
      </c>
      <c r="P29" s="242">
        <f t="shared" si="7"/>
        <v>357.27207342574502</v>
      </c>
      <c r="Q29" s="242">
        <f t="shared" si="7"/>
        <v>229.89642389870005</v>
      </c>
      <c r="R29" s="242">
        <f t="shared" si="7"/>
        <v>322.01417569331102</v>
      </c>
      <c r="S29" s="242">
        <f t="shared" si="7"/>
        <v>177.95256003730401</v>
      </c>
      <c r="T29" s="242">
        <f t="shared" si="7"/>
        <v>190.19772817344801</v>
      </c>
      <c r="U29" s="242">
        <f t="shared" si="7"/>
        <v>145.75218468938192</v>
      </c>
      <c r="V29" s="242">
        <f t="shared" si="7"/>
        <v>114.94009845069399</v>
      </c>
      <c r="W29" s="242">
        <f t="shared" si="7"/>
        <v>133.67318770001293</v>
      </c>
      <c r="X29" s="242">
        <f t="shared" si="7"/>
        <v>189.1616305332459</v>
      </c>
      <c r="Y29" s="242">
        <f t="shared" si="7"/>
        <v>240.43949164189394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6162.4705932932065</v>
      </c>
      <c r="C32" s="210">
        <v>5385.54539982803</v>
      </c>
      <c r="D32" s="210">
        <v>5311.8672398968183</v>
      </c>
      <c r="E32" s="210">
        <v>5763.0212381771271</v>
      </c>
      <c r="F32" s="210">
        <v>5547.8780739466893</v>
      </c>
      <c r="G32" s="210">
        <v>5424.7555460017202</v>
      </c>
      <c r="H32" s="210">
        <v>5179.5466895958734</v>
      </c>
      <c r="I32" s="210">
        <v>5674.4850386930357</v>
      </c>
      <c r="J32" s="210">
        <v>4718.4742906276861</v>
      </c>
      <c r="K32" s="210">
        <v>4364.8111779879619</v>
      </c>
      <c r="L32" s="210">
        <v>4241.645227858985</v>
      </c>
      <c r="M32" s="210">
        <v>4098.3835769561474</v>
      </c>
      <c r="N32" s="210">
        <v>4112.313757523646</v>
      </c>
      <c r="O32" s="210">
        <v>4136.6198624247636</v>
      </c>
      <c r="P32" s="210">
        <v>3722.698624247636</v>
      </c>
      <c r="Q32" s="210">
        <v>3292.0074806534822</v>
      </c>
      <c r="R32" s="210">
        <v>3506.4344797936369</v>
      </c>
      <c r="S32" s="210">
        <v>3654.1467755803951</v>
      </c>
      <c r="T32" s="210">
        <v>3646.0620808254512</v>
      </c>
      <c r="U32" s="210">
        <v>3495.9568357695621</v>
      </c>
      <c r="V32" s="210">
        <v>3410.547893379191</v>
      </c>
      <c r="W32" s="210">
        <v>3953.7157652554411</v>
      </c>
      <c r="X32" s="210">
        <v>3441.633045831401</v>
      </c>
      <c r="Y32" s="210">
        <v>3373.3920377260119</v>
      </c>
      <c r="DA32" s="109" t="s">
        <v>953</v>
      </c>
    </row>
    <row r="33" spans="1:105" ht="12" customHeight="1" x14ac:dyDescent="0.25">
      <c r="A33" s="24" t="s">
        <v>28</v>
      </c>
      <c r="B33" s="213">
        <v>7.5098022355975926</v>
      </c>
      <c r="C33" s="213">
        <v>7.5098022355975926</v>
      </c>
      <c r="D33" s="213">
        <v>7.4462596732588144</v>
      </c>
      <c r="E33" s="213">
        <v>6.1186586414445392</v>
      </c>
      <c r="F33" s="213">
        <v>4.6756663800515907</v>
      </c>
      <c r="G33" s="213">
        <v>5.3683576956147876</v>
      </c>
      <c r="H33" s="213">
        <v>6.0609630266552017</v>
      </c>
      <c r="I33" s="213">
        <v>5.9887360275150474</v>
      </c>
      <c r="J33" s="213">
        <v>5.208856405846948</v>
      </c>
      <c r="K33" s="213">
        <v>3.217626827171109</v>
      </c>
      <c r="L33" s="213">
        <v>3.2866723989681859</v>
      </c>
      <c r="M33" s="213">
        <v>3.284608770421324</v>
      </c>
      <c r="N33" s="213">
        <v>3.2878761822871878</v>
      </c>
      <c r="O33" s="213">
        <v>1.385296646603611</v>
      </c>
      <c r="P33" s="213">
        <v>1.3552020636285469</v>
      </c>
      <c r="Q33" s="213">
        <v>0.67764402407566637</v>
      </c>
      <c r="R33" s="213">
        <v>0</v>
      </c>
      <c r="S33" s="213">
        <v>0</v>
      </c>
      <c r="T33" s="213">
        <v>1.3566638005159071</v>
      </c>
      <c r="U33" s="213">
        <v>0.67833190025795354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1255.4217540842646</v>
      </c>
      <c r="C34" s="204">
        <f t="shared" si="8"/>
        <v>534.91917454858117</v>
      </c>
      <c r="D34" s="204">
        <f t="shared" si="8"/>
        <v>664.37368873602736</v>
      </c>
      <c r="E34" s="204">
        <f t="shared" si="8"/>
        <v>1072.7882201203784</v>
      </c>
      <c r="F34" s="204">
        <f t="shared" si="8"/>
        <v>522.02158211521919</v>
      </c>
      <c r="G34" s="204">
        <f t="shared" si="8"/>
        <v>518.13800515907133</v>
      </c>
      <c r="H34" s="204">
        <f t="shared" si="8"/>
        <v>438.10068787618212</v>
      </c>
      <c r="I34" s="204">
        <f t="shared" si="8"/>
        <v>1055.5842648323301</v>
      </c>
      <c r="J34" s="204">
        <f t="shared" si="8"/>
        <v>755.40980223559745</v>
      </c>
      <c r="K34" s="204">
        <f t="shared" si="8"/>
        <v>430.35253654342216</v>
      </c>
      <c r="L34" s="204">
        <f t="shared" si="8"/>
        <v>197.66878761822872</v>
      </c>
      <c r="M34" s="204">
        <f t="shared" si="8"/>
        <v>659.70670679277725</v>
      </c>
      <c r="N34" s="204">
        <f t="shared" si="8"/>
        <v>730.57222699913996</v>
      </c>
      <c r="O34" s="204">
        <f t="shared" si="8"/>
        <v>484.77351676698197</v>
      </c>
      <c r="P34" s="204">
        <f t="shared" si="8"/>
        <v>486.34290627687005</v>
      </c>
      <c r="Q34" s="204">
        <f t="shared" si="8"/>
        <v>265.62527944969906</v>
      </c>
      <c r="R34" s="204">
        <f t="shared" si="8"/>
        <v>393.20722269991404</v>
      </c>
      <c r="S34" s="204">
        <f t="shared" si="8"/>
        <v>303.32278589853826</v>
      </c>
      <c r="T34" s="204">
        <f t="shared" si="8"/>
        <v>373.03903697334482</v>
      </c>
      <c r="U34" s="204">
        <f t="shared" si="8"/>
        <v>327.36001719690444</v>
      </c>
      <c r="V34" s="204">
        <f t="shared" si="8"/>
        <v>246.88675838349099</v>
      </c>
      <c r="W34" s="204">
        <f t="shared" si="8"/>
        <v>849.58546861564923</v>
      </c>
      <c r="X34" s="204">
        <f t="shared" si="8"/>
        <v>1012.8882201203782</v>
      </c>
      <c r="Y34" s="204">
        <f t="shared" si="8"/>
        <v>1075.1763542562337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133.5984522785898</v>
      </c>
      <c r="F35" s="204">
        <v>0</v>
      </c>
      <c r="G35" s="204">
        <v>0</v>
      </c>
      <c r="H35" s="204">
        <v>0</v>
      </c>
      <c r="I35" s="204">
        <v>316.85296646603609</v>
      </c>
      <c r="J35" s="204">
        <v>228.18142734307821</v>
      </c>
      <c r="K35" s="204">
        <v>0</v>
      </c>
      <c r="L35" s="204">
        <v>0</v>
      </c>
      <c r="M35" s="204">
        <v>21.281169389509891</v>
      </c>
      <c r="N35" s="204">
        <v>0</v>
      </c>
      <c r="O35" s="204">
        <v>1.182287188306105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36.785726569217537</v>
      </c>
      <c r="Y35" s="204">
        <v>63.549097162510748</v>
      </c>
      <c r="DA35" s="71" t="s">
        <v>955</v>
      </c>
    </row>
    <row r="36" spans="1:105" ht="12" customHeight="1" x14ac:dyDescent="0.25">
      <c r="A36" s="18" t="s">
        <v>31</v>
      </c>
      <c r="B36" s="204">
        <v>14.28297506448839</v>
      </c>
      <c r="C36" s="204">
        <v>72.513585554600169</v>
      </c>
      <c r="D36" s="204">
        <v>59.329320722269991</v>
      </c>
      <c r="E36" s="204">
        <v>34.059415305245047</v>
      </c>
      <c r="F36" s="204">
        <v>15.3816852966466</v>
      </c>
      <c r="G36" s="204">
        <v>24.171195184866718</v>
      </c>
      <c r="H36" s="204">
        <v>28.56595012897678</v>
      </c>
      <c r="I36" s="204">
        <v>27.467239896818569</v>
      </c>
      <c r="J36" s="204">
        <v>18.677730008598449</v>
      </c>
      <c r="K36" s="204">
        <v>16.480395528804809</v>
      </c>
      <c r="L36" s="204">
        <v>0</v>
      </c>
      <c r="M36" s="204">
        <v>29.664660361134999</v>
      </c>
      <c r="N36" s="204">
        <v>19.77644024075666</v>
      </c>
      <c r="O36" s="204">
        <v>5.4934651762682716</v>
      </c>
      <c r="P36" s="204">
        <v>2.1974204643164228</v>
      </c>
      <c r="Q36" s="204">
        <v>5.4934651762682716</v>
      </c>
      <c r="R36" s="204">
        <v>9.8882201203783318</v>
      </c>
      <c r="S36" s="204">
        <v>7.690799656061909</v>
      </c>
      <c r="T36" s="204">
        <v>10.98693035253654</v>
      </c>
      <c r="U36" s="204">
        <v>11.465950128976781</v>
      </c>
      <c r="V36" s="204">
        <v>14.48400687876182</v>
      </c>
      <c r="W36" s="204">
        <v>5.1901977644024084</v>
      </c>
      <c r="X36" s="204">
        <v>19.2633705932932</v>
      </c>
      <c r="Y36" s="204">
        <v>22.445141874462589</v>
      </c>
      <c r="DA36" s="71" t="s">
        <v>956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0</v>
      </c>
      <c r="F37" s="204">
        <v>40.699312123817712</v>
      </c>
      <c r="G37" s="204">
        <v>39.681857265692173</v>
      </c>
      <c r="H37" s="204">
        <v>24.419604471195179</v>
      </c>
      <c r="I37" s="204">
        <v>32.559501289767837</v>
      </c>
      <c r="J37" s="204">
        <v>20.349699054170252</v>
      </c>
      <c r="K37" s="204">
        <v>0</v>
      </c>
      <c r="L37" s="204">
        <v>0</v>
      </c>
      <c r="M37" s="204">
        <v>372.39896818572652</v>
      </c>
      <c r="N37" s="204">
        <v>168.90223559759241</v>
      </c>
      <c r="O37" s="204">
        <v>86.486070507308682</v>
      </c>
      <c r="P37" s="204">
        <v>108.8707652622528</v>
      </c>
      <c r="Q37" s="204">
        <v>113.9581255374033</v>
      </c>
      <c r="R37" s="204">
        <v>89.538521066208091</v>
      </c>
      <c r="S37" s="204">
        <v>64.101461736887359</v>
      </c>
      <c r="T37" s="204">
        <v>126.1679277730009</v>
      </c>
      <c r="U37" s="204">
        <v>120.0579535683577</v>
      </c>
      <c r="V37" s="204">
        <v>114.828116938951</v>
      </c>
      <c r="W37" s="204">
        <v>125.0018916595013</v>
      </c>
      <c r="X37" s="204">
        <v>95.667841788478057</v>
      </c>
      <c r="Y37" s="204">
        <v>83.494668959587273</v>
      </c>
      <c r="DA37" s="71" t="s">
        <v>957</v>
      </c>
    </row>
    <row r="38" spans="1:105" ht="12" customHeight="1" x14ac:dyDescent="0.25">
      <c r="A38" s="18" t="s">
        <v>32</v>
      </c>
      <c r="B38" s="204">
        <v>647.75004299226134</v>
      </c>
      <c r="C38" s="204">
        <v>458.58409286328452</v>
      </c>
      <c r="D38" s="204">
        <v>397.43955288048147</v>
      </c>
      <c r="E38" s="204">
        <v>568.45322441960445</v>
      </c>
      <c r="F38" s="204">
        <v>177.70137575236461</v>
      </c>
      <c r="G38" s="204">
        <v>159.54909716251069</v>
      </c>
      <c r="H38" s="204">
        <v>124.19982803095439</v>
      </c>
      <c r="I38" s="204">
        <v>308.58890799656058</v>
      </c>
      <c r="J38" s="204">
        <v>270.37351676698188</v>
      </c>
      <c r="K38" s="204">
        <v>196.80902837489251</v>
      </c>
      <c r="L38" s="204">
        <v>46.813757523645727</v>
      </c>
      <c r="M38" s="204">
        <v>230.2474634565778</v>
      </c>
      <c r="N38" s="204">
        <v>75.475322441960444</v>
      </c>
      <c r="O38" s="204">
        <v>88.850644883920893</v>
      </c>
      <c r="P38" s="204">
        <v>67.832244196044712</v>
      </c>
      <c r="Q38" s="204">
        <v>142.352192605331</v>
      </c>
      <c r="R38" s="204">
        <v>162.41521926053309</v>
      </c>
      <c r="S38" s="204">
        <v>110.6744625967326</v>
      </c>
      <c r="T38" s="204">
        <v>110.824505588994</v>
      </c>
      <c r="U38" s="204">
        <v>76.380997420464311</v>
      </c>
      <c r="V38" s="204">
        <v>70.332502149613063</v>
      </c>
      <c r="W38" s="204">
        <v>49.198452278589848</v>
      </c>
      <c r="X38" s="204">
        <v>98.239208942390363</v>
      </c>
      <c r="Y38" s="204">
        <v>138.81246775580391</v>
      </c>
      <c r="DA38" s="71" t="s">
        <v>958</v>
      </c>
    </row>
    <row r="39" spans="1:105" ht="12" customHeight="1" x14ac:dyDescent="0.25">
      <c r="A39" s="18" t="s">
        <v>33</v>
      </c>
      <c r="B39" s="204">
        <v>593.38873602751505</v>
      </c>
      <c r="C39" s="204">
        <v>3.8214961306964752</v>
      </c>
      <c r="D39" s="204">
        <v>207.60481513327591</v>
      </c>
      <c r="E39" s="204">
        <v>336.67712811693889</v>
      </c>
      <c r="F39" s="204">
        <v>288.23920894239029</v>
      </c>
      <c r="G39" s="204">
        <v>294.73585554600169</v>
      </c>
      <c r="H39" s="204">
        <v>260.91530524505578</v>
      </c>
      <c r="I39" s="204">
        <v>370.11564918314701</v>
      </c>
      <c r="J39" s="204">
        <v>217.82742906276869</v>
      </c>
      <c r="K39" s="204">
        <v>217.06311263972481</v>
      </c>
      <c r="L39" s="204">
        <v>150.85503009458299</v>
      </c>
      <c r="M39" s="204">
        <v>6.114445399828031</v>
      </c>
      <c r="N39" s="204">
        <v>466.41822871883051</v>
      </c>
      <c r="O39" s="204">
        <v>302.76104901117799</v>
      </c>
      <c r="P39" s="204">
        <v>307.44247635425609</v>
      </c>
      <c r="Q39" s="204">
        <v>3.8214961306964752</v>
      </c>
      <c r="R39" s="204">
        <v>131.36526225279451</v>
      </c>
      <c r="S39" s="204">
        <v>120.8560619088564</v>
      </c>
      <c r="T39" s="204">
        <v>125.0596732588134</v>
      </c>
      <c r="U39" s="204">
        <v>119.45511607910569</v>
      </c>
      <c r="V39" s="204">
        <v>47.242132416165092</v>
      </c>
      <c r="W39" s="204">
        <v>670.19492691315565</v>
      </c>
      <c r="X39" s="204">
        <v>762.93207222699903</v>
      </c>
      <c r="Y39" s="204">
        <v>766.87497850386922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3007.3731728288908</v>
      </c>
      <c r="C40" s="204">
        <f t="shared" si="9"/>
        <v>3012.2957867583832</v>
      </c>
      <c r="D40" s="204">
        <f t="shared" si="9"/>
        <v>2900.0644883920891</v>
      </c>
      <c r="E40" s="204">
        <f t="shared" si="9"/>
        <v>2954.965606190885</v>
      </c>
      <c r="F40" s="204">
        <f t="shared" si="9"/>
        <v>2264.57437661221</v>
      </c>
      <c r="G40" s="204">
        <f t="shared" si="9"/>
        <v>2160.468615649183</v>
      </c>
      <c r="H40" s="204">
        <f t="shared" si="9"/>
        <v>2077.751504729149</v>
      </c>
      <c r="I40" s="204">
        <f t="shared" si="9"/>
        <v>1987.489251934652</v>
      </c>
      <c r="J40" s="204">
        <f t="shared" si="9"/>
        <v>1342.626827171109</v>
      </c>
      <c r="K40" s="204">
        <f t="shared" si="9"/>
        <v>1586.027515047291</v>
      </c>
      <c r="L40" s="204">
        <f t="shared" si="9"/>
        <v>1578.0309544282029</v>
      </c>
      <c r="M40" s="204">
        <f t="shared" si="9"/>
        <v>927.34307824591565</v>
      </c>
      <c r="N40" s="204">
        <f t="shared" si="9"/>
        <v>1119.153052450559</v>
      </c>
      <c r="O40" s="204">
        <f t="shared" si="9"/>
        <v>1053.1599312123819</v>
      </c>
      <c r="P40" s="204">
        <f t="shared" si="9"/>
        <v>1028.331900257954</v>
      </c>
      <c r="Q40" s="204">
        <f t="shared" si="9"/>
        <v>935.81255374032673</v>
      </c>
      <c r="R40" s="204">
        <f t="shared" si="9"/>
        <v>956.57781599312113</v>
      </c>
      <c r="S40" s="204">
        <f t="shared" si="9"/>
        <v>1008.077402767569</v>
      </c>
      <c r="T40" s="204">
        <f t="shared" si="9"/>
        <v>941.38822756073762</v>
      </c>
      <c r="U40" s="204">
        <f t="shared" si="9"/>
        <v>930.81246690764817</v>
      </c>
      <c r="V40" s="204">
        <f t="shared" si="9"/>
        <v>907.37390630459242</v>
      </c>
      <c r="W40" s="204">
        <f t="shared" si="9"/>
        <v>1474.656667963678</v>
      </c>
      <c r="X40" s="204">
        <f t="shared" si="9"/>
        <v>839.94290947339471</v>
      </c>
      <c r="Y40" s="204">
        <f t="shared" si="9"/>
        <v>799.03711354817881</v>
      </c>
      <c r="DA40" s="71"/>
    </row>
    <row r="41" spans="1:105" ht="12" customHeight="1" x14ac:dyDescent="0.25">
      <c r="A41" s="18" t="s">
        <v>73</v>
      </c>
      <c r="B41" s="204">
        <v>3007.3731728288908</v>
      </c>
      <c r="C41" s="204">
        <v>3012.2957867583832</v>
      </c>
      <c r="D41" s="204">
        <v>2900.0644883920891</v>
      </c>
      <c r="E41" s="204">
        <v>2954.965606190885</v>
      </c>
      <c r="F41" s="204">
        <v>2264.57437661221</v>
      </c>
      <c r="G41" s="204">
        <v>2160.468615649183</v>
      </c>
      <c r="H41" s="204">
        <v>2077.751504729149</v>
      </c>
      <c r="I41" s="204">
        <v>1987.489251934652</v>
      </c>
      <c r="J41" s="204">
        <v>1342.626827171109</v>
      </c>
      <c r="K41" s="204">
        <v>1586.027515047291</v>
      </c>
      <c r="L41" s="204">
        <v>1578.0309544282029</v>
      </c>
      <c r="M41" s="204">
        <v>927.34307824591565</v>
      </c>
      <c r="N41" s="204">
        <v>1119.153052450559</v>
      </c>
      <c r="O41" s="204">
        <v>1053.1599312123819</v>
      </c>
      <c r="P41" s="204">
        <v>1028.331900257954</v>
      </c>
      <c r="Q41" s="204">
        <v>935.81255374032673</v>
      </c>
      <c r="R41" s="204">
        <v>956.57781599312113</v>
      </c>
      <c r="S41" s="204">
        <v>1008.077402767569</v>
      </c>
      <c r="T41" s="204">
        <v>941.38822756073762</v>
      </c>
      <c r="U41" s="204">
        <v>930.81246690764817</v>
      </c>
      <c r="V41" s="204">
        <v>907.37390630459242</v>
      </c>
      <c r="W41" s="204">
        <v>1474.656667963678</v>
      </c>
      <c r="X41" s="204">
        <v>839.94290947339471</v>
      </c>
      <c r="Y41" s="204">
        <v>799.03711354817881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5.1495270851246771</v>
      </c>
      <c r="C43" s="204">
        <f t="shared" si="10"/>
        <v>5.8851246775580393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5.8851246775580393</v>
      </c>
      <c r="K43" s="204">
        <f t="shared" si="10"/>
        <v>4.4138435081685294</v>
      </c>
      <c r="L43" s="204">
        <f t="shared" si="10"/>
        <v>78.054858125537393</v>
      </c>
      <c r="M43" s="204">
        <f t="shared" si="10"/>
        <v>78.628116938950996</v>
      </c>
      <c r="N43" s="204">
        <f t="shared" si="10"/>
        <v>71.868701633705925</v>
      </c>
      <c r="O43" s="204">
        <f t="shared" si="10"/>
        <v>77.86380051590713</v>
      </c>
      <c r="P43" s="204">
        <f t="shared" si="10"/>
        <v>83.40498710232157</v>
      </c>
      <c r="Q43" s="204">
        <f t="shared" si="10"/>
        <v>78.436973344797934</v>
      </c>
      <c r="R43" s="204">
        <f t="shared" si="10"/>
        <v>85.745657781599306</v>
      </c>
      <c r="S43" s="204">
        <f t="shared" si="10"/>
        <v>81.231023715664335</v>
      </c>
      <c r="T43" s="204">
        <f t="shared" si="10"/>
        <v>85.291824029976041</v>
      </c>
      <c r="U43" s="204">
        <f t="shared" si="10"/>
        <v>88.76483317833636</v>
      </c>
      <c r="V43" s="204">
        <f t="shared" si="10"/>
        <v>88.142344770214009</v>
      </c>
      <c r="W43" s="204">
        <f t="shared" si="10"/>
        <v>97.447833319278089</v>
      </c>
      <c r="X43" s="204">
        <f t="shared" si="10"/>
        <v>97.606903339949298</v>
      </c>
      <c r="Y43" s="204">
        <f t="shared" si="10"/>
        <v>100.21270577714627</v>
      </c>
      <c r="DA43" s="71"/>
    </row>
    <row r="44" spans="1:105" ht="12" customHeight="1" x14ac:dyDescent="0.25">
      <c r="A44" s="18" t="s">
        <v>38</v>
      </c>
      <c r="B44" s="204">
        <v>5.1495270851246771</v>
      </c>
      <c r="C44" s="204">
        <v>5.8851246775580393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5.8851246775580393</v>
      </c>
      <c r="K44" s="204">
        <v>4.4138435081685294</v>
      </c>
      <c r="L44" s="204">
        <v>78.054858125537393</v>
      </c>
      <c r="M44" s="204">
        <v>78.628116938950996</v>
      </c>
      <c r="N44" s="204">
        <v>65.109372312983652</v>
      </c>
      <c r="O44" s="204">
        <v>71.104471195184857</v>
      </c>
      <c r="P44" s="204">
        <v>76.645657781599297</v>
      </c>
      <c r="Q44" s="204">
        <v>71.677644024075661</v>
      </c>
      <c r="R44" s="204">
        <v>78.986328460877033</v>
      </c>
      <c r="S44" s="204">
        <v>74.757609630266543</v>
      </c>
      <c r="T44" s="204">
        <v>78.498108340498717</v>
      </c>
      <c r="U44" s="204">
        <v>82.55356835769561</v>
      </c>
      <c r="V44" s="204">
        <v>81.257265692175409</v>
      </c>
      <c r="W44" s="204">
        <v>88.093121238177133</v>
      </c>
      <c r="X44" s="204">
        <v>88.501633705932932</v>
      </c>
      <c r="Y44" s="204">
        <v>90.150730868443674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6.7593293207222702</v>
      </c>
      <c r="O45" s="204">
        <v>6.7593293207222702</v>
      </c>
      <c r="P45" s="204">
        <v>6.7593293207222702</v>
      </c>
      <c r="Q45" s="204">
        <v>6.7593293207222702</v>
      </c>
      <c r="R45" s="204">
        <v>6.7593293207222702</v>
      </c>
      <c r="S45" s="204">
        <v>6.4734140853977982</v>
      </c>
      <c r="T45" s="204">
        <v>6.7937156894773283</v>
      </c>
      <c r="U45" s="204">
        <v>6.2112648206407544</v>
      </c>
      <c r="V45" s="204">
        <v>6.8850790780386077</v>
      </c>
      <c r="W45" s="204">
        <v>8.7261351317649929</v>
      </c>
      <c r="X45" s="204">
        <v>8.2638833039053008</v>
      </c>
      <c r="Y45" s="204">
        <v>8.8852424277455277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0.6285769493359622</v>
      </c>
      <c r="X49" s="204">
        <v>0.84138633011106212</v>
      </c>
      <c r="Y49" s="204">
        <v>1.1767324809570721</v>
      </c>
      <c r="DA49" s="71" t="s">
        <v>967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1085.8411865864141</v>
      </c>
      <c r="G50" s="204">
        <v>1105.78486672399</v>
      </c>
      <c r="H50" s="204">
        <v>1037.85709372313</v>
      </c>
      <c r="I50" s="204">
        <v>1061.1923473774721</v>
      </c>
      <c r="J50" s="204">
        <v>1102.464918314703</v>
      </c>
      <c r="K50" s="204">
        <v>1086.199484092863</v>
      </c>
      <c r="L50" s="204">
        <v>1048.3184866723991</v>
      </c>
      <c r="M50" s="204">
        <v>1132.3445399828031</v>
      </c>
      <c r="N50" s="204">
        <v>909.35795356835763</v>
      </c>
      <c r="O50" s="204">
        <v>1243.1690455717969</v>
      </c>
      <c r="P50" s="204">
        <v>902.02545141874464</v>
      </c>
      <c r="Q50" s="204">
        <v>811.02510748065345</v>
      </c>
      <c r="R50" s="204">
        <v>874.77308684436798</v>
      </c>
      <c r="S50" s="204">
        <v>1033.3461736887359</v>
      </c>
      <c r="T50" s="204">
        <v>1001.340584694755</v>
      </c>
      <c r="U50" s="204">
        <v>973.65279449699051</v>
      </c>
      <c r="V50" s="204">
        <v>978.7103181427342</v>
      </c>
      <c r="W50" s="204">
        <v>305.10739466895961</v>
      </c>
      <c r="X50" s="204">
        <v>285.62184006878761</v>
      </c>
      <c r="Y50" s="204">
        <v>250.66844368013761</v>
      </c>
      <c r="DA50" s="71" t="s">
        <v>968</v>
      </c>
    </row>
    <row r="51" spans="1:105" ht="12" customHeight="1" x14ac:dyDescent="0.25">
      <c r="A51" s="21" t="s">
        <v>40</v>
      </c>
      <c r="B51" s="207">
        <v>1887.0163370593291</v>
      </c>
      <c r="C51" s="207">
        <v>1824.93551160791</v>
      </c>
      <c r="D51" s="207">
        <v>1739.9828030954429</v>
      </c>
      <c r="E51" s="207">
        <v>1729.14875322442</v>
      </c>
      <c r="F51" s="207">
        <v>1670.7652622527939</v>
      </c>
      <c r="G51" s="207">
        <v>1634.995700773861</v>
      </c>
      <c r="H51" s="207">
        <v>1619.776440240757</v>
      </c>
      <c r="I51" s="207">
        <v>1564.2304385210659</v>
      </c>
      <c r="J51" s="207">
        <v>1506.8787618228721</v>
      </c>
      <c r="K51" s="207">
        <v>1254.600171969046</v>
      </c>
      <c r="L51" s="207">
        <v>1336.2854686156491</v>
      </c>
      <c r="M51" s="207">
        <v>1297.0765262252789</v>
      </c>
      <c r="N51" s="207">
        <v>1278.0739466895959</v>
      </c>
      <c r="O51" s="207">
        <v>1276.268271711092</v>
      </c>
      <c r="P51" s="207">
        <v>1221.2381771281171</v>
      </c>
      <c r="Q51" s="207">
        <v>1200.429922613929</v>
      </c>
      <c r="R51" s="207">
        <v>1196.130696474635</v>
      </c>
      <c r="S51" s="207">
        <v>1228.1693895098881</v>
      </c>
      <c r="T51" s="207">
        <v>1243.645743766122</v>
      </c>
      <c r="U51" s="207">
        <v>1174.688392089424</v>
      </c>
      <c r="V51" s="207">
        <v>1189.43456577816</v>
      </c>
      <c r="W51" s="207">
        <v>1226.9184006878761</v>
      </c>
      <c r="X51" s="207">
        <v>1205.5731728288911</v>
      </c>
      <c r="Y51" s="207">
        <v>1148.297420464316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6162.4705932932084</v>
      </c>
      <c r="C52" s="284">
        <f t="shared" si="11"/>
        <v>5385.54539982803</v>
      </c>
      <c r="D52" s="284">
        <f t="shared" si="11"/>
        <v>5311.8672398968201</v>
      </c>
      <c r="E52" s="284">
        <f t="shared" si="11"/>
        <v>5763.0212381771253</v>
      </c>
      <c r="F52" s="284">
        <f t="shared" si="11"/>
        <v>5547.8780739466893</v>
      </c>
      <c r="G52" s="284">
        <f t="shared" si="11"/>
        <v>5424.7555460017184</v>
      </c>
      <c r="H52" s="284">
        <f t="shared" si="11"/>
        <v>5179.5466895958734</v>
      </c>
      <c r="I52" s="284">
        <f t="shared" si="11"/>
        <v>5674.4850386930357</v>
      </c>
      <c r="J52" s="284">
        <f t="shared" si="11"/>
        <v>4718.4742906276842</v>
      </c>
      <c r="K52" s="284">
        <f t="shared" si="11"/>
        <v>4364.8111779879609</v>
      </c>
      <c r="L52" s="284">
        <f t="shared" si="11"/>
        <v>4241.6452278589859</v>
      </c>
      <c r="M52" s="284">
        <f t="shared" si="11"/>
        <v>4098.3835769561465</v>
      </c>
      <c r="N52" s="284">
        <f t="shared" si="11"/>
        <v>4112.313757523646</v>
      </c>
      <c r="O52" s="284">
        <f t="shared" si="11"/>
        <v>4136.6198624247627</v>
      </c>
      <c r="P52" s="284">
        <f t="shared" si="11"/>
        <v>3722.698624247636</v>
      </c>
      <c r="Q52" s="284">
        <f t="shared" si="11"/>
        <v>3292.0074806534831</v>
      </c>
      <c r="R52" s="284">
        <f t="shared" si="11"/>
        <v>3506.4344797936378</v>
      </c>
      <c r="S52" s="284">
        <f t="shared" si="11"/>
        <v>3654.1467755803947</v>
      </c>
      <c r="T52" s="284">
        <f t="shared" si="11"/>
        <v>3646.0620808254507</v>
      </c>
      <c r="U52" s="284">
        <f t="shared" si="11"/>
        <v>3495.9568357695616</v>
      </c>
      <c r="V52" s="284">
        <f t="shared" si="11"/>
        <v>3410.5478933791919</v>
      </c>
      <c r="W52" s="284">
        <f t="shared" si="11"/>
        <v>3953.7157652554406</v>
      </c>
      <c r="X52" s="284">
        <f t="shared" si="11"/>
        <v>3441.6330458314005</v>
      </c>
      <c r="Y52" s="284">
        <f t="shared" si="11"/>
        <v>3373.3920377260119</v>
      </c>
      <c r="DA52" s="118"/>
    </row>
    <row r="53" spans="1:105" ht="12" customHeight="1" x14ac:dyDescent="0.25">
      <c r="A53" s="51" t="s">
        <v>48</v>
      </c>
      <c r="B53" s="237">
        <f>CHI_fec!B5-B58</f>
        <v>2381.5352325222329</v>
      </c>
      <c r="C53" s="237">
        <f>CHI_fec!C5-C58</f>
        <v>2125.9075068028314</v>
      </c>
      <c r="D53" s="237">
        <f>CHI_fec!D5-D58</f>
        <v>2095.7629977995921</v>
      </c>
      <c r="E53" s="237">
        <f>CHI_fec!E5-E58</f>
        <v>2048.3353995617117</v>
      </c>
      <c r="F53" s="237">
        <f>CHI_fec!F5-F58</f>
        <v>1935.3982587964992</v>
      </c>
      <c r="G53" s="237">
        <f>CHI_fec!G5-G58</f>
        <v>2118.4741158814368</v>
      </c>
      <c r="H53" s="237">
        <f>CHI_fec!H5-H58</f>
        <v>2048.3273745966453</v>
      </c>
      <c r="I53" s="237">
        <f>CHI_fec!I5-I58</f>
        <v>2201.8844638654082</v>
      </c>
      <c r="J53" s="237">
        <f>CHI_fec!J5-J58</f>
        <v>2175.9571194830805</v>
      </c>
      <c r="K53" s="237">
        <f>CHI_fec!K5-K58</f>
        <v>1666.0324166485498</v>
      </c>
      <c r="L53" s="237">
        <f>CHI_fec!L5-L58</f>
        <v>2045.4785088777426</v>
      </c>
      <c r="M53" s="237">
        <f>CHI_fec!M5-M58</f>
        <v>1940.8764527872563</v>
      </c>
      <c r="N53" s="237">
        <f>CHI_fec!N5-N58</f>
        <v>1800.035487667893</v>
      </c>
      <c r="O53" s="237">
        <f>CHI_fec!O5-O58</f>
        <v>1879.2404128297999</v>
      </c>
      <c r="P53" s="237">
        <f>CHI_fec!P5-P58</f>
        <v>1740.963150827366</v>
      </c>
      <c r="Q53" s="237">
        <f>CHI_fec!Q5-Q58</f>
        <v>1672.7084774635728</v>
      </c>
      <c r="R53" s="237">
        <f>CHI_fec!R5-R58</f>
        <v>1838.3940029361784</v>
      </c>
      <c r="S53" s="237">
        <f>CHI_fec!S5-S58</f>
        <v>2035.0787784568283</v>
      </c>
      <c r="T53" s="237">
        <f>CHI_fec!T5-T58</f>
        <v>1981.6404019557995</v>
      </c>
      <c r="U53" s="237">
        <f>CHI_fec!U5-U58</f>
        <v>1841.496192497274</v>
      </c>
      <c r="V53" s="237">
        <f>CHI_fec!V5-V58</f>
        <v>1679.5910320113362</v>
      </c>
      <c r="W53" s="237">
        <f>CHI_fec!W5-W58</f>
        <v>2098.9068181731236</v>
      </c>
      <c r="X53" s="237">
        <f>CHI_fec!X5-X58</f>
        <v>1666.6843876844327</v>
      </c>
      <c r="Y53" s="237">
        <f>CHI_fec!Y5-Y58</f>
        <v>1555.3470936283843</v>
      </c>
      <c r="DA53" s="83"/>
    </row>
    <row r="54" spans="1:105" ht="12" customHeight="1" x14ac:dyDescent="0.25">
      <c r="A54" s="99" t="s">
        <v>49</v>
      </c>
      <c r="B54" s="238">
        <f>CHI_fec!B61</f>
        <v>2402.062410431427</v>
      </c>
      <c r="C54" s="238">
        <f>CHI_fec!C61</f>
        <v>1821.6774769516869</v>
      </c>
      <c r="D54" s="238">
        <f>CHI_fec!D61</f>
        <v>1732.321807562766</v>
      </c>
      <c r="E54" s="238">
        <f>CHI_fec!E61</f>
        <v>2261.3851764018</v>
      </c>
      <c r="F54" s="238">
        <f>CHI_fec!F61</f>
        <v>2234.0422126945391</v>
      </c>
      <c r="G54" s="238">
        <f>CHI_fec!G61</f>
        <v>2013.6358833844879</v>
      </c>
      <c r="H54" s="238">
        <f>CHI_fec!H61</f>
        <v>1874.6625433995221</v>
      </c>
      <c r="I54" s="238">
        <f>CHI_fec!I61</f>
        <v>2237.0151500035031</v>
      </c>
      <c r="J54" s="238">
        <f>CHI_fec!J61</f>
        <v>1274.453255982666</v>
      </c>
      <c r="K54" s="238">
        <f>CHI_fec!K61</f>
        <v>1537.951876845287</v>
      </c>
      <c r="L54" s="238">
        <f>CHI_fec!L61</f>
        <v>1014.7178797723</v>
      </c>
      <c r="M54" s="238">
        <f>CHI_fec!M61</f>
        <v>939.35698563827145</v>
      </c>
      <c r="N54" s="238">
        <f>CHI_fec!N61</f>
        <v>1127.8772953644941</v>
      </c>
      <c r="O54" s="238">
        <f>CHI_fec!O61</f>
        <v>1118.051084256279</v>
      </c>
      <c r="P54" s="238">
        <f>CHI_fec!P61</f>
        <v>802.28816282506557</v>
      </c>
      <c r="Q54" s="238">
        <f>CHI_fec!Q61</f>
        <v>848.34744113774639</v>
      </c>
      <c r="R54" s="238">
        <f>CHI_fec!R61</f>
        <v>865.49676805837669</v>
      </c>
      <c r="S54" s="238">
        <f>CHI_fec!S61</f>
        <v>742.97408291701254</v>
      </c>
      <c r="T54" s="238">
        <f>CHI_fec!T61</f>
        <v>853.54463673723535</v>
      </c>
      <c r="U54" s="238">
        <f>CHI_fec!U61</f>
        <v>732.3459017035475</v>
      </c>
      <c r="V54" s="238">
        <f>CHI_fec!V61</f>
        <v>795.00816546645092</v>
      </c>
      <c r="W54" s="238">
        <f>CHI_fec!W61</f>
        <v>1006.022284237185</v>
      </c>
      <c r="X54" s="238">
        <f>CHI_fec!X61</f>
        <v>1030.578255930478</v>
      </c>
      <c r="Y54" s="238">
        <f>CHI_fec!Y61</f>
        <v>995.00558315123794</v>
      </c>
      <c r="DA54" s="94"/>
    </row>
    <row r="55" spans="1:105" ht="12" customHeight="1" x14ac:dyDescent="0.25">
      <c r="A55" s="52" t="s">
        <v>50</v>
      </c>
      <c r="B55" s="239">
        <f>CHI_fec!B110</f>
        <v>1378.872950339548</v>
      </c>
      <c r="C55" s="239">
        <f>CHI_fec!C110</f>
        <v>1437.9604160735121</v>
      </c>
      <c r="D55" s="239">
        <f>CHI_fec!D110</f>
        <v>1483.782434534462</v>
      </c>
      <c r="E55" s="239">
        <f>CHI_fec!E110</f>
        <v>1453.300662213614</v>
      </c>
      <c r="F55" s="239">
        <f>CHI_fec!F110</f>
        <v>1378.4376024556509</v>
      </c>
      <c r="G55" s="239">
        <f>CHI_fec!G110</f>
        <v>1292.6455467357939</v>
      </c>
      <c r="H55" s="239">
        <f>CHI_fec!H110</f>
        <v>1256.5567715997061</v>
      </c>
      <c r="I55" s="239">
        <f>CHI_fec!I110</f>
        <v>1235.5854248241251</v>
      </c>
      <c r="J55" s="239">
        <f>CHI_fec!J110</f>
        <v>1268.063915161938</v>
      </c>
      <c r="K55" s="239">
        <f>CHI_fec!K110</f>
        <v>1160.826884494124</v>
      </c>
      <c r="L55" s="239">
        <f>CHI_fec!L110</f>
        <v>1181.4488392089429</v>
      </c>
      <c r="M55" s="239">
        <f>CHI_fec!M110</f>
        <v>1218.150138530619</v>
      </c>
      <c r="N55" s="239">
        <f>CHI_fec!N110</f>
        <v>1184.4009744912589</v>
      </c>
      <c r="O55" s="239">
        <f>CHI_fec!O110</f>
        <v>1139.3283653386841</v>
      </c>
      <c r="P55" s="239">
        <f>CHI_fec!P110</f>
        <v>1179.447310595204</v>
      </c>
      <c r="Q55" s="239">
        <f>CHI_fec!Q110</f>
        <v>770.95156205216392</v>
      </c>
      <c r="R55" s="239">
        <f>CHI_fec!R110</f>
        <v>802.54370879908265</v>
      </c>
      <c r="S55" s="239">
        <f>CHI_fec!S110</f>
        <v>876.09391420655413</v>
      </c>
      <c r="T55" s="239">
        <f>CHI_fec!T110</f>
        <v>810.87704213241602</v>
      </c>
      <c r="U55" s="239">
        <f>CHI_fec!U110</f>
        <v>922.11474156874021</v>
      </c>
      <c r="V55" s="239">
        <f>CHI_fec!V110</f>
        <v>935.94869590140468</v>
      </c>
      <c r="W55" s="239">
        <f>CHI_fec!W110</f>
        <v>848.78666284513224</v>
      </c>
      <c r="X55" s="239">
        <f>CHI_fec!X110</f>
        <v>744.37040221648965</v>
      </c>
      <c r="Y55" s="239">
        <f>CHI_fec!Y110</f>
        <v>823.03936094638982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4818.5775591933161</v>
      </c>
      <c r="C58" s="210">
        <v>5405.586626890321</v>
      </c>
      <c r="D58" s="210">
        <v>5437.085594361014</v>
      </c>
      <c r="E58" s="210">
        <v>4926.4689508436231</v>
      </c>
      <c r="F58" s="210">
        <v>4761.5600171969036</v>
      </c>
      <c r="G58" s="210">
        <v>5042.5001719690454</v>
      </c>
      <c r="H58" s="210">
        <v>5432.3660361134989</v>
      </c>
      <c r="I58" s="210">
        <v>5472.9578675838338</v>
      </c>
      <c r="J58" s="210">
        <v>5867.6889079965586</v>
      </c>
      <c r="K58" s="210">
        <v>5206.2171886248971</v>
      </c>
      <c r="L58" s="210">
        <v>5632.8938346610976</v>
      </c>
      <c r="M58" s="210">
        <v>5938.5999307883403</v>
      </c>
      <c r="N58" s="210">
        <v>4866.9748228334811</v>
      </c>
      <c r="O58" s="210">
        <v>3695.3378434885858</v>
      </c>
      <c r="P58" s="210">
        <v>4954.9393987288759</v>
      </c>
      <c r="Q58" s="210">
        <v>4031.0069169805552</v>
      </c>
      <c r="R58" s="210">
        <v>4052.9879105264572</v>
      </c>
      <c r="S58" s="210">
        <v>5764.4506441149824</v>
      </c>
      <c r="T58" s="210">
        <v>5444.457953568357</v>
      </c>
      <c r="U58" s="210">
        <v>4965.7417884780734</v>
      </c>
      <c r="V58" s="210">
        <v>4415.1170249355109</v>
      </c>
      <c r="W58" s="210">
        <v>3479.8037833190019</v>
      </c>
      <c r="X58" s="210">
        <v>3801.8812553740331</v>
      </c>
      <c r="Y58" s="210">
        <v>3059.3441960447112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3841.5139306464548</v>
      </c>
      <c r="C60" s="204">
        <f t="shared" si="12"/>
        <v>4412.1429467527469</v>
      </c>
      <c r="D60" s="204">
        <f t="shared" si="12"/>
        <v>4516.5352934151842</v>
      </c>
      <c r="E60" s="204">
        <f t="shared" si="12"/>
        <v>3996.8687788745769</v>
      </c>
      <c r="F60" s="204">
        <f t="shared" si="12"/>
        <v>3774.6726569217535</v>
      </c>
      <c r="G60" s="204">
        <f t="shared" si="12"/>
        <v>4049.8733447979362</v>
      </c>
      <c r="H60" s="204">
        <f t="shared" si="12"/>
        <v>4486.3858125537399</v>
      </c>
      <c r="I60" s="204">
        <f t="shared" si="12"/>
        <v>4703.8907996560602</v>
      </c>
      <c r="J60" s="204">
        <f t="shared" si="12"/>
        <v>5172.3750644883912</v>
      </c>
      <c r="K60" s="204">
        <f t="shared" si="12"/>
        <v>4639.5146950737362</v>
      </c>
      <c r="L60" s="204">
        <f t="shared" si="12"/>
        <v>5066.9866979457074</v>
      </c>
      <c r="M60" s="204">
        <f t="shared" si="12"/>
        <v>5511.9017364633182</v>
      </c>
      <c r="N60" s="204">
        <f t="shared" si="12"/>
        <v>4496.1665683192932</v>
      </c>
      <c r="O60" s="204">
        <f t="shared" si="12"/>
        <v>3245.7032777104268</v>
      </c>
      <c r="P60" s="204">
        <f t="shared" si="12"/>
        <v>4445.5240934838203</v>
      </c>
      <c r="Q60" s="204">
        <f t="shared" si="12"/>
        <v>3458.5004681413466</v>
      </c>
      <c r="R60" s="204">
        <f t="shared" si="12"/>
        <v>3400.4083748428802</v>
      </c>
      <c r="S60" s="204">
        <f t="shared" si="12"/>
        <v>5108.9307816902192</v>
      </c>
      <c r="T60" s="204">
        <f t="shared" si="12"/>
        <v>4828.3737747205505</v>
      </c>
      <c r="U60" s="204">
        <f t="shared" si="12"/>
        <v>4322.8247635425623</v>
      </c>
      <c r="V60" s="204">
        <f t="shared" si="12"/>
        <v>3761.8199484092861</v>
      </c>
      <c r="W60" s="204">
        <f t="shared" si="12"/>
        <v>2815.958985382631</v>
      </c>
      <c r="X60" s="204">
        <f t="shared" si="12"/>
        <v>3251.8528804815137</v>
      </c>
      <c r="Y60" s="204">
        <f t="shared" si="12"/>
        <v>2601.800601891659</v>
      </c>
      <c r="DA60" s="71"/>
    </row>
    <row r="61" spans="1:105" ht="12" customHeight="1" x14ac:dyDescent="0.25">
      <c r="A61" s="18" t="s">
        <v>30</v>
      </c>
      <c r="B61" s="204">
        <v>105.2235597592433</v>
      </c>
      <c r="C61" s="204">
        <v>503.65434221840059</v>
      </c>
      <c r="D61" s="204">
        <v>367.6913155631986</v>
      </c>
      <c r="E61" s="204">
        <v>266.01461736887359</v>
      </c>
      <c r="F61" s="204">
        <v>0</v>
      </c>
      <c r="G61" s="204">
        <v>5.9114359415305238</v>
      </c>
      <c r="H61" s="204">
        <v>203.35339638865</v>
      </c>
      <c r="I61" s="204">
        <v>422.07652622527939</v>
      </c>
      <c r="J61" s="204">
        <v>487.10232158211522</v>
      </c>
      <c r="K61" s="204">
        <v>0</v>
      </c>
      <c r="L61" s="204">
        <v>0</v>
      </c>
      <c r="M61" s="204">
        <v>282.56663800515912</v>
      </c>
      <c r="N61" s="204">
        <v>282.56663800515912</v>
      </c>
      <c r="O61" s="204">
        <v>277.83748925193458</v>
      </c>
      <c r="P61" s="204">
        <v>262.46775580395519</v>
      </c>
      <c r="Q61" s="204">
        <v>294.38950988822012</v>
      </c>
      <c r="R61" s="204">
        <v>176.1607910576096</v>
      </c>
      <c r="S61" s="204">
        <v>176.1607910576096</v>
      </c>
      <c r="T61" s="204">
        <v>147.7858985382631</v>
      </c>
      <c r="U61" s="204">
        <v>107.6283748925193</v>
      </c>
      <c r="V61" s="204">
        <v>161.4424763542562</v>
      </c>
      <c r="W61" s="204">
        <v>52.059673258813397</v>
      </c>
      <c r="X61" s="204">
        <v>26.819002579535681</v>
      </c>
      <c r="Y61" s="204">
        <v>21.380481513327599</v>
      </c>
      <c r="DA61" s="71" t="s">
        <v>973</v>
      </c>
    </row>
    <row r="62" spans="1:105" ht="12" customHeight="1" x14ac:dyDescent="0.25">
      <c r="A62" s="18" t="s">
        <v>31</v>
      </c>
      <c r="B62" s="204">
        <v>20.875150472914871</v>
      </c>
      <c r="C62" s="204">
        <v>35.158125537403272</v>
      </c>
      <c r="D62" s="204">
        <v>32.960705073086842</v>
      </c>
      <c r="E62" s="204">
        <v>38.454170249355109</v>
      </c>
      <c r="F62" s="204">
        <v>17.579019776440241</v>
      </c>
      <c r="G62" s="204">
        <v>3.2960447119518479</v>
      </c>
      <c r="H62" s="204">
        <v>15.3816852966466</v>
      </c>
      <c r="I62" s="204">
        <v>14.28297506448839</v>
      </c>
      <c r="J62" s="204">
        <v>0</v>
      </c>
      <c r="K62" s="204">
        <v>34.059415305245047</v>
      </c>
      <c r="L62" s="204">
        <v>8.7895098882201186</v>
      </c>
      <c r="M62" s="204">
        <v>7.690799656061909</v>
      </c>
      <c r="N62" s="204">
        <v>93.388736027515051</v>
      </c>
      <c r="O62" s="204">
        <v>43.947635425623382</v>
      </c>
      <c r="P62" s="204">
        <v>46.145055889939812</v>
      </c>
      <c r="Q62" s="204">
        <v>62.625365434221827</v>
      </c>
      <c r="R62" s="204">
        <v>34.059415305245047</v>
      </c>
      <c r="S62" s="204">
        <v>31.862080825451411</v>
      </c>
      <c r="T62" s="204">
        <v>25.26990541702493</v>
      </c>
      <c r="U62" s="204">
        <v>21.984780739466899</v>
      </c>
      <c r="V62" s="204">
        <v>16.708856405846952</v>
      </c>
      <c r="W62" s="204">
        <v>88.519346517626829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1053.095442820292</v>
      </c>
      <c r="C63" s="204">
        <v>733.60558899398109</v>
      </c>
      <c r="D63" s="204">
        <v>1051.0604471195179</v>
      </c>
      <c r="E63" s="204">
        <v>670.52166809974199</v>
      </c>
      <c r="F63" s="204">
        <v>661.36431642304387</v>
      </c>
      <c r="G63" s="204">
        <v>662.38177128116934</v>
      </c>
      <c r="H63" s="204">
        <v>651.18942390369727</v>
      </c>
      <c r="I63" s="204">
        <v>661.36431642304387</v>
      </c>
      <c r="J63" s="204">
        <v>951.34711951848658</v>
      </c>
      <c r="K63" s="204">
        <v>861.8085124677558</v>
      </c>
      <c r="L63" s="204">
        <v>1181.2983662940669</v>
      </c>
      <c r="M63" s="204">
        <v>669.50412725709361</v>
      </c>
      <c r="N63" s="204">
        <v>524.00404127257093</v>
      </c>
      <c r="O63" s="204">
        <v>346.96190885640578</v>
      </c>
      <c r="P63" s="204">
        <v>312.36741186586409</v>
      </c>
      <c r="Q63" s="204">
        <v>183.14703353396391</v>
      </c>
      <c r="R63" s="204">
        <v>135.32527944969911</v>
      </c>
      <c r="S63" s="204">
        <v>127.1854686156492</v>
      </c>
      <c r="T63" s="204">
        <v>84.722785898538262</v>
      </c>
      <c r="U63" s="204">
        <v>42.260189165950123</v>
      </c>
      <c r="V63" s="204">
        <v>14.81556319862425</v>
      </c>
      <c r="W63" s="204">
        <v>10.9938950988822</v>
      </c>
      <c r="X63" s="204">
        <v>1.5424763542562341</v>
      </c>
      <c r="Y63" s="204">
        <v>2.1601031814273428</v>
      </c>
      <c r="DA63" s="71" t="s">
        <v>975</v>
      </c>
    </row>
    <row r="64" spans="1:105" ht="12" customHeight="1" x14ac:dyDescent="0.25">
      <c r="A64" s="18" t="s">
        <v>32</v>
      </c>
      <c r="B64" s="204">
        <v>126.11066208082541</v>
      </c>
      <c r="C64" s="204">
        <v>95.538349097162509</v>
      </c>
      <c r="D64" s="204">
        <v>159.54909716251069</v>
      </c>
      <c r="E64" s="204">
        <v>115.6013757523646</v>
      </c>
      <c r="F64" s="204">
        <v>37.259931212381773</v>
      </c>
      <c r="G64" s="204">
        <v>140.44135855546</v>
      </c>
      <c r="H64" s="204">
        <v>270.37351676698188</v>
      </c>
      <c r="I64" s="204">
        <v>192.98744625967319</v>
      </c>
      <c r="J64" s="204">
        <v>210.18435081685291</v>
      </c>
      <c r="K64" s="204">
        <v>256.04282029234741</v>
      </c>
      <c r="L64" s="204">
        <v>241.71203783319001</v>
      </c>
      <c r="M64" s="204">
        <v>279.92742906276868</v>
      </c>
      <c r="N64" s="204">
        <v>358.26887360275151</v>
      </c>
      <c r="O64" s="204">
        <v>349.67042132416162</v>
      </c>
      <c r="P64" s="204">
        <v>333.42889079965602</v>
      </c>
      <c r="Q64" s="204">
        <v>303.81195184866721</v>
      </c>
      <c r="R64" s="204">
        <v>262.73052450558902</v>
      </c>
      <c r="S64" s="204">
        <v>229.29208942390369</v>
      </c>
      <c r="T64" s="204">
        <v>187.2552020636285</v>
      </c>
      <c r="U64" s="204">
        <v>131.8429062768702</v>
      </c>
      <c r="V64" s="204">
        <v>114.3145313843508</v>
      </c>
      <c r="W64" s="204">
        <v>45.758125537403266</v>
      </c>
      <c r="X64" s="204">
        <v>147.94402407566639</v>
      </c>
      <c r="Y64" s="204">
        <v>0.54075666380051579</v>
      </c>
      <c r="DA64" s="71" t="s">
        <v>976</v>
      </c>
    </row>
    <row r="65" spans="1:105" ht="12" customHeight="1" x14ac:dyDescent="0.25">
      <c r="A65" s="18" t="s">
        <v>33</v>
      </c>
      <c r="B65" s="204">
        <v>465.89286443837329</v>
      </c>
      <c r="C65" s="204">
        <v>917.12050479229981</v>
      </c>
      <c r="D65" s="204">
        <v>471.33847484252811</v>
      </c>
      <c r="E65" s="204">
        <v>348.33292332857548</v>
      </c>
      <c r="F65" s="204">
        <v>351.29449699054169</v>
      </c>
      <c r="G65" s="204">
        <v>379.33508168529659</v>
      </c>
      <c r="H65" s="204">
        <v>371.97867583834909</v>
      </c>
      <c r="I65" s="204">
        <v>343.43654342218389</v>
      </c>
      <c r="J65" s="204">
        <v>381.48469475494409</v>
      </c>
      <c r="K65" s="204">
        <v>405.24986274355541</v>
      </c>
      <c r="L65" s="204">
        <v>439.33312958801213</v>
      </c>
      <c r="M65" s="204">
        <v>1595.514548157214</v>
      </c>
      <c r="N65" s="204">
        <v>760.91523555919002</v>
      </c>
      <c r="O65" s="204">
        <v>564.72726739228415</v>
      </c>
      <c r="P65" s="204">
        <v>1036.161324782187</v>
      </c>
      <c r="Q65" s="204">
        <v>245.7485334895843</v>
      </c>
      <c r="R65" s="204">
        <v>303.54921749120348</v>
      </c>
      <c r="S65" s="204">
        <v>284.4415297555679</v>
      </c>
      <c r="T65" s="204">
        <v>216.2032674118658</v>
      </c>
      <c r="U65" s="204">
        <v>212.4295786758384</v>
      </c>
      <c r="V65" s="204">
        <v>81.821066208082541</v>
      </c>
      <c r="W65" s="204">
        <v>171.17050730868439</v>
      </c>
      <c r="X65" s="204">
        <v>7.9220120378331904</v>
      </c>
      <c r="Y65" s="204">
        <v>11.13877901977644</v>
      </c>
      <c r="DA65" s="71" t="s">
        <v>977</v>
      </c>
    </row>
    <row r="66" spans="1:105" ht="12" customHeight="1" x14ac:dyDescent="0.25">
      <c r="A66" s="18" t="s">
        <v>83</v>
      </c>
      <c r="B66" s="204">
        <v>2070.3162510748061</v>
      </c>
      <c r="C66" s="204">
        <v>2127.0660361134992</v>
      </c>
      <c r="D66" s="204">
        <v>2433.935253654342</v>
      </c>
      <c r="E66" s="204">
        <v>2557.9440240756662</v>
      </c>
      <c r="F66" s="204">
        <v>2707.174892519346</v>
      </c>
      <c r="G66" s="204">
        <v>2858.507652622528</v>
      </c>
      <c r="H66" s="204">
        <v>2974.1091143594149</v>
      </c>
      <c r="I66" s="204">
        <v>3069.7429922613919</v>
      </c>
      <c r="J66" s="204">
        <v>3142.2565778159928</v>
      </c>
      <c r="K66" s="204">
        <v>3082.3540842648322</v>
      </c>
      <c r="L66" s="204">
        <v>3195.8536543422179</v>
      </c>
      <c r="M66" s="204">
        <v>2676.6981943250212</v>
      </c>
      <c r="N66" s="204">
        <v>2477.0230438521062</v>
      </c>
      <c r="O66" s="204">
        <v>1662.558555460017</v>
      </c>
      <c r="P66" s="204">
        <v>2454.9536543422182</v>
      </c>
      <c r="Q66" s="204">
        <v>2368.7780739466889</v>
      </c>
      <c r="R66" s="204">
        <v>2488.5831470335338</v>
      </c>
      <c r="S66" s="204">
        <v>4259.9888220120374</v>
      </c>
      <c r="T66" s="204">
        <v>4167.1367153912297</v>
      </c>
      <c r="U66" s="204">
        <v>3806.6789337919172</v>
      </c>
      <c r="V66" s="204">
        <v>3372.7174548581252</v>
      </c>
      <c r="W66" s="204">
        <v>2447.4574376612209</v>
      </c>
      <c r="X66" s="204">
        <v>3067.6253654342222</v>
      </c>
      <c r="Y66" s="204">
        <v>2566.580481513327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977.06362854686154</v>
      </c>
      <c r="C67" s="204">
        <f t="shared" si="13"/>
        <v>993.44368013757514</v>
      </c>
      <c r="D67" s="204">
        <f t="shared" si="13"/>
        <v>920.55030094582969</v>
      </c>
      <c r="E67" s="204">
        <f t="shared" si="13"/>
        <v>929.6001719690455</v>
      </c>
      <c r="F67" s="204">
        <f t="shared" si="13"/>
        <v>986.8873602751504</v>
      </c>
      <c r="G67" s="204">
        <f t="shared" si="13"/>
        <v>992.62682717110908</v>
      </c>
      <c r="H67" s="204">
        <f t="shared" si="13"/>
        <v>945.98022355975922</v>
      </c>
      <c r="I67" s="204">
        <f t="shared" si="13"/>
        <v>769.067067927773</v>
      </c>
      <c r="J67" s="204">
        <f t="shared" si="13"/>
        <v>695.31384350816847</v>
      </c>
      <c r="K67" s="204">
        <f t="shared" si="13"/>
        <v>566.70249355116073</v>
      </c>
      <c r="L67" s="204">
        <f t="shared" si="13"/>
        <v>565.90713671539118</v>
      </c>
      <c r="M67" s="204">
        <f t="shared" si="13"/>
        <v>426.69819432502152</v>
      </c>
      <c r="N67" s="204">
        <f t="shared" si="13"/>
        <v>370.80825451418741</v>
      </c>
      <c r="O67" s="204">
        <f t="shared" si="13"/>
        <v>449.63456577815992</v>
      </c>
      <c r="P67" s="204">
        <f t="shared" si="13"/>
        <v>509.41530524505578</v>
      </c>
      <c r="Q67" s="204">
        <f t="shared" si="13"/>
        <v>572.50644883920893</v>
      </c>
      <c r="R67" s="204">
        <f t="shared" si="13"/>
        <v>652.57953568357686</v>
      </c>
      <c r="S67" s="204">
        <f t="shared" si="13"/>
        <v>655.51986242476346</v>
      </c>
      <c r="T67" s="204">
        <f t="shared" si="13"/>
        <v>616.08417884780738</v>
      </c>
      <c r="U67" s="204">
        <f t="shared" si="13"/>
        <v>642.91702493551156</v>
      </c>
      <c r="V67" s="204">
        <f t="shared" si="13"/>
        <v>653.29707652622528</v>
      </c>
      <c r="W67" s="204">
        <f t="shared" si="13"/>
        <v>663.84479793637149</v>
      </c>
      <c r="X67" s="204">
        <f t="shared" si="13"/>
        <v>550.02837489251931</v>
      </c>
      <c r="Y67" s="204">
        <f t="shared" si="13"/>
        <v>457.54359415305242</v>
      </c>
      <c r="DA67" s="71"/>
    </row>
    <row r="68" spans="1:105" ht="12" customHeight="1" x14ac:dyDescent="0.25">
      <c r="A68" s="18" t="s">
        <v>73</v>
      </c>
      <c r="B68" s="204">
        <v>977.06362854686154</v>
      </c>
      <c r="C68" s="204">
        <v>993.44368013757514</v>
      </c>
      <c r="D68" s="204">
        <v>920.55030094582969</v>
      </c>
      <c r="E68" s="204">
        <v>929.6001719690455</v>
      </c>
      <c r="F68" s="204">
        <v>986.8873602751504</v>
      </c>
      <c r="G68" s="204">
        <v>992.62682717110908</v>
      </c>
      <c r="H68" s="204">
        <v>945.98022355975922</v>
      </c>
      <c r="I68" s="204">
        <v>769.067067927773</v>
      </c>
      <c r="J68" s="204">
        <v>695.31384350816847</v>
      </c>
      <c r="K68" s="204">
        <v>566.70249355116073</v>
      </c>
      <c r="L68" s="204">
        <v>565.90713671539118</v>
      </c>
      <c r="M68" s="204">
        <v>426.69819432502152</v>
      </c>
      <c r="N68" s="204">
        <v>370.80825451418741</v>
      </c>
      <c r="O68" s="204">
        <v>449.63456577815992</v>
      </c>
      <c r="P68" s="204">
        <v>509.41530524505578</v>
      </c>
      <c r="Q68" s="204">
        <v>572.50644883920893</v>
      </c>
      <c r="R68" s="204">
        <v>652.57953568357686</v>
      </c>
      <c r="S68" s="204">
        <v>655.51986242476346</v>
      </c>
      <c r="T68" s="204">
        <v>616.08417884780738</v>
      </c>
      <c r="U68" s="204">
        <v>642.91702493551156</v>
      </c>
      <c r="V68" s="204">
        <v>653.29707652622528</v>
      </c>
      <c r="W68" s="204">
        <v>663.84479793637149</v>
      </c>
      <c r="X68" s="204">
        <v>550.02837489251931</v>
      </c>
      <c r="Y68" s="204">
        <v>457.54359415305242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4818.5775591933161</v>
      </c>
      <c r="C71" s="284">
        <f t="shared" si="14"/>
        <v>5405.586626890321</v>
      </c>
      <c r="D71" s="284">
        <f t="shared" si="14"/>
        <v>5437.085594361014</v>
      </c>
      <c r="E71" s="284">
        <f t="shared" si="14"/>
        <v>4926.4689508436231</v>
      </c>
      <c r="F71" s="284">
        <f t="shared" si="14"/>
        <v>4761.5600171969036</v>
      </c>
      <c r="G71" s="284">
        <f t="shared" si="14"/>
        <v>5042.5001719690454</v>
      </c>
      <c r="H71" s="284">
        <f t="shared" si="14"/>
        <v>5432.3660361134989</v>
      </c>
      <c r="I71" s="284">
        <f t="shared" si="14"/>
        <v>5472.9578675838338</v>
      </c>
      <c r="J71" s="284">
        <f t="shared" si="14"/>
        <v>5867.6889079965586</v>
      </c>
      <c r="K71" s="284">
        <f t="shared" si="14"/>
        <v>5206.2171886248971</v>
      </c>
      <c r="L71" s="284">
        <f t="shared" si="14"/>
        <v>5632.8938346610976</v>
      </c>
      <c r="M71" s="284">
        <f t="shared" si="14"/>
        <v>5938.5999307883403</v>
      </c>
      <c r="N71" s="284">
        <f t="shared" si="14"/>
        <v>4866.9748228334811</v>
      </c>
      <c r="O71" s="284">
        <f t="shared" si="14"/>
        <v>3695.3378434885858</v>
      </c>
      <c r="P71" s="284">
        <f t="shared" si="14"/>
        <v>4954.9393987288759</v>
      </c>
      <c r="Q71" s="284">
        <f t="shared" si="14"/>
        <v>4031.0069169805552</v>
      </c>
      <c r="R71" s="284">
        <f t="shared" si="14"/>
        <v>4052.9879105264572</v>
      </c>
      <c r="S71" s="284">
        <f t="shared" si="14"/>
        <v>5764.4506441149824</v>
      </c>
      <c r="T71" s="284">
        <f t="shared" si="14"/>
        <v>5444.457953568357</v>
      </c>
      <c r="U71" s="284">
        <f t="shared" si="14"/>
        <v>4965.7417884780734</v>
      </c>
      <c r="V71" s="284">
        <f t="shared" si="14"/>
        <v>4415.1170249355109</v>
      </c>
      <c r="W71" s="284">
        <f t="shared" si="14"/>
        <v>3479.8037833190019</v>
      </c>
      <c r="X71" s="284">
        <f t="shared" si="14"/>
        <v>3801.8812553740331</v>
      </c>
      <c r="Y71" s="284">
        <f t="shared" si="14"/>
        <v>3059.3441960447112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4818.5775591933161</v>
      </c>
      <c r="C72" s="241">
        <f>CHI_fec!C16</f>
        <v>5405.586626890321</v>
      </c>
      <c r="D72" s="241">
        <f>CHI_fec!D16</f>
        <v>5437.085594361014</v>
      </c>
      <c r="E72" s="241">
        <f>CHI_fec!E16</f>
        <v>4926.4689508436231</v>
      </c>
      <c r="F72" s="241">
        <f>CHI_fec!F16</f>
        <v>4761.5600171969036</v>
      </c>
      <c r="G72" s="241">
        <f>CHI_fec!G16</f>
        <v>5042.5001719690454</v>
      </c>
      <c r="H72" s="241">
        <f>CHI_fec!H16</f>
        <v>5432.3660361134989</v>
      </c>
      <c r="I72" s="241">
        <f>CHI_fec!I16</f>
        <v>5472.9578675838338</v>
      </c>
      <c r="J72" s="241">
        <f>CHI_fec!J16</f>
        <v>5867.6889079965586</v>
      </c>
      <c r="K72" s="241">
        <f>CHI_fec!K16</f>
        <v>5206.2171886248971</v>
      </c>
      <c r="L72" s="241">
        <f>CHI_fec!L16</f>
        <v>5632.8938346610976</v>
      </c>
      <c r="M72" s="241">
        <f>CHI_fec!M16</f>
        <v>5938.5999307883403</v>
      </c>
      <c r="N72" s="241">
        <f>CHI_fec!N16</f>
        <v>4866.9748228334811</v>
      </c>
      <c r="O72" s="241">
        <f>CHI_fec!O16</f>
        <v>3695.3378434885858</v>
      </c>
      <c r="P72" s="241">
        <f>CHI_fec!P16</f>
        <v>4954.9393987288759</v>
      </c>
      <c r="Q72" s="241">
        <f>CHI_fec!Q16</f>
        <v>4031.0069169805552</v>
      </c>
      <c r="R72" s="241">
        <f>CHI_fec!R16</f>
        <v>4052.9879105264572</v>
      </c>
      <c r="S72" s="241">
        <f>CHI_fec!S16</f>
        <v>5764.4506441149824</v>
      </c>
      <c r="T72" s="241">
        <f>CHI_fec!T16</f>
        <v>5444.457953568357</v>
      </c>
      <c r="U72" s="241">
        <f>CHI_fec!U16</f>
        <v>4965.7417884780734</v>
      </c>
      <c r="V72" s="241">
        <f>CHI_fec!V16</f>
        <v>4415.1170249355109</v>
      </c>
      <c r="W72" s="241">
        <f>CHI_fec!W16</f>
        <v>3479.8037833190019</v>
      </c>
      <c r="X72" s="241">
        <f>CHI_fec!X16</f>
        <v>3801.8812553740331</v>
      </c>
      <c r="Y72" s="241">
        <f>CHI_fec!Y16</f>
        <v>3059.3441960447112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12414.068379750248</v>
      </c>
      <c r="C76" s="203">
        <f t="shared" si="15"/>
        <v>10149.188768039869</v>
      </c>
      <c r="D76" s="203">
        <f t="shared" si="15"/>
        <v>10293.286204923461</v>
      </c>
      <c r="E76" s="203">
        <f t="shared" si="15"/>
        <v>11758.439917352671</v>
      </c>
      <c r="F76" s="203">
        <f t="shared" si="15"/>
        <v>8551.6391561250457</v>
      </c>
      <c r="G76" s="203">
        <f t="shared" si="15"/>
        <v>8304.9502883170771</v>
      </c>
      <c r="H76" s="203">
        <f t="shared" si="15"/>
        <v>7818.0831857112707</v>
      </c>
      <c r="I76" s="203">
        <f t="shared" si="15"/>
        <v>9334.1532441559466</v>
      </c>
      <c r="J76" s="203">
        <f t="shared" si="15"/>
        <v>6778.3308106163286</v>
      </c>
      <c r="K76" s="203">
        <f t="shared" si="15"/>
        <v>6132.6639942493784</v>
      </c>
      <c r="L76" s="203">
        <f t="shared" si="15"/>
        <v>6146.8597184163009</v>
      </c>
      <c r="M76" s="203">
        <f t="shared" si="15"/>
        <v>6083.1727595610964</v>
      </c>
      <c r="N76" s="203">
        <f t="shared" si="15"/>
        <v>6525.8155885059314</v>
      </c>
      <c r="O76" s="203">
        <f t="shared" si="15"/>
        <v>5668.9429286794239</v>
      </c>
      <c r="P76" s="203">
        <f t="shared" si="15"/>
        <v>5721.4588287457073</v>
      </c>
      <c r="Q76" s="203">
        <f t="shared" si="15"/>
        <v>4688.6422191788342</v>
      </c>
      <c r="R76" s="203">
        <f t="shared" si="15"/>
        <v>5352.8128690789736</v>
      </c>
      <c r="S76" s="203">
        <f t="shared" si="15"/>
        <v>5172.6916420968519</v>
      </c>
      <c r="T76" s="203">
        <f t="shared" si="15"/>
        <v>5397.1352289058168</v>
      </c>
      <c r="U76" s="203">
        <f t="shared" si="15"/>
        <v>4987.6068557215794</v>
      </c>
      <c r="V76" s="203">
        <f t="shared" si="15"/>
        <v>4728.4549313433326</v>
      </c>
      <c r="W76" s="203">
        <f t="shared" si="15"/>
        <v>7963.2067796169504</v>
      </c>
      <c r="X76" s="203">
        <f t="shared" si="15"/>
        <v>6620.0142938257995</v>
      </c>
      <c r="Y76" s="203">
        <f t="shared" si="15"/>
        <v>6758.6882525065948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11057.698569750248</v>
      </c>
      <c r="C77" s="213">
        <f>(CHI_emi!C5-CHI_emi!C59)+(CHI_emi!C61-CHI_emi!C108)+CHI_emi!C110</f>
        <v>8800.9277280398692</v>
      </c>
      <c r="D77" s="213">
        <f>(CHI_emi!D5-CHI_emi!D59)+(CHI_emi!D61-CHI_emi!D108)+CHI_emi!D110</f>
        <v>8908.4872749234601</v>
      </c>
      <c r="E77" s="213">
        <f>(CHI_emi!E5-CHI_emi!E59)+(CHI_emi!E61-CHI_emi!E108)+CHI_emi!E110</f>
        <v>10248.71851735267</v>
      </c>
      <c r="F77" s="213">
        <f>(CHI_emi!F5-CHI_emi!F59)+(CHI_emi!F61-CHI_emi!F108)+CHI_emi!F110</f>
        <v>6927.0082561250456</v>
      </c>
      <c r="G77" s="213">
        <f>(CHI_emi!G5-CHI_emi!G59)+(CHI_emi!G61-CHI_emi!G108)+CHI_emi!G110</f>
        <v>6669.9256883170765</v>
      </c>
      <c r="H77" s="213">
        <f>(CHI_emi!H5-CHI_emi!H59)+(CHI_emi!H61-CHI_emi!H108)+CHI_emi!H110</f>
        <v>6226.7939857112706</v>
      </c>
      <c r="I77" s="213">
        <f>(CHI_emi!I5-CHI_emi!I59)+(CHI_emi!I61-CHI_emi!I108)+CHI_emi!I110</f>
        <v>7719.1820441559466</v>
      </c>
      <c r="J77" s="213">
        <f>(CHI_emi!J5-CHI_emi!J59)+(CHI_emi!J61-CHI_emi!J108)+CHI_emi!J110</f>
        <v>5356.0282106163286</v>
      </c>
      <c r="K77" s="213">
        <f>(CHI_emi!K5-CHI_emi!K59)+(CHI_emi!K61-CHI_emi!K108)+CHI_emi!K110</f>
        <v>5058.1524942493779</v>
      </c>
      <c r="L77" s="213">
        <f>(CHI_emi!L5-CHI_emi!L59)+(CHI_emi!L61-CHI_emi!L108)+CHI_emi!L110</f>
        <v>4784.9884884163012</v>
      </c>
      <c r="M77" s="213">
        <f>(CHI_emi!M5-CHI_emi!M59)+(CHI_emi!M61-CHI_emi!M108)+CHI_emi!M110</f>
        <v>4719.0634595610964</v>
      </c>
      <c r="N77" s="213">
        <f>(CHI_emi!N5-CHI_emi!N59)+(CHI_emi!N61-CHI_emi!N108)+CHI_emi!N110</f>
        <v>5214.4076485059313</v>
      </c>
      <c r="O77" s="213">
        <f>(CHI_emi!O5-CHI_emi!O59)+(CHI_emi!O61-CHI_emi!O108)+CHI_emi!O110</f>
        <v>4364.045278679424</v>
      </c>
      <c r="P77" s="213">
        <f>(CHI_emi!P5-CHI_emi!P59)+(CHI_emi!P61-CHI_emi!P108)+CHI_emi!P110</f>
        <v>4343.8197887457072</v>
      </c>
      <c r="Q77" s="213">
        <f>(CHI_emi!Q5-CHI_emi!Q59)+(CHI_emi!Q61-CHI_emi!Q108)+CHI_emi!Q110</f>
        <v>3468.9607991788343</v>
      </c>
      <c r="R77" s="213">
        <f>(CHI_emi!R5-CHI_emi!R59)+(CHI_emi!R61-CHI_emi!R108)+CHI_emi!R110</f>
        <v>3924.9366490789735</v>
      </c>
      <c r="S77" s="213">
        <f>(CHI_emi!S5-CHI_emi!S59)+(CHI_emi!S61-CHI_emi!S108)+CHI_emi!S110</f>
        <v>3737.6870820968516</v>
      </c>
      <c r="T77" s="213">
        <f>(CHI_emi!T5-CHI_emi!T59)+(CHI_emi!T61-CHI_emi!T108)+CHI_emi!T110</f>
        <v>3823.469268905817</v>
      </c>
      <c r="U77" s="213">
        <f>(CHI_emi!U5-CHI_emi!U59)+(CHI_emi!U61-CHI_emi!U108)+CHI_emi!U110</f>
        <v>3673.1401657215797</v>
      </c>
      <c r="V77" s="213">
        <f>(CHI_emi!V5-CHI_emi!V59)+(CHI_emi!V61-CHI_emi!V108)+CHI_emi!V110</f>
        <v>3369.982961343333</v>
      </c>
      <c r="W77" s="213">
        <f>(CHI_emi!W5-CHI_emi!W59)+(CHI_emi!W61-CHI_emi!W108)+CHI_emi!W110</f>
        <v>6535.6068496169501</v>
      </c>
      <c r="X77" s="213">
        <f>(CHI_emi!X5-CHI_emi!X59)+(CHI_emi!X61-CHI_emi!X108)+CHI_emi!X110</f>
        <v>5526.1576738257991</v>
      </c>
      <c r="Y77" s="213">
        <f>(CHI_emi!Y5-CHI_emi!Y59)+(CHI_emi!Y61-CHI_emi!Y108)+CHI_emi!Y110</f>
        <v>5609.330922506595</v>
      </c>
      <c r="DA77" s="85"/>
    </row>
    <row r="78" spans="1:105" ht="12" customHeight="1" x14ac:dyDescent="0.25">
      <c r="A78" s="14" t="s">
        <v>146</v>
      </c>
      <c r="B78" s="204">
        <f>CHI_emi!B59+CHI_emi!B108</f>
        <v>1356.3698099999999</v>
      </c>
      <c r="C78" s="204">
        <f>CHI_emi!C59+CHI_emi!C108</f>
        <v>1348.2610400000001</v>
      </c>
      <c r="D78" s="204">
        <f>CHI_emi!D59+CHI_emi!D108</f>
        <v>1384.7989299999999</v>
      </c>
      <c r="E78" s="204">
        <f>CHI_emi!E59+CHI_emi!E108</f>
        <v>1509.7213999999999</v>
      </c>
      <c r="F78" s="204">
        <f>CHI_emi!F59+CHI_emi!F108</f>
        <v>1624.6309000000001</v>
      </c>
      <c r="G78" s="204">
        <f>CHI_emi!G59+CHI_emi!G108</f>
        <v>1635.0246</v>
      </c>
      <c r="H78" s="204">
        <f>CHI_emi!H59+CHI_emi!H108</f>
        <v>1591.2891999999999</v>
      </c>
      <c r="I78" s="204">
        <f>CHI_emi!I59+CHI_emi!I108</f>
        <v>1614.9712</v>
      </c>
      <c r="J78" s="204">
        <f>CHI_emi!J59+CHI_emi!J108</f>
        <v>1422.3026</v>
      </c>
      <c r="K78" s="204">
        <f>CHI_emi!K59+CHI_emi!K108</f>
        <v>1074.5115000000001</v>
      </c>
      <c r="L78" s="204">
        <f>CHI_emi!L59+CHI_emi!L108</f>
        <v>1361.87123</v>
      </c>
      <c r="M78" s="204">
        <f>CHI_emi!M59+CHI_emi!M108</f>
        <v>1364.1093000000001</v>
      </c>
      <c r="N78" s="204">
        <f>CHI_emi!N59+CHI_emi!N108</f>
        <v>1311.4079400000001</v>
      </c>
      <c r="O78" s="204">
        <f>CHI_emi!O59+CHI_emi!O108</f>
        <v>1304.8976500000001</v>
      </c>
      <c r="P78" s="204">
        <f>CHI_emi!P59+CHI_emi!P108</f>
        <v>1377.63904</v>
      </c>
      <c r="Q78" s="204">
        <f>CHI_emi!Q59+CHI_emi!Q108</f>
        <v>1219.6814199999999</v>
      </c>
      <c r="R78" s="204">
        <f>CHI_emi!R59+CHI_emi!R108</f>
        <v>1427.8762200000001</v>
      </c>
      <c r="S78" s="204">
        <f>CHI_emi!S59+CHI_emi!S108</f>
        <v>1435.0045600000001</v>
      </c>
      <c r="T78" s="204">
        <f>CHI_emi!T59+CHI_emi!T108</f>
        <v>1573.66596</v>
      </c>
      <c r="U78" s="204">
        <f>CHI_emi!U59+CHI_emi!U108</f>
        <v>1314.46669</v>
      </c>
      <c r="V78" s="204">
        <f>CHI_emi!V59+CHI_emi!V108</f>
        <v>1358.4719700000001</v>
      </c>
      <c r="W78" s="204">
        <f>CHI_emi!W59+CHI_emi!W108</f>
        <v>1427.5999300000001</v>
      </c>
      <c r="X78" s="204">
        <f>CHI_emi!X59+CHI_emi!X108</f>
        <v>1093.85662</v>
      </c>
      <c r="Y78" s="204">
        <f>CHI_emi!Y59+CHI_emi!Y108</f>
        <v>1149.35733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12414.06837975025</v>
      </c>
      <c r="C79" s="210">
        <f t="shared" si="16"/>
        <v>10149.18876803987</v>
      </c>
      <c r="D79" s="210">
        <f t="shared" si="16"/>
        <v>10293.286204923461</v>
      </c>
      <c r="E79" s="210">
        <f t="shared" si="16"/>
        <v>11758.439917352669</v>
      </c>
      <c r="F79" s="210">
        <f t="shared" si="16"/>
        <v>8551.6391561250457</v>
      </c>
      <c r="G79" s="210">
        <f t="shared" si="16"/>
        <v>8304.9502883170753</v>
      </c>
      <c r="H79" s="210">
        <f t="shared" si="16"/>
        <v>7818.0831857112717</v>
      </c>
      <c r="I79" s="210">
        <f t="shared" si="16"/>
        <v>9334.1532441559466</v>
      </c>
      <c r="J79" s="210">
        <f t="shared" si="16"/>
        <v>6778.3308106163286</v>
      </c>
      <c r="K79" s="210">
        <f t="shared" si="16"/>
        <v>6132.6639942493766</v>
      </c>
      <c r="L79" s="210">
        <f t="shared" si="16"/>
        <v>6146.8597184163009</v>
      </c>
      <c r="M79" s="210">
        <f t="shared" si="16"/>
        <v>6083.1727595610964</v>
      </c>
      <c r="N79" s="210">
        <f t="shared" si="16"/>
        <v>6525.8155885059314</v>
      </c>
      <c r="O79" s="210">
        <f t="shared" si="16"/>
        <v>5668.9429286794248</v>
      </c>
      <c r="P79" s="210">
        <f t="shared" si="16"/>
        <v>5721.4588287457073</v>
      </c>
      <c r="Q79" s="210">
        <f t="shared" si="16"/>
        <v>4688.6422191788342</v>
      </c>
      <c r="R79" s="210">
        <f t="shared" si="16"/>
        <v>5352.8128690789736</v>
      </c>
      <c r="S79" s="210">
        <f t="shared" si="16"/>
        <v>5172.691642096851</v>
      </c>
      <c r="T79" s="210">
        <f t="shared" si="16"/>
        <v>5397.1352289058168</v>
      </c>
      <c r="U79" s="210">
        <f t="shared" si="16"/>
        <v>4987.6068557215794</v>
      </c>
      <c r="V79" s="210">
        <f t="shared" si="16"/>
        <v>4728.4549313433336</v>
      </c>
      <c r="W79" s="210">
        <f t="shared" si="16"/>
        <v>7963.2067796169504</v>
      </c>
      <c r="X79" s="210">
        <f t="shared" si="16"/>
        <v>6620.0142938257977</v>
      </c>
      <c r="Y79" s="210">
        <f t="shared" si="16"/>
        <v>6758.6882525065939</v>
      </c>
      <c r="DA79" s="109"/>
    </row>
    <row r="80" spans="1:105" ht="12" customHeight="1" x14ac:dyDescent="0.25">
      <c r="A80" s="51" t="s">
        <v>48</v>
      </c>
      <c r="B80" s="241">
        <f>CHI_emi!B$5</f>
        <v>5282.1615737265811</v>
      </c>
      <c r="C80" s="241">
        <f>CHI_emi!C$5</f>
        <v>4454.4027343724838</v>
      </c>
      <c r="D80" s="241">
        <f>CHI_emi!D$5</f>
        <v>4505.9944314712666</v>
      </c>
      <c r="E80" s="241">
        <f>CHI_emi!E$5</f>
        <v>4783.3304259463193</v>
      </c>
      <c r="F80" s="241">
        <f>CHI_emi!F$5</f>
        <v>3787.8021213974484</v>
      </c>
      <c r="G80" s="241">
        <f>CHI_emi!G$5</f>
        <v>4009.5405867062491</v>
      </c>
      <c r="H80" s="241">
        <f>CHI_emi!H$5</f>
        <v>3838.4589276113729</v>
      </c>
      <c r="I80" s="241">
        <f>CHI_emi!I$5</f>
        <v>4388.7417033746324</v>
      </c>
      <c r="J80" s="241">
        <f>CHI_emi!J$5</f>
        <v>3691.4258976091019</v>
      </c>
      <c r="K80" s="241">
        <f>CHI_emi!K$5</f>
        <v>2845.6823020945631</v>
      </c>
      <c r="L80" s="241">
        <f>CHI_emi!L$5</f>
        <v>3490.3884089872345</v>
      </c>
      <c r="M80" s="241">
        <f>CHI_emi!M$5</f>
        <v>3415.2963674816192</v>
      </c>
      <c r="N80" s="241">
        <f>CHI_emi!N$5</f>
        <v>3436.9354230450799</v>
      </c>
      <c r="O80" s="241">
        <f>CHI_emi!O$5</f>
        <v>3159.9559890237792</v>
      </c>
      <c r="P80" s="241">
        <f>CHI_emi!P$5</f>
        <v>3250.0443598504135</v>
      </c>
      <c r="Q80" s="241">
        <f>CHI_emi!Q$5</f>
        <v>2910.023380074821</v>
      </c>
      <c r="R80" s="241">
        <f>CHI_emi!R$5</f>
        <v>3401.6112842250773</v>
      </c>
      <c r="S80" s="241">
        <f>CHI_emi!S$5</f>
        <v>3414.9115553941592</v>
      </c>
      <c r="T80" s="241">
        <f>CHI_emi!T$5</f>
        <v>3570.0161242747872</v>
      </c>
      <c r="U80" s="241">
        <f>CHI_emi!U$5</f>
        <v>3176.5593190322388</v>
      </c>
      <c r="V80" s="241">
        <f>CHI_emi!V$5</f>
        <v>2959.0508719496825</v>
      </c>
      <c r="W80" s="241">
        <f>CHI_emi!W$5</f>
        <v>4824.0064185102447</v>
      </c>
      <c r="X80" s="241">
        <f>CHI_emi!X$5</f>
        <v>3754.72064632315</v>
      </c>
      <c r="Y80" s="241">
        <f>CHI_emi!Y$5</f>
        <v>3716.7481836000779</v>
      </c>
      <c r="DA80" s="83"/>
    </row>
    <row r="81" spans="1:105" ht="12" customHeight="1" x14ac:dyDescent="0.25">
      <c r="A81" s="99" t="s">
        <v>49</v>
      </c>
      <c r="B81" s="282">
        <f>CHI_emi!B$61</f>
        <v>4096.8880555329561</v>
      </c>
      <c r="C81" s="282">
        <f>CHI_emi!C$61</f>
        <v>2763.794126231367</v>
      </c>
      <c r="D81" s="282">
        <f>CHI_emi!D$61</f>
        <v>2705.2289611561064</v>
      </c>
      <c r="E81" s="282">
        <f>CHI_emi!E$61</f>
        <v>3809.307078567585</v>
      </c>
      <c r="F81" s="282">
        <f>CHI_emi!F$61</f>
        <v>2617.0979593999773</v>
      </c>
      <c r="G81" s="282">
        <f>CHI_emi!G$61</f>
        <v>2316.2155470162897</v>
      </c>
      <c r="H81" s="282">
        <f>CHI_emi!H$61</f>
        <v>2094.8320667578569</v>
      </c>
      <c r="I81" s="282">
        <f>CHI_emi!I$61</f>
        <v>2890.5943266052582</v>
      </c>
      <c r="J81" s="282">
        <f>CHI_emi!J$61</f>
        <v>1334.1677835807625</v>
      </c>
      <c r="K81" s="282">
        <f>CHI_emi!K$61</f>
        <v>1639.4873738046704</v>
      </c>
      <c r="L81" s="282">
        <f>CHI_emi!L$61</f>
        <v>1029.9417310666672</v>
      </c>
      <c r="M81" s="282">
        <f>CHI_emi!M$61</f>
        <v>962.07529867759229</v>
      </c>
      <c r="N81" s="282">
        <f>CHI_emi!N$61</f>
        <v>1303.1958231968488</v>
      </c>
      <c r="O81" s="282">
        <f>CHI_emi!O$61</f>
        <v>1078.0248170430714</v>
      </c>
      <c r="P81" s="282">
        <f>CHI_emi!P$61</f>
        <v>840.2353261289079</v>
      </c>
      <c r="Q81" s="282">
        <f>CHI_emi!Q$61</f>
        <v>829.86630480332519</v>
      </c>
      <c r="R81" s="282">
        <f>CHI_emi!R$61</f>
        <v>904.64446415730822</v>
      </c>
      <c r="S81" s="282">
        <f>CHI_emi!S$61</f>
        <v>703.11442975320017</v>
      </c>
      <c r="T81" s="282">
        <f>CHI_emi!T$61</f>
        <v>836.55964992519273</v>
      </c>
      <c r="U81" s="282">
        <f>CHI_emi!U$61</f>
        <v>721.76275814718178</v>
      </c>
      <c r="V81" s="282">
        <f>CHI_emi!V$61</f>
        <v>735.97873772777916</v>
      </c>
      <c r="W81" s="282">
        <f>CHI_emi!W$61</f>
        <v>1610.949168592274</v>
      </c>
      <c r="X81" s="282">
        <f>CHI_emi!X$61</f>
        <v>1621.2136588816061</v>
      </c>
      <c r="Y81" s="282">
        <f>CHI_emi!Y$61</f>
        <v>1620.8640330380686</v>
      </c>
      <c r="DA81" s="94"/>
    </row>
    <row r="82" spans="1:105" ht="12" customHeight="1" x14ac:dyDescent="0.25">
      <c r="A82" s="52" t="s">
        <v>50</v>
      </c>
      <c r="B82" s="242">
        <f>CHI_emi!B$110</f>
        <v>3035.0187504907112</v>
      </c>
      <c r="C82" s="242">
        <f>CHI_emi!C$110</f>
        <v>2930.9919074360191</v>
      </c>
      <c r="D82" s="242">
        <f>CHI_emi!D$110</f>
        <v>3082.0628122960879</v>
      </c>
      <c r="E82" s="242">
        <f>CHI_emi!E$110</f>
        <v>3165.8024128387651</v>
      </c>
      <c r="F82" s="242">
        <f>CHI_emi!F$110</f>
        <v>2146.73907532762</v>
      </c>
      <c r="G82" s="242">
        <f>CHI_emi!G$110</f>
        <v>1979.1941545945369</v>
      </c>
      <c r="H82" s="242">
        <f>CHI_emi!H$110</f>
        <v>1884.792191342041</v>
      </c>
      <c r="I82" s="242">
        <f>CHI_emi!I$110</f>
        <v>2054.817214176056</v>
      </c>
      <c r="J82" s="242">
        <f>CHI_emi!J$110</f>
        <v>1752.737129426464</v>
      </c>
      <c r="K82" s="242">
        <f>CHI_emi!K$110</f>
        <v>1647.4943183501441</v>
      </c>
      <c r="L82" s="242">
        <f>CHI_emi!L$110</f>
        <v>1626.529578362399</v>
      </c>
      <c r="M82" s="242">
        <f>CHI_emi!M$110</f>
        <v>1705.8010934018851</v>
      </c>
      <c r="N82" s="242">
        <f>CHI_emi!N$110</f>
        <v>1785.6843422640029</v>
      </c>
      <c r="O82" s="242">
        <f>CHI_emi!O$110</f>
        <v>1430.9621226125739</v>
      </c>
      <c r="P82" s="242">
        <f>CHI_emi!P$110</f>
        <v>1631.1791427663859</v>
      </c>
      <c r="Q82" s="242">
        <f>CHI_emi!Q$110</f>
        <v>948.75253430068813</v>
      </c>
      <c r="R82" s="242">
        <f>CHI_emi!R$110</f>
        <v>1046.5571206965881</v>
      </c>
      <c r="S82" s="242">
        <f>CHI_emi!S$110</f>
        <v>1054.6656569494919</v>
      </c>
      <c r="T82" s="242">
        <f>CHI_emi!T$110</f>
        <v>990.55945470583708</v>
      </c>
      <c r="U82" s="242">
        <f>CHI_emi!U$110</f>
        <v>1089.2847785421591</v>
      </c>
      <c r="V82" s="242">
        <f>CHI_emi!V$110</f>
        <v>1033.4253216658719</v>
      </c>
      <c r="W82" s="242">
        <f>CHI_emi!W$110</f>
        <v>1528.251192514432</v>
      </c>
      <c r="X82" s="242">
        <f>CHI_emi!X$110</f>
        <v>1244.079988621042</v>
      </c>
      <c r="Y82" s="242">
        <f>CHI_emi!Y$110</f>
        <v>1421.0760358684479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619.8290561157861</v>
      </c>
      <c r="C85" s="287">
        <f t="shared" si="17"/>
        <v>611.9649136860063</v>
      </c>
      <c r="D85" s="287">
        <f t="shared" si="17"/>
        <v>619.56660617390912</v>
      </c>
      <c r="E85" s="287">
        <f t="shared" si="17"/>
        <v>489.01251744985143</v>
      </c>
      <c r="F85" s="287">
        <f t="shared" si="17"/>
        <v>492.00949528230313</v>
      </c>
      <c r="G85" s="287">
        <f t="shared" si="17"/>
        <v>513.97218639601817</v>
      </c>
      <c r="H85" s="287">
        <f t="shared" si="17"/>
        <v>520.62310395476311</v>
      </c>
      <c r="I85" s="287">
        <f t="shared" si="17"/>
        <v>468.09610797749372</v>
      </c>
      <c r="J85" s="287">
        <f t="shared" si="17"/>
        <v>568.95629721782927</v>
      </c>
      <c r="K85" s="287">
        <f t="shared" si="17"/>
        <v>524.09075584452023</v>
      </c>
      <c r="L85" s="287">
        <f t="shared" si="17"/>
        <v>758.04541541622984</v>
      </c>
      <c r="M85" s="287">
        <f t="shared" si="17"/>
        <v>756.83720470129526</v>
      </c>
      <c r="N85" s="287">
        <f t="shared" si="17"/>
        <v>717.12885196327557</v>
      </c>
      <c r="O85" s="287">
        <f t="shared" si="17"/>
        <v>739.42648093989646</v>
      </c>
      <c r="P85" s="287">
        <f t="shared" si="17"/>
        <v>797.54295983385543</v>
      </c>
      <c r="Q85" s="287">
        <f t="shared" si="17"/>
        <v>967.6868599667273</v>
      </c>
      <c r="R85" s="287">
        <f t="shared" si="17"/>
        <v>1098.6141461615941</v>
      </c>
      <c r="S85" s="287">
        <f t="shared" si="17"/>
        <v>1020.4177030113455</v>
      </c>
      <c r="T85" s="287">
        <f t="shared" si="17"/>
        <v>1010.3157710943917</v>
      </c>
      <c r="U85" s="287">
        <f t="shared" si="17"/>
        <v>948.99125288186474</v>
      </c>
      <c r="V85" s="287">
        <f t="shared" si="17"/>
        <v>900.95296384667654</v>
      </c>
      <c r="W85" s="287">
        <f t="shared" si="17"/>
        <v>1017.8346550959523</v>
      </c>
      <c r="X85" s="287">
        <f t="shared" si="17"/>
        <v>919.78499300130989</v>
      </c>
      <c r="Y85" s="287">
        <f t="shared" si="17"/>
        <v>981.62288039218231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3536.7109029718881</v>
      </c>
      <c r="C86" s="288">
        <f t="shared" si="18"/>
        <v>3685.7000614502117</v>
      </c>
      <c r="D86" s="288">
        <f t="shared" si="18"/>
        <v>3824.056109313055</v>
      </c>
      <c r="E86" s="288">
        <f t="shared" si="18"/>
        <v>2764.7511635699975</v>
      </c>
      <c r="F86" s="288">
        <f t="shared" si="18"/>
        <v>2807.3064277017261</v>
      </c>
      <c r="G86" s="288">
        <f t="shared" si="18"/>
        <v>2899.2826839756594</v>
      </c>
      <c r="H86" s="288">
        <f t="shared" si="18"/>
        <v>2993.9883769259036</v>
      </c>
      <c r="I86" s="288">
        <f t="shared" si="18"/>
        <v>2557.9484564480626</v>
      </c>
      <c r="J86" s="288">
        <f t="shared" si="18"/>
        <v>3380.8847304431911</v>
      </c>
      <c r="K86" s="288">
        <f t="shared" si="18"/>
        <v>2801.0728434814823</v>
      </c>
      <c r="L86" s="288">
        <f t="shared" si="18"/>
        <v>3929.4326503575189</v>
      </c>
      <c r="M86" s="288">
        <f t="shared" si="18"/>
        <v>3873.7024280141272</v>
      </c>
      <c r="N86" s="288">
        <f t="shared" si="18"/>
        <v>3486.993119348268</v>
      </c>
      <c r="O86" s="288">
        <f t="shared" si="18"/>
        <v>3583.6549022203289</v>
      </c>
      <c r="P86" s="288">
        <f t="shared" si="18"/>
        <v>4160.6008462221225</v>
      </c>
      <c r="Q86" s="288">
        <f t="shared" si="18"/>
        <v>5406.4579567745841</v>
      </c>
      <c r="R86" s="288">
        <f t="shared" si="18"/>
        <v>5827.2723923758613</v>
      </c>
      <c r="S86" s="288">
        <f t="shared" si="18"/>
        <v>5363.5139583839591</v>
      </c>
      <c r="T86" s="288">
        <f t="shared" si="18"/>
        <v>5220.7599451937549</v>
      </c>
      <c r="U86" s="288">
        <f t="shared" si="18"/>
        <v>5400.1918692109894</v>
      </c>
      <c r="V86" s="288">
        <f t="shared" si="18"/>
        <v>5878.7556392998122</v>
      </c>
      <c r="W86" s="288">
        <f t="shared" si="18"/>
        <v>5904.3027438779018</v>
      </c>
      <c r="X86" s="288">
        <f t="shared" si="18"/>
        <v>5298.7750085902189</v>
      </c>
      <c r="Y86" s="288">
        <f t="shared" si="18"/>
        <v>5844.8553969027271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5588.1413259202072</v>
      </c>
      <c r="C87" s="289">
        <f t="shared" si="19"/>
        <v>5418.7613875962388</v>
      </c>
      <c r="D87" s="289">
        <f t="shared" si="19"/>
        <v>5441.4408228242019</v>
      </c>
      <c r="E87" s="289">
        <f t="shared" si="19"/>
        <v>4422.2770282138408</v>
      </c>
      <c r="F87" s="289">
        <f t="shared" si="19"/>
        <v>4435.8075834996953</v>
      </c>
      <c r="G87" s="289">
        <f t="shared" si="19"/>
        <v>4651.5100450078289</v>
      </c>
      <c r="H87" s="289">
        <f t="shared" si="19"/>
        <v>4681.5091097976174</v>
      </c>
      <c r="I87" s="289">
        <f t="shared" si="19"/>
        <v>4281.4160936555836</v>
      </c>
      <c r="J87" s="289">
        <f t="shared" si="19"/>
        <v>5060.5736533523277</v>
      </c>
      <c r="K87" s="289">
        <f t="shared" si="19"/>
        <v>4389.5933948114125</v>
      </c>
      <c r="L87" s="289">
        <f t="shared" si="19"/>
        <v>6001.7225056826874</v>
      </c>
      <c r="M87" s="289">
        <f t="shared" si="19"/>
        <v>6032.636865741255</v>
      </c>
      <c r="N87" s="289">
        <f t="shared" si="19"/>
        <v>5522.2233392037851</v>
      </c>
      <c r="O87" s="289">
        <f t="shared" si="19"/>
        <v>5693.6804870246669</v>
      </c>
      <c r="P87" s="289">
        <f t="shared" si="19"/>
        <v>6189.6340773317315</v>
      </c>
      <c r="Q87" s="289">
        <f t="shared" si="19"/>
        <v>6838.3037164229117</v>
      </c>
      <c r="R87" s="289">
        <f t="shared" si="19"/>
        <v>7523.4000144056781</v>
      </c>
      <c r="S87" s="289">
        <f t="shared" si="19"/>
        <v>6707.7669118959848</v>
      </c>
      <c r="T87" s="289">
        <f t="shared" si="19"/>
        <v>6707.8694311148574</v>
      </c>
      <c r="U87" s="289">
        <f t="shared" si="19"/>
        <v>6446.6190563745886</v>
      </c>
      <c r="V87" s="289">
        <f t="shared" si="19"/>
        <v>6499.1550575633792</v>
      </c>
      <c r="W87" s="289">
        <f t="shared" si="19"/>
        <v>6983.6321596831522</v>
      </c>
      <c r="X87" s="289">
        <f t="shared" si="19"/>
        <v>7013.6678167442142</v>
      </c>
      <c r="Y87" s="289">
        <f t="shared" si="19"/>
        <v>7186.7506268089755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1.7351865680736838</v>
      </c>
      <c r="C89" s="252">
        <f t="shared" si="20"/>
        <v>1.8952916238091813</v>
      </c>
      <c r="D89" s="252">
        <f t="shared" si="20"/>
        <v>1.8968141792561002</v>
      </c>
      <c r="E89" s="252">
        <f t="shared" si="20"/>
        <v>1.6787592839362291</v>
      </c>
      <c r="F89" s="252">
        <f t="shared" si="20"/>
        <v>1.6993445988552658</v>
      </c>
      <c r="G89" s="252">
        <f t="shared" si="20"/>
        <v>1.6314417357818138</v>
      </c>
      <c r="H89" s="252">
        <f t="shared" si="20"/>
        <v>1.728446457455878</v>
      </c>
      <c r="I89" s="252">
        <f t="shared" si="20"/>
        <v>1.5750097344477816</v>
      </c>
      <c r="J89" s="252">
        <f t="shared" si="20"/>
        <v>1.6904131382346737</v>
      </c>
      <c r="K89" s="252">
        <f t="shared" si="20"/>
        <v>1.8077339466045945</v>
      </c>
      <c r="L89" s="252">
        <f t="shared" si="20"/>
        <v>1.7785821142408955</v>
      </c>
      <c r="M89" s="252">
        <f t="shared" si="20"/>
        <v>1.8927259786106312</v>
      </c>
      <c r="N89" s="252">
        <f t="shared" si="20"/>
        <v>1.6878615431462429</v>
      </c>
      <c r="O89" s="252">
        <f t="shared" si="20"/>
        <v>1.3348625366387186</v>
      </c>
      <c r="P89" s="252">
        <f t="shared" si="20"/>
        <v>1.7519831646227737</v>
      </c>
      <c r="Q89" s="252">
        <f t="shared" si="20"/>
        <v>1.4446952635598669</v>
      </c>
      <c r="R89" s="252">
        <f t="shared" si="20"/>
        <v>1.4308735051711206</v>
      </c>
      <c r="S89" s="252">
        <f t="shared" si="20"/>
        <v>1.4884773911419991</v>
      </c>
      <c r="T89" s="252">
        <f t="shared" si="20"/>
        <v>1.4611156753468868</v>
      </c>
      <c r="U89" s="252">
        <f t="shared" si="20"/>
        <v>1.4055460569232763</v>
      </c>
      <c r="V89" s="252">
        <f t="shared" si="20"/>
        <v>1.4262589647308932</v>
      </c>
      <c r="W89" s="252">
        <f t="shared" si="20"/>
        <v>1.1717042649193843</v>
      </c>
      <c r="X89" s="252">
        <f t="shared" si="20"/>
        <v>1.4249313213703005</v>
      </c>
      <c r="Y89" s="252">
        <f t="shared" si="20"/>
        <v>1.2866677511240645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1.1612500109100841</v>
      </c>
      <c r="C90" s="291">
        <f t="shared" si="21"/>
        <v>1.3603095048414147</v>
      </c>
      <c r="D90" s="291">
        <f t="shared" si="21"/>
        <v>1.3690891198776889</v>
      </c>
      <c r="E90" s="291">
        <f t="shared" si="21"/>
        <v>1.1857473088505603</v>
      </c>
      <c r="F90" s="291">
        <f t="shared" si="21"/>
        <v>1.2082397655596078</v>
      </c>
      <c r="G90" s="291">
        <f t="shared" si="21"/>
        <v>1.148802509624238</v>
      </c>
      <c r="H90" s="291">
        <f t="shared" si="21"/>
        <v>1.2551715884092962</v>
      </c>
      <c r="I90" s="291">
        <f t="shared" si="21"/>
        <v>1.1231451468840015</v>
      </c>
      <c r="J90" s="291">
        <f t="shared" si="21"/>
        <v>1.2331246784437588</v>
      </c>
      <c r="K90" s="291">
        <f t="shared" si="21"/>
        <v>1.3694868617769129</v>
      </c>
      <c r="L90" s="291">
        <f t="shared" si="21"/>
        <v>1.3047770774201142</v>
      </c>
      <c r="M90" s="291">
        <f t="shared" si="21"/>
        <v>1.4265087955600633</v>
      </c>
      <c r="N90" s="291">
        <f t="shared" si="21"/>
        <v>1.2321534319486993</v>
      </c>
      <c r="O90" s="291">
        <f t="shared" si="21"/>
        <v>0.88486838298579562</v>
      </c>
      <c r="P90" s="291">
        <f t="shared" si="21"/>
        <v>1.2964600879495169</v>
      </c>
      <c r="Q90" s="291">
        <f t="shared" si="21"/>
        <v>1.0210145839344467</v>
      </c>
      <c r="R90" s="291">
        <f t="shared" si="21"/>
        <v>0.98437227515312198</v>
      </c>
      <c r="S90" s="291">
        <f t="shared" si="21"/>
        <v>1.1000989920350654</v>
      </c>
      <c r="T90" s="291">
        <f t="shared" si="21"/>
        <v>1.0712197009629119</v>
      </c>
      <c r="U90" s="291">
        <f t="shared" si="21"/>
        <v>1.025317288744833</v>
      </c>
      <c r="V90" s="291">
        <f t="shared" si="21"/>
        <v>1.0332078547999892</v>
      </c>
      <c r="W90" s="291">
        <f t="shared" si="21"/>
        <v>0.73086797743316112</v>
      </c>
      <c r="X90" s="291">
        <f t="shared" si="21"/>
        <v>0.99064728020403492</v>
      </c>
      <c r="Y90" s="291">
        <f t="shared" si="21"/>
        <v>0.85300603432524713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0.57393655716359959</v>
      </c>
      <c r="C91" s="291">
        <f t="shared" si="22"/>
        <v>0.5349821189677666</v>
      </c>
      <c r="D91" s="291">
        <f t="shared" si="22"/>
        <v>0.52772505937841119</v>
      </c>
      <c r="E91" s="291">
        <f t="shared" si="22"/>
        <v>0.49301197508566869</v>
      </c>
      <c r="F91" s="291">
        <f t="shared" si="22"/>
        <v>0.49110483329565791</v>
      </c>
      <c r="G91" s="291">
        <f t="shared" si="22"/>
        <v>0.48263922615757587</v>
      </c>
      <c r="H91" s="291">
        <f t="shared" si="22"/>
        <v>0.47327486904658178</v>
      </c>
      <c r="I91" s="291">
        <f t="shared" si="22"/>
        <v>0.45186458756378012</v>
      </c>
      <c r="J91" s="291">
        <f t="shared" si="22"/>
        <v>0.45728845979091487</v>
      </c>
      <c r="K91" s="291">
        <f t="shared" si="22"/>
        <v>0.43824708482768149</v>
      </c>
      <c r="L91" s="291">
        <f t="shared" si="22"/>
        <v>0.4738050368207814</v>
      </c>
      <c r="M91" s="291">
        <f t="shared" si="22"/>
        <v>0.46621718305056786</v>
      </c>
      <c r="N91" s="291">
        <f t="shared" si="22"/>
        <v>0.45570811119754356</v>
      </c>
      <c r="O91" s="291">
        <f t="shared" si="22"/>
        <v>0.44999415365292306</v>
      </c>
      <c r="P91" s="291">
        <f t="shared" si="22"/>
        <v>0.45552307667325687</v>
      </c>
      <c r="Q91" s="291">
        <f t="shared" si="22"/>
        <v>0.42368067962542028</v>
      </c>
      <c r="R91" s="291">
        <f t="shared" si="22"/>
        <v>0.44650123001799857</v>
      </c>
      <c r="S91" s="291">
        <f t="shared" si="22"/>
        <v>0.38837839910693361</v>
      </c>
      <c r="T91" s="291">
        <f t="shared" si="22"/>
        <v>0.38989597438397483</v>
      </c>
      <c r="U91" s="291">
        <f t="shared" si="22"/>
        <v>0.38022876817844337</v>
      </c>
      <c r="V91" s="291">
        <f t="shared" si="22"/>
        <v>0.39305110993090386</v>
      </c>
      <c r="W91" s="291">
        <f t="shared" si="22"/>
        <v>0.44083628748622317</v>
      </c>
      <c r="X91" s="291">
        <f t="shared" si="22"/>
        <v>0.43428404116626568</v>
      </c>
      <c r="Y91" s="291">
        <f t="shared" si="22"/>
        <v>0.43366171679881732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0.64634184287155383</v>
      </c>
      <c r="C92" s="291">
        <f t="shared" si="23"/>
        <v>0.57791244007958864</v>
      </c>
      <c r="D92" s="291">
        <f t="shared" si="23"/>
        <v>0.5556273957985487</v>
      </c>
      <c r="E92" s="291">
        <f t="shared" si="23"/>
        <v>0.57160335715646426</v>
      </c>
      <c r="F92" s="291">
        <f t="shared" si="23"/>
        <v>0.56581354495250746</v>
      </c>
      <c r="G92" s="291">
        <f t="shared" si="23"/>
        <v>0.55696900376184377</v>
      </c>
      <c r="H92" s="291">
        <f t="shared" si="23"/>
        <v>0.53691886930070776</v>
      </c>
      <c r="I92" s="291">
        <f t="shared" si="23"/>
        <v>0.5327652457198625</v>
      </c>
      <c r="J92" s="291">
        <f t="shared" si="23"/>
        <v>0.4770096148504791</v>
      </c>
      <c r="K92" s="291">
        <f t="shared" si="23"/>
        <v>0.51381392354564748</v>
      </c>
      <c r="L92" s="291">
        <f t="shared" si="23"/>
        <v>0.45335575268506484</v>
      </c>
      <c r="M92" s="291">
        <f t="shared" si="23"/>
        <v>0.42379963109266972</v>
      </c>
      <c r="N92" s="291">
        <f t="shared" si="23"/>
        <v>0.45485242378588742</v>
      </c>
      <c r="O92" s="291">
        <f t="shared" si="23"/>
        <v>0.46848559098419051</v>
      </c>
      <c r="P92" s="291">
        <f t="shared" si="23"/>
        <v>0.38788959725793892</v>
      </c>
      <c r="Q92" s="291">
        <f t="shared" si="23"/>
        <v>0.51201859287752483</v>
      </c>
      <c r="R92" s="291">
        <f t="shared" si="23"/>
        <v>0.53443322326518461</v>
      </c>
      <c r="S92" s="291">
        <f t="shared" si="23"/>
        <v>0.45960670332436881</v>
      </c>
      <c r="T92" s="291">
        <f t="shared" si="23"/>
        <v>0.5000229736164008</v>
      </c>
      <c r="U92" s="291">
        <f t="shared" si="23"/>
        <v>0.44500023974713582</v>
      </c>
      <c r="V92" s="291">
        <f t="shared" si="23"/>
        <v>0.47995517327629944</v>
      </c>
      <c r="W92" s="291">
        <f t="shared" si="23"/>
        <v>0.59680746755904401</v>
      </c>
      <c r="X92" s="291">
        <f t="shared" si="23"/>
        <v>0.62590548624819531</v>
      </c>
      <c r="Y92" s="291">
        <f t="shared" si="23"/>
        <v>0.57456440320107138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0.68145172119963193</v>
      </c>
      <c r="C93" s="253">
        <f t="shared" si="24"/>
        <v>0.66079650799445222</v>
      </c>
      <c r="D93" s="253">
        <f t="shared" si="24"/>
        <v>0.6635621753730212</v>
      </c>
      <c r="E93" s="253">
        <f t="shared" si="24"/>
        <v>0.53927918367412864</v>
      </c>
      <c r="F93" s="253">
        <f t="shared" si="24"/>
        <v>0.54092918134787471</v>
      </c>
      <c r="G93" s="253">
        <f t="shared" si="24"/>
        <v>0.56723324294701649</v>
      </c>
      <c r="H93" s="253">
        <f t="shared" si="24"/>
        <v>0.57089151018527606</v>
      </c>
      <c r="I93" s="253">
        <f t="shared" si="24"/>
        <v>0.52210175012224802</v>
      </c>
      <c r="J93" s="253">
        <f t="shared" si="24"/>
        <v>0.61711693123054245</v>
      </c>
      <c r="K93" s="253">
        <f t="shared" si="24"/>
        <v>0.51729769067842346</v>
      </c>
      <c r="L93" s="253">
        <f t="shared" si="24"/>
        <v>0.69380987626985868</v>
      </c>
      <c r="M93" s="253">
        <f t="shared" si="24"/>
        <v>0.7094443872521462</v>
      </c>
      <c r="N93" s="253">
        <f t="shared" si="24"/>
        <v>0.64493829697911687</v>
      </c>
      <c r="O93" s="253">
        <f t="shared" si="24"/>
        <v>0.63480763733572687</v>
      </c>
      <c r="P93" s="253">
        <f t="shared" si="24"/>
        <v>0.75715527374801328</v>
      </c>
      <c r="Q93" s="253">
        <f t="shared" si="24"/>
        <v>0.50771136176923881</v>
      </c>
      <c r="R93" s="253">
        <f t="shared" si="24"/>
        <v>0.56264912963666924</v>
      </c>
      <c r="S93" s="253">
        <f t="shared" si="24"/>
        <v>0.55786958032270173</v>
      </c>
      <c r="T93" s="253">
        <f t="shared" si="24"/>
        <v>0.52039922032555974</v>
      </c>
      <c r="U93" s="253">
        <f t="shared" si="24"/>
        <v>0.52118816782007604</v>
      </c>
      <c r="V93" s="253">
        <f t="shared" si="24"/>
        <v>0.51995213582458522</v>
      </c>
      <c r="W93" s="253">
        <f t="shared" si="24"/>
        <v>0.52565979878280111</v>
      </c>
      <c r="X93" s="253">
        <f t="shared" si="24"/>
        <v>0.4773995937945808</v>
      </c>
      <c r="Y93" s="253">
        <f t="shared" si="24"/>
        <v>0.49149365112299642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1.5023838298100218</v>
      </c>
      <c r="C95" s="252">
        <f t="shared" si="25"/>
        <v>1.681111517146926</v>
      </c>
      <c r="D95" s="252">
        <f t="shared" si="25"/>
        <v>1.6857055749827881</v>
      </c>
      <c r="E95" s="252">
        <f t="shared" si="25"/>
        <v>1.4834578566063972</v>
      </c>
      <c r="F95" s="252">
        <f t="shared" si="25"/>
        <v>1.5156626949658267</v>
      </c>
      <c r="G95" s="252">
        <f t="shared" si="25"/>
        <v>1.4528770214063371</v>
      </c>
      <c r="H95" s="252">
        <f t="shared" si="25"/>
        <v>1.5532584417797144</v>
      </c>
      <c r="I95" s="252">
        <f t="shared" si="25"/>
        <v>1.410259314085891</v>
      </c>
      <c r="J95" s="252">
        <f t="shared" si="25"/>
        <v>1.5246225248677692</v>
      </c>
      <c r="K95" s="252">
        <f t="shared" si="25"/>
        <v>1.6500567099921983</v>
      </c>
      <c r="L95" s="252">
        <f t="shared" si="25"/>
        <v>1.6068822436080465</v>
      </c>
      <c r="M95" s="252">
        <f t="shared" si="25"/>
        <v>1.7227948086721048</v>
      </c>
      <c r="N95" s="252">
        <f t="shared" si="25"/>
        <v>1.5202642318425583</v>
      </c>
      <c r="O95" s="252">
        <f t="shared" si="25"/>
        <v>1.1774356454996606</v>
      </c>
      <c r="P95" s="252">
        <f t="shared" si="25"/>
        <v>1.5886181214050459</v>
      </c>
      <c r="Q95" s="252">
        <f t="shared" si="25"/>
        <v>1.2933106044782032</v>
      </c>
      <c r="R95" s="252">
        <f t="shared" si="25"/>
        <v>1.2747572664535092</v>
      </c>
      <c r="S95" s="252">
        <f t="shared" si="25"/>
        <v>1.3590265053804507</v>
      </c>
      <c r="T95" s="252">
        <f t="shared" si="25"/>
        <v>1.3326198854363591</v>
      </c>
      <c r="U95" s="252">
        <f t="shared" si="25"/>
        <v>1.2821526439718238</v>
      </c>
      <c r="V95" s="252">
        <f t="shared" si="25"/>
        <v>1.2995623217227799</v>
      </c>
      <c r="W95" s="252">
        <f t="shared" si="25"/>
        <v>1.0232492265343152</v>
      </c>
      <c r="X95" s="252">
        <f t="shared" si="25"/>
        <v>1.2772397443184877</v>
      </c>
      <c r="Y95" s="252">
        <f t="shared" si="25"/>
        <v>1.1388511998855826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1.1612500109100841</v>
      </c>
      <c r="C96" s="291">
        <f>IF(CHI_ued!C$16=0,"",CHI_ued!C$16/C$10)</f>
        <v>1.3603095048414147</v>
      </c>
      <c r="D96" s="291">
        <f>IF(CHI_ued!D$16=0,"",CHI_ued!D$16/D$10)</f>
        <v>1.3690891198776889</v>
      </c>
      <c r="E96" s="291">
        <f>IF(CHI_ued!E$16=0,"",CHI_ued!E$16/E$10)</f>
        <v>1.1857473088505603</v>
      </c>
      <c r="F96" s="291">
        <f>IF(CHI_ued!F$16=0,"",CHI_ued!F$16/F$10)</f>
        <v>1.2082397655596078</v>
      </c>
      <c r="G96" s="291">
        <f>IF(CHI_ued!G$16=0,"",CHI_ued!G$16/G$10)</f>
        <v>1.148802509624238</v>
      </c>
      <c r="H96" s="291">
        <f>IF(CHI_ued!H$16=0,"",CHI_ued!H$16/H$10)</f>
        <v>1.2551715884092962</v>
      </c>
      <c r="I96" s="291">
        <f>IF(CHI_ued!I$16=0,"",CHI_ued!I$16/I$10)</f>
        <v>1.1231451468840015</v>
      </c>
      <c r="J96" s="291">
        <f>IF(CHI_ued!J$16=0,"",CHI_ued!J$16/J$10)</f>
        <v>1.2331246784437588</v>
      </c>
      <c r="K96" s="291">
        <f>IF(CHI_ued!K$16=0,"",CHI_ued!K$16/K$10)</f>
        <v>1.3694868617769129</v>
      </c>
      <c r="L96" s="291">
        <f>IF(CHI_ued!L$16=0,"",CHI_ued!L$16/L$10)</f>
        <v>1.3047770774201142</v>
      </c>
      <c r="M96" s="291">
        <f>IF(CHI_ued!M$16=0,"",CHI_ued!M$16/M$10)</f>
        <v>1.4265087955600633</v>
      </c>
      <c r="N96" s="291">
        <f>IF(CHI_ued!N$16=0,"",CHI_ued!N$16/N$10)</f>
        <v>1.2321534319486993</v>
      </c>
      <c r="O96" s="291">
        <f>IF(CHI_ued!O$16=0,"",CHI_ued!O$16/O$10)</f>
        <v>0.88486838298579562</v>
      </c>
      <c r="P96" s="291">
        <f>IF(CHI_ued!P$16=0,"",CHI_ued!P$16/P$10)</f>
        <v>1.2964600879495169</v>
      </c>
      <c r="Q96" s="291">
        <f>IF(CHI_ued!Q$16=0,"",CHI_ued!Q$16/Q$10)</f>
        <v>1.0210145839344467</v>
      </c>
      <c r="R96" s="291">
        <f>IF(CHI_ued!R$16=0,"",CHI_ued!R$16/R$10)</f>
        <v>0.98437227515312198</v>
      </c>
      <c r="S96" s="291">
        <f>IF(CHI_ued!S$16=0,"",CHI_ued!S$16/S$10)</f>
        <v>1.1000989920350654</v>
      </c>
      <c r="T96" s="291">
        <f>IF(CHI_ued!T$16=0,"",CHI_ued!T$16/T$10)</f>
        <v>1.0712197009629119</v>
      </c>
      <c r="U96" s="291">
        <f>IF(CHI_ued!U$16=0,"",CHI_ued!U$16/U$10)</f>
        <v>1.025317288744833</v>
      </c>
      <c r="V96" s="291">
        <f>IF(CHI_ued!V$16=0,"",CHI_ued!V$16/V$10)</f>
        <v>1.0332078547999892</v>
      </c>
      <c r="W96" s="291">
        <f>IF(CHI_ued!W$16=0,"",CHI_ued!W$16/W$10)</f>
        <v>0.73086797743316112</v>
      </c>
      <c r="X96" s="291">
        <f>IF(CHI_ued!X$16=0,"",CHI_ued!X$16/X$10)</f>
        <v>0.99064728020403492</v>
      </c>
      <c r="Y96" s="291">
        <f>IF(CHI_ued!Y$16=0,"",CHI_ued!Y$16/Y$10)</f>
        <v>0.85300603432524713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0.34113381889993782</v>
      </c>
      <c r="C97" s="291">
        <f>IF((CHI_ued!C$5-CHI_ued!C$16)=0,"",(CHI_ued!C$5-CHI_ued!C$16)/C$10)</f>
        <v>0.32080201230551136</v>
      </c>
      <c r="D97" s="291">
        <f>IF((CHI_ued!D$5-CHI_ued!D$16)=0,"",(CHI_ued!D$5-CHI_ued!D$16)/D$10)</f>
        <v>0.31661645510509911</v>
      </c>
      <c r="E97" s="291">
        <f>IF((CHI_ued!E$5-CHI_ued!E$16)=0,"",(CHI_ued!E$5-CHI_ued!E$16)/E$10)</f>
        <v>0.29771054775583689</v>
      </c>
      <c r="F97" s="291">
        <f>IF((CHI_ued!F$5-CHI_ued!F$16)=0,"",(CHI_ued!F$5-CHI_ued!F$16)/F$10)</f>
        <v>0.30742292940621896</v>
      </c>
      <c r="G97" s="291">
        <f>IF((CHI_ued!G$5-CHI_ued!G$16)=0,"",(CHI_ued!G$5-CHI_ued!G$16)/G$10)</f>
        <v>0.3040745117820991</v>
      </c>
      <c r="H97" s="291">
        <f>IF((CHI_ued!H$5-CHI_ued!H$16)=0,"",(CHI_ued!H$5-CHI_ued!H$16)/H$10)</f>
        <v>0.29808685337041818</v>
      </c>
      <c r="I97" s="291">
        <f>IF((CHI_ued!I$5-CHI_ued!I$16)=0,"",(CHI_ued!I$5-CHI_ued!I$16)/I$10)</f>
        <v>0.28711416720188965</v>
      </c>
      <c r="J97" s="291">
        <f>IF((CHI_ued!J$5-CHI_ued!J$16)=0,"",(CHI_ued!J$5-CHI_ued!J$16)/J$10)</f>
        <v>0.29149784642401039</v>
      </c>
      <c r="K97" s="291">
        <f>IF((CHI_ued!K$5-CHI_ued!K$16)=0,"",(CHI_ued!K$5-CHI_ued!K$16)/K$10)</f>
        <v>0.28056984821528536</v>
      </c>
      <c r="L97" s="291">
        <f>IF((CHI_ued!L$5-CHI_ued!L$16)=0,"",(CHI_ued!L$5-CHI_ued!L$16)/L$10)</f>
        <v>0.30210516618793232</v>
      </c>
      <c r="M97" s="291">
        <f>IF((CHI_ued!M$5-CHI_ued!M$16)=0,"",(CHI_ued!M$5-CHI_ued!M$16)/M$10)</f>
        <v>0.29628601311204139</v>
      </c>
      <c r="N97" s="291">
        <f>IF((CHI_ued!N$5-CHI_ued!N$16)=0,"",(CHI_ued!N$5-CHI_ued!N$16)/N$10)</f>
        <v>0.28811079989385907</v>
      </c>
      <c r="O97" s="291">
        <f>IF((CHI_ued!O$5-CHI_ued!O$16)=0,"",(CHI_ued!O$5-CHI_ued!O$16)/O$10)</f>
        <v>0.29256726251386506</v>
      </c>
      <c r="P97" s="291">
        <f>IF((CHI_ued!P$5-CHI_ued!P$16)=0,"",(CHI_ued!P$5-CHI_ued!P$16)/P$10)</f>
        <v>0.29215803345552899</v>
      </c>
      <c r="Q97" s="291">
        <f>IF((CHI_ued!Q$5-CHI_ued!Q$16)=0,"",(CHI_ued!Q$5-CHI_ued!Q$16)/Q$10)</f>
        <v>0.27229602054375651</v>
      </c>
      <c r="R97" s="291">
        <f>IF((CHI_ued!R$5-CHI_ued!R$16)=0,"",(CHI_ued!R$5-CHI_ued!R$16)/R$10)</f>
        <v>0.29038499130038731</v>
      </c>
      <c r="S97" s="291">
        <f>IF((CHI_ued!S$5-CHI_ued!S$16)=0,"",(CHI_ued!S$5-CHI_ued!S$16)/S$10)</f>
        <v>0.25892751334538527</v>
      </c>
      <c r="T97" s="291">
        <f>IF((CHI_ued!T$5-CHI_ued!T$16)=0,"",(CHI_ued!T$5-CHI_ued!T$16)/T$10)</f>
        <v>0.26140018447344715</v>
      </c>
      <c r="U97" s="291">
        <f>IF((CHI_ued!U$5-CHI_ued!U$16)=0,"",(CHI_ued!U$5-CHI_ued!U$16)/U$10)</f>
        <v>0.2568353552269908</v>
      </c>
      <c r="V97" s="291">
        <f>IF((CHI_ued!V$5-CHI_ued!V$16)=0,"",(CHI_ued!V$5-CHI_ued!V$16)/V$10)</f>
        <v>0.26635446692279052</v>
      </c>
      <c r="W97" s="291">
        <f>IF((CHI_ued!W$5-CHI_ued!W$16)=0,"",(CHI_ued!W$5-CHI_ued!W$16)/W$10)</f>
        <v>0.29238124910115393</v>
      </c>
      <c r="X97" s="291">
        <f>IF((CHI_ued!X$5-CHI_ued!X$16)=0,"",(CHI_ued!X$5-CHI_ued!X$16)/X$10)</f>
        <v>0.28659246411445283</v>
      </c>
      <c r="Y97" s="291">
        <f>IF((CHI_ued!Y$5-CHI_ued!Y$16)=0,"",(CHI_ued!Y$5-CHI_ued!Y$16)/Y$10)</f>
        <v>0.2858451655603354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0.39011817599022103</v>
      </c>
      <c r="C98" s="291">
        <f>IF(CHI_ued!C$61=0,"",CHI_ued!C$61/C$11)</f>
        <v>0.35092639759816235</v>
      </c>
      <c r="D98" s="291">
        <f>IF(CHI_ued!D$61=0,"",CHI_ued!D$61/D$11)</f>
        <v>0.33709045937556581</v>
      </c>
      <c r="E98" s="291">
        <f>IF(CHI_ued!E$61=0,"",CHI_ued!E$61/E$11)</f>
        <v>0.35003237848537971</v>
      </c>
      <c r="F98" s="291">
        <f>IF(CHI_ued!F$61=0,"",CHI_ued!F$61/F$11)</f>
        <v>0.3619312872136351</v>
      </c>
      <c r="G98" s="291">
        <f>IF(CHI_ued!G$61=0,"",CHI_ued!G$61/G$11)</f>
        <v>0.35672670521632444</v>
      </c>
      <c r="H98" s="291">
        <f>IF(CHI_ued!H$61=0,"",CHI_ued!H$61/H$11)</f>
        <v>0.34335198066553158</v>
      </c>
      <c r="I98" s="291">
        <f>IF(CHI_ued!I$61=0,"",CHI_ued!I$61/I$11)</f>
        <v>0.34461435198836138</v>
      </c>
      <c r="J98" s="291">
        <f>IF(CHI_ued!J$61=0,"",CHI_ued!J$61/J$11)</f>
        <v>0.3101436604915685</v>
      </c>
      <c r="K98" s="291">
        <f>IF(CHI_ued!K$61=0,"",CHI_ued!K$61/K$11)</f>
        <v>0.33624345750798407</v>
      </c>
      <c r="L98" s="291">
        <f>IF(CHI_ued!L$61=0,"",CHI_ued!L$61/L$11)</f>
        <v>0.29610406363956382</v>
      </c>
      <c r="M98" s="291">
        <f>IF(CHI_ued!M$61=0,"",CHI_ued!M$61/M$11)</f>
        <v>0.27604182228862728</v>
      </c>
      <c r="N98" s="291">
        <f>IF(CHI_ued!N$61=0,"",CHI_ued!N$61/N$11)</f>
        <v>0.2943432836173015</v>
      </c>
      <c r="O98" s="291">
        <f>IF(CHI_ued!O$61=0,"",CHI_ued!O$61/O$11)</f>
        <v>0.30955362987344459</v>
      </c>
      <c r="P98" s="291">
        <f>IF(CHI_ued!P$61=0,"",CHI_ued!P$61/P$11)</f>
        <v>0.25190044498027669</v>
      </c>
      <c r="Q98" s="291">
        <f>IF(CHI_ued!Q$61=0,"",CHI_ued!Q$61/Q$11)</f>
        <v>0.33304499678525906</v>
      </c>
      <c r="R98" s="291">
        <f>IF(CHI_ued!R$61=0,"",CHI_ued!R$61/R$11)</f>
        <v>0.34814624558661605</v>
      </c>
      <c r="S98" s="291">
        <f>IF(CHI_ued!S$61=0,"",CHI_ued!S$61/S$11)</f>
        <v>0.30226264859154045</v>
      </c>
      <c r="T98" s="291">
        <f>IF(CHI_ued!T$61=0,"",CHI_ued!T$61/T$11)</f>
        <v>0.32813933642336796</v>
      </c>
      <c r="U98" s="291">
        <f>IF(CHI_ued!U$61=0,"",CHI_ued!U$61/U$11)</f>
        <v>0.29285448919774909</v>
      </c>
      <c r="V98" s="291">
        <f>IF(CHI_ued!V$61=0,"",CHI_ued!V$61/V$11)</f>
        <v>0.31644293854285893</v>
      </c>
      <c r="W98" s="291">
        <f>IF(CHI_ued!W$61=0,"",CHI_ued!W$61/W$11)</f>
        <v>0.37597888898666915</v>
      </c>
      <c r="X98" s="291">
        <f>IF(CHI_ued!X$61=0,"",CHI_ued!X$61/X$11)</f>
        <v>0.3926726761320623</v>
      </c>
      <c r="Y98" s="291">
        <f>IF(CHI_ued!Y$61=0,"",CHI_ued!Y$61/Y$11)</f>
        <v>0.35960089347902319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0.31910600942751377</v>
      </c>
      <c r="C99" s="253">
        <f>IF(CHI_ued!C$110=0,"",CHI_ued!C$110/C$12)</f>
        <v>0.3161774142360802</v>
      </c>
      <c r="D99" s="253">
        <f>IF(CHI_ued!D$110=0,"",CHI_ued!D$110/D$12)</f>
        <v>0.31657023909864029</v>
      </c>
      <c r="E99" s="253">
        <f>IF(CHI_ued!E$110=0,"",CHI_ued!E$110/E$12)</f>
        <v>0.2560199633962475</v>
      </c>
      <c r="F99" s="253">
        <f>IF(CHI_ued!F$110=0,"",CHI_ued!F$110/F$12)</f>
        <v>0.26922487727667144</v>
      </c>
      <c r="G99" s="253">
        <f>IF(CHI_ued!G$110=0,"",CHI_ued!G$110/G$12)</f>
        <v>0.28295247099169124</v>
      </c>
      <c r="H99" s="253">
        <f>IF(CHI_ued!H$110=0,"",CHI_ued!H$110/H$12)</f>
        <v>0.285792139855162</v>
      </c>
      <c r="I99" s="253">
        <f>IF(CHI_ued!I$110=0,"",CHI_ued!I$110/I$12)</f>
        <v>0.25745691777265439</v>
      </c>
      <c r="J99" s="253">
        <f>IF(CHI_ued!J$110=0,"",CHI_ued!J$110/J$12)</f>
        <v>0.31240829451097768</v>
      </c>
      <c r="K99" s="253">
        <f>IF(CHI_ued!K$110=0,"",CHI_ued!K$110/K$12)</f>
        <v>0.25969142302781606</v>
      </c>
      <c r="L99" s="253">
        <f>IF(CHI_ued!L$110=0,"",CHI_ued!L$110/L$12)</f>
        <v>0.35267073009227762</v>
      </c>
      <c r="M99" s="253">
        <f>IF(CHI_ued!M$110=0,"",CHI_ued!M$110/M$12)</f>
        <v>0.36422517157768125</v>
      </c>
      <c r="N99" s="253">
        <f>IF(CHI_ued!N$110=0,"",CHI_ued!N$110/N$12)</f>
        <v>0.32449554298254585</v>
      </c>
      <c r="O99" s="253">
        <f>IF(CHI_ued!O$110=0,"",CHI_ued!O$110/O$12)</f>
        <v>0.32530772848637873</v>
      </c>
      <c r="P99" s="253">
        <f>IF(CHI_ued!P$110=0,"",CHI_ued!P$110/P$12)</f>
        <v>0.38542712335953005</v>
      </c>
      <c r="Q99" s="253">
        <f>IF(CHI_ued!Q$110=0,"",CHI_ued!Q$110/Q$12)</f>
        <v>0.25699154007145608</v>
      </c>
      <c r="R99" s="253">
        <f>IF(CHI_ued!R$110=0,"",CHI_ued!R$110/R$12)</f>
        <v>0.28333688110988214</v>
      </c>
      <c r="S99" s="253">
        <f>IF(CHI_ued!S$110=0,"",CHI_ued!S$110/S$12)</f>
        <v>0.29164321613108929</v>
      </c>
      <c r="T99" s="253">
        <f>IF(CHI_ued!T$110=0,"",CHI_ued!T$110/T$12)</f>
        <v>0.27087521130514702</v>
      </c>
      <c r="U99" s="253">
        <f>IF(CHI_ued!U$110=0,"",CHI_ued!U$110/U$12)</f>
        <v>0.28212092163423019</v>
      </c>
      <c r="V99" s="253">
        <f>IF(CHI_ued!V$110=0,"",CHI_ued!V$110/V$12)</f>
        <v>0.28294403030530135</v>
      </c>
      <c r="W99" s="253">
        <f>IF(CHI_ued!W$110=0,"",CHI_ued!W$110/W$12)</f>
        <v>0.26849253609061935</v>
      </c>
      <c r="X99" s="253">
        <f>IF(CHI_ued!X$110=0,"",CHI_ued!X$110/X$12)</f>
        <v>0.24475698567692716</v>
      </c>
      <c r="Y99" s="253">
        <f>IF(CHI_ued!Y$110=0,"",CHI_ued!Y$110/Y$12)</f>
        <v>0.26327118653955905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2.0144628995488971</v>
      </c>
      <c r="C100" s="313">
        <f t="shared" si="26"/>
        <v>1.8845238531206054</v>
      </c>
      <c r="D100" s="313">
        <f t="shared" si="26"/>
        <v>1.9377905621608498</v>
      </c>
      <c r="E100" s="313">
        <f t="shared" si="26"/>
        <v>2.0403256263327476</v>
      </c>
      <c r="F100" s="313">
        <f t="shared" si="26"/>
        <v>1.5414252155764339</v>
      </c>
      <c r="G100" s="313">
        <f t="shared" si="26"/>
        <v>1.5309353975292372</v>
      </c>
      <c r="H100" s="313">
        <f t="shared" si="26"/>
        <v>1.5094145596593254</v>
      </c>
      <c r="I100" s="313">
        <f t="shared" si="26"/>
        <v>1.6449339773580258</v>
      </c>
      <c r="J100" s="313">
        <f t="shared" si="26"/>
        <v>1.4365513920633501</v>
      </c>
      <c r="K100" s="313">
        <f t="shared" si="26"/>
        <v>1.4050238931701828</v>
      </c>
      <c r="L100" s="313">
        <f t="shared" si="26"/>
        <v>1.4491687513241158</v>
      </c>
      <c r="M100" s="313">
        <f t="shared" si="26"/>
        <v>1.4842858520526878</v>
      </c>
      <c r="N100" s="313">
        <f t="shared" si="26"/>
        <v>1.5868963248649706</v>
      </c>
      <c r="O100" s="313">
        <f t="shared" si="26"/>
        <v>1.3704287841804397</v>
      </c>
      <c r="P100" s="313">
        <f t="shared" si="26"/>
        <v>1.5369116348767085</v>
      </c>
      <c r="Q100" s="313">
        <f t="shared" si="26"/>
        <v>1.4242501715846985</v>
      </c>
      <c r="R100" s="313">
        <f t="shared" si="26"/>
        <v>1.5265686268844811</v>
      </c>
      <c r="S100" s="313">
        <f t="shared" si="26"/>
        <v>1.4155675619448163</v>
      </c>
      <c r="T100" s="313">
        <f t="shared" si="26"/>
        <v>1.4802642163690014</v>
      </c>
      <c r="U100" s="313">
        <f t="shared" si="26"/>
        <v>1.4266786147614612</v>
      </c>
      <c r="V100" s="313">
        <f t="shared" si="26"/>
        <v>1.3864209151035705</v>
      </c>
      <c r="W100" s="313">
        <f t="shared" si="26"/>
        <v>2.0141070457305537</v>
      </c>
      <c r="X100" s="313">
        <f t="shared" si="26"/>
        <v>1.9235096262932909</v>
      </c>
      <c r="Y100" s="313">
        <f t="shared" si="26"/>
        <v>2.0035288448307935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2.2179649083471071</v>
      </c>
      <c r="C101" s="255">
        <f t="shared" si="27"/>
        <v>2.0952947012598373</v>
      </c>
      <c r="D101" s="255">
        <f t="shared" si="27"/>
        <v>2.1500496173480745</v>
      </c>
      <c r="E101" s="255">
        <f t="shared" si="27"/>
        <v>2.3352281208291488</v>
      </c>
      <c r="F101" s="255">
        <f t="shared" si="27"/>
        <v>1.9571176651532387</v>
      </c>
      <c r="G101" s="255">
        <f t="shared" si="27"/>
        <v>1.8926549806052237</v>
      </c>
      <c r="H101" s="255">
        <f t="shared" si="27"/>
        <v>1.8739479710206179</v>
      </c>
      <c r="I101" s="255">
        <f t="shared" si="27"/>
        <v>1.9931752893474695</v>
      </c>
      <c r="J101" s="255">
        <f t="shared" si="27"/>
        <v>1.6964607733106596</v>
      </c>
      <c r="K101" s="255">
        <f t="shared" si="27"/>
        <v>1.7080593832736095</v>
      </c>
      <c r="L101" s="255">
        <f t="shared" si="27"/>
        <v>1.7063921199065766</v>
      </c>
      <c r="M101" s="255">
        <f t="shared" si="27"/>
        <v>1.759667063082236</v>
      </c>
      <c r="N101" s="255">
        <f t="shared" si="27"/>
        <v>1.909370924402128</v>
      </c>
      <c r="O101" s="255">
        <f t="shared" si="27"/>
        <v>1.6815070426595662</v>
      </c>
      <c r="P101" s="255">
        <f t="shared" si="27"/>
        <v>1.8668082424983434</v>
      </c>
      <c r="Q101" s="255">
        <f t="shared" si="27"/>
        <v>1.7397074381349835</v>
      </c>
      <c r="R101" s="255">
        <f t="shared" si="27"/>
        <v>1.8503167867128685</v>
      </c>
      <c r="S101" s="255">
        <f t="shared" si="27"/>
        <v>1.6780242571167878</v>
      </c>
      <c r="T101" s="255">
        <f t="shared" si="27"/>
        <v>1.8015458913490685</v>
      </c>
      <c r="U101" s="255">
        <f t="shared" si="27"/>
        <v>1.7249882633341047</v>
      </c>
      <c r="V101" s="255">
        <f t="shared" si="27"/>
        <v>1.7617686779418995</v>
      </c>
      <c r="W101" s="255">
        <f t="shared" si="27"/>
        <v>2.2983423450446607</v>
      </c>
      <c r="X101" s="255">
        <f t="shared" si="27"/>
        <v>2.2528084345589146</v>
      </c>
      <c r="Y101" s="255">
        <f t="shared" si="27"/>
        <v>2.3896583591058631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1.7055710283552237</v>
      </c>
      <c r="C102" s="293">
        <f t="shared" si="28"/>
        <v>1.5171698399961424</v>
      </c>
      <c r="D102" s="293">
        <f t="shared" si="28"/>
        <v>1.561620334828054</v>
      </c>
      <c r="E102" s="293">
        <f t="shared" si="28"/>
        <v>1.6845016577975269</v>
      </c>
      <c r="F102" s="293">
        <f t="shared" si="28"/>
        <v>1.1714630746584793</v>
      </c>
      <c r="G102" s="293">
        <f t="shared" si="28"/>
        <v>1.1502653315470475</v>
      </c>
      <c r="H102" s="293">
        <f t="shared" si="28"/>
        <v>1.1174448831516515</v>
      </c>
      <c r="I102" s="293">
        <f t="shared" si="28"/>
        <v>1.2921657354894229</v>
      </c>
      <c r="J102" s="293">
        <f t="shared" si="28"/>
        <v>1.0468550159197905</v>
      </c>
      <c r="K102" s="293">
        <f t="shared" si="28"/>
        <v>1.0660199441140235</v>
      </c>
      <c r="L102" s="293">
        <f t="shared" si="28"/>
        <v>1.0150030383792819</v>
      </c>
      <c r="M102" s="293">
        <f t="shared" si="28"/>
        <v>1.0241849620396279</v>
      </c>
      <c r="N102" s="293">
        <f t="shared" si="28"/>
        <v>1.1554411357981076</v>
      </c>
      <c r="O102" s="293">
        <f t="shared" si="28"/>
        <v>0.96419996565735377</v>
      </c>
      <c r="P102" s="293">
        <f t="shared" si="28"/>
        <v>1.0472986703059666</v>
      </c>
      <c r="Q102" s="293">
        <f t="shared" si="28"/>
        <v>0.97821513281205219</v>
      </c>
      <c r="R102" s="293">
        <f t="shared" si="28"/>
        <v>1.0452314757763383</v>
      </c>
      <c r="S102" s="293">
        <f t="shared" si="28"/>
        <v>0.94635121994118798</v>
      </c>
      <c r="T102" s="293">
        <f t="shared" si="28"/>
        <v>0.98010064608106551</v>
      </c>
      <c r="U102" s="293">
        <f t="shared" si="28"/>
        <v>0.98554898234325106</v>
      </c>
      <c r="V102" s="293">
        <f t="shared" si="28"/>
        <v>0.92574991012320262</v>
      </c>
      <c r="W102" s="293">
        <f t="shared" si="28"/>
        <v>1.6013056508124708</v>
      </c>
      <c r="X102" s="293">
        <f t="shared" si="28"/>
        <v>1.5731106779638595</v>
      </c>
      <c r="Y102" s="293">
        <f t="shared" si="28"/>
        <v>1.628999937773919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2.2010865828815751</v>
      </c>
      <c r="C103" s="256">
        <f t="shared" si="29"/>
        <v>2.0382980467844671</v>
      </c>
      <c r="D103" s="256">
        <f t="shared" si="29"/>
        <v>2.0771662614156017</v>
      </c>
      <c r="E103" s="256">
        <f t="shared" si="29"/>
        <v>2.1783533821671361</v>
      </c>
      <c r="F103" s="256">
        <f t="shared" si="29"/>
        <v>1.5573712379169429</v>
      </c>
      <c r="G103" s="256">
        <f t="shared" si="29"/>
        <v>1.5311189982377031</v>
      </c>
      <c r="H103" s="256">
        <f t="shared" si="29"/>
        <v>1.4999658065130925</v>
      </c>
      <c r="I103" s="256">
        <f t="shared" si="29"/>
        <v>1.6630312828985836</v>
      </c>
      <c r="J103" s="256">
        <f t="shared" si="29"/>
        <v>1.3822151300651362</v>
      </c>
      <c r="K103" s="256">
        <f t="shared" si="29"/>
        <v>1.4192420423378673</v>
      </c>
      <c r="L103" s="256">
        <f t="shared" si="29"/>
        <v>1.3767245134808095</v>
      </c>
      <c r="M103" s="256">
        <f t="shared" si="29"/>
        <v>1.4003208959607312</v>
      </c>
      <c r="N103" s="256">
        <f t="shared" si="29"/>
        <v>1.5076687546892773</v>
      </c>
      <c r="O103" s="256">
        <f t="shared" si="29"/>
        <v>1.2559698908112384</v>
      </c>
      <c r="P103" s="256">
        <f t="shared" si="29"/>
        <v>1.3830029778466466</v>
      </c>
      <c r="Q103" s="256">
        <f t="shared" si="29"/>
        <v>1.2306253479469491</v>
      </c>
      <c r="R103" s="256">
        <f t="shared" si="29"/>
        <v>1.3040499965573766</v>
      </c>
      <c r="S103" s="256">
        <f t="shared" si="29"/>
        <v>1.203827169493197</v>
      </c>
      <c r="T103" s="256">
        <f t="shared" si="29"/>
        <v>1.2215902081786636</v>
      </c>
      <c r="U103" s="256">
        <f t="shared" si="29"/>
        <v>1.1812898432672514</v>
      </c>
      <c r="V103" s="256">
        <f t="shared" si="29"/>
        <v>1.1041474027276552</v>
      </c>
      <c r="W103" s="256">
        <f t="shared" si="29"/>
        <v>1.8005127311870515</v>
      </c>
      <c r="X103" s="256">
        <f t="shared" si="29"/>
        <v>1.6713184523680442</v>
      </c>
      <c r="Y103" s="256">
        <f t="shared" si="29"/>
        <v>1.7266197745808809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IT: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7200.1127917155491</v>
      </c>
      <c r="C5" s="223">
        <f t="shared" si="0"/>
        <v>7531.4941336931524</v>
      </c>
      <c r="D5" s="223">
        <f t="shared" si="0"/>
        <v>7532.8485921606061</v>
      </c>
      <c r="E5" s="223">
        <f t="shared" si="0"/>
        <v>6974.8043504053348</v>
      </c>
      <c r="F5" s="223">
        <f t="shared" si="0"/>
        <v>6696.9582759934028</v>
      </c>
      <c r="G5" s="223">
        <f t="shared" si="0"/>
        <v>7160.9742878504821</v>
      </c>
      <c r="H5" s="223">
        <f t="shared" si="0"/>
        <v>7480.6934107101442</v>
      </c>
      <c r="I5" s="223">
        <f t="shared" si="0"/>
        <v>7674.842331449242</v>
      </c>
      <c r="J5" s="223">
        <f t="shared" si="0"/>
        <v>8043.6460274796391</v>
      </c>
      <c r="K5" s="223">
        <f t="shared" si="0"/>
        <v>6872.2496052734468</v>
      </c>
      <c r="L5" s="223">
        <f t="shared" si="0"/>
        <v>7678.3723435388401</v>
      </c>
      <c r="M5" s="223">
        <f t="shared" si="0"/>
        <v>7879.4763835755966</v>
      </c>
      <c r="N5" s="223">
        <f t="shared" si="0"/>
        <v>6667.0103105013741</v>
      </c>
      <c r="O5" s="223">
        <f t="shared" si="0"/>
        <v>5574.5782563183857</v>
      </c>
      <c r="P5" s="223">
        <f t="shared" si="0"/>
        <v>6695.9025495562419</v>
      </c>
      <c r="Q5" s="223">
        <f t="shared" si="0"/>
        <v>5703.7153944441279</v>
      </c>
      <c r="R5" s="223">
        <f t="shared" si="0"/>
        <v>5891.3819134626356</v>
      </c>
      <c r="S5" s="223">
        <f t="shared" si="0"/>
        <v>7799.5294225718108</v>
      </c>
      <c r="T5" s="223">
        <f t="shared" si="0"/>
        <v>7426.0983555241564</v>
      </c>
      <c r="U5" s="223">
        <f t="shared" si="0"/>
        <v>6807.2379809753475</v>
      </c>
      <c r="V5" s="223">
        <f t="shared" si="0"/>
        <v>6094.7080569468471</v>
      </c>
      <c r="W5" s="223">
        <f t="shared" si="0"/>
        <v>5578.7106014921255</v>
      </c>
      <c r="X5" s="223">
        <f t="shared" si="0"/>
        <v>5468.5656430584659</v>
      </c>
      <c r="Y5" s="223">
        <f t="shared" si="0"/>
        <v>4614.6912896730955</v>
      </c>
      <c r="DA5" s="89"/>
    </row>
    <row r="6" spans="1:105" ht="12" customHeight="1" x14ac:dyDescent="0.25">
      <c r="A6" s="55" t="s">
        <v>91</v>
      </c>
      <c r="B6" s="259">
        <v>18.67488097435518</v>
      </c>
      <c r="C6" s="259">
        <v>18.631188724673279</v>
      </c>
      <c r="D6" s="259">
        <v>17.67721015233947</v>
      </c>
      <c r="E6" s="259">
        <v>15.661439862893189</v>
      </c>
      <c r="F6" s="259">
        <v>14.43572824031911</v>
      </c>
      <c r="G6" s="259">
        <v>16.187611916627599</v>
      </c>
      <c r="H6" s="259">
        <v>16.36191582559411</v>
      </c>
      <c r="I6" s="259">
        <v>15.33231633749873</v>
      </c>
      <c r="J6" s="259">
        <v>17.625069293540282</v>
      </c>
      <c r="K6" s="259">
        <v>12.76807940732605</v>
      </c>
      <c r="L6" s="259">
        <v>17.790728535715061</v>
      </c>
      <c r="M6" s="259">
        <v>17.007868056855418</v>
      </c>
      <c r="N6" s="259">
        <v>15.118633067343771</v>
      </c>
      <c r="O6" s="259">
        <v>15.277098513709941</v>
      </c>
      <c r="P6" s="259">
        <v>15.43771489196547</v>
      </c>
      <c r="Q6" s="259">
        <v>15.34179341286276</v>
      </c>
      <c r="R6" s="259">
        <v>15.8416109152615</v>
      </c>
      <c r="S6" s="259">
        <v>17.408300891067469</v>
      </c>
      <c r="T6" s="259">
        <v>16.909238863492881</v>
      </c>
      <c r="U6" s="259">
        <v>15.41326748912833</v>
      </c>
      <c r="V6" s="259">
        <v>14.45608765254177</v>
      </c>
      <c r="W6" s="259">
        <v>16.421282567414529</v>
      </c>
      <c r="X6" s="259">
        <v>13.73150678365335</v>
      </c>
      <c r="Y6" s="259">
        <v>12.51316307831434</v>
      </c>
      <c r="DA6" s="67" t="s">
        <v>987</v>
      </c>
    </row>
    <row r="7" spans="1:105" ht="12" customHeight="1" x14ac:dyDescent="0.25">
      <c r="A7" s="173" t="s">
        <v>92</v>
      </c>
      <c r="B7" s="224">
        <v>147.76124957320221</v>
      </c>
      <c r="C7" s="224">
        <v>147.4155434121547</v>
      </c>
      <c r="D7" s="224">
        <v>139.86737932437961</v>
      </c>
      <c r="E7" s="224">
        <v>123.9180012678267</v>
      </c>
      <c r="F7" s="224">
        <v>114.2198039290242</v>
      </c>
      <c r="G7" s="224">
        <v>128.08123209414691</v>
      </c>
      <c r="H7" s="224">
        <v>129.46037680889771</v>
      </c>
      <c r="I7" s="224">
        <v>121.31387739453371</v>
      </c>
      <c r="J7" s="224">
        <v>139.45482523846229</v>
      </c>
      <c r="K7" s="224">
        <v>101.0248670643273</v>
      </c>
      <c r="L7" s="224">
        <v>140.7655707613232</v>
      </c>
      <c r="M7" s="224">
        <v>134.57134426228279</v>
      </c>
      <c r="N7" s="224">
        <v>119.6231513837847</v>
      </c>
      <c r="O7" s="224">
        <v>120.87697744036809</v>
      </c>
      <c r="P7" s="224">
        <v>122.1478223140543</v>
      </c>
      <c r="Q7" s="224">
        <v>121.38886285227299</v>
      </c>
      <c r="R7" s="224">
        <v>125.34356857780951</v>
      </c>
      <c r="S7" s="224">
        <v>137.73968873711851</v>
      </c>
      <c r="T7" s="224">
        <v>133.7909605545816</v>
      </c>
      <c r="U7" s="224">
        <v>121.9543871431959</v>
      </c>
      <c r="V7" s="224">
        <v>114.3808936941868</v>
      </c>
      <c r="W7" s="224">
        <v>129.9301042447257</v>
      </c>
      <c r="X7" s="224">
        <v>108.6477929182936</v>
      </c>
      <c r="Y7" s="224">
        <v>99.007892746626993</v>
      </c>
      <c r="DA7" s="177" t="s">
        <v>988</v>
      </c>
    </row>
    <row r="8" spans="1:105" ht="12" customHeight="1" x14ac:dyDescent="0.25">
      <c r="A8" s="173" t="s">
        <v>93</v>
      </c>
      <c r="B8" s="224">
        <v>163.07398111532939</v>
      </c>
      <c r="C8" s="224">
        <v>162.6924488790973</v>
      </c>
      <c r="D8" s="224">
        <v>154.36205663173439</v>
      </c>
      <c r="E8" s="224">
        <v>136.75981935025399</v>
      </c>
      <c r="F8" s="224">
        <v>126.05658251212</v>
      </c>
      <c r="G8" s="224">
        <v>141.35449235898321</v>
      </c>
      <c r="H8" s="224">
        <v>142.87656001757571</v>
      </c>
      <c r="I8" s="224">
        <v>133.88582600922601</v>
      </c>
      <c r="J8" s="224">
        <v>153.9067489146554</v>
      </c>
      <c r="K8" s="224">
        <v>111.494233511237</v>
      </c>
      <c r="L8" s="224">
        <v>155.35332906513071</v>
      </c>
      <c r="M8" s="224">
        <v>148.5171850960844</v>
      </c>
      <c r="N8" s="224">
        <v>132.01988739308359</v>
      </c>
      <c r="O8" s="224">
        <v>133.40364942314079</v>
      </c>
      <c r="P8" s="224">
        <v>134.8061939571821</v>
      </c>
      <c r="Q8" s="224">
        <v>133.96858232831929</v>
      </c>
      <c r="R8" s="224">
        <v>138.3331204509029</v>
      </c>
      <c r="S8" s="224">
        <v>152.01387011024471</v>
      </c>
      <c r="T8" s="224">
        <v>147.65592899287759</v>
      </c>
      <c r="U8" s="224">
        <v>134.59271279422009</v>
      </c>
      <c r="V8" s="224">
        <v>126.2343662639349</v>
      </c>
      <c r="W8" s="224">
        <v>143.39496604906779</v>
      </c>
      <c r="X8" s="224">
        <v>119.9071352046366</v>
      </c>
      <c r="Y8" s="224">
        <v>109.268236961094</v>
      </c>
      <c r="DA8" s="177" t="s">
        <v>989</v>
      </c>
    </row>
    <row r="9" spans="1:105" ht="12" customHeight="1" x14ac:dyDescent="0.25">
      <c r="A9" s="173" t="s">
        <v>94</v>
      </c>
      <c r="B9" s="224">
        <v>265.32644672268742</v>
      </c>
      <c r="C9" s="224">
        <v>264.70568189032588</v>
      </c>
      <c r="D9" s="224">
        <v>251.15187422780321</v>
      </c>
      <c r="E9" s="224">
        <v>222.5124858942232</v>
      </c>
      <c r="F9" s="224">
        <v>205.09798617286631</v>
      </c>
      <c r="G9" s="224">
        <v>229.98816199485501</v>
      </c>
      <c r="H9" s="224">
        <v>232.46461348493219</v>
      </c>
      <c r="I9" s="224">
        <v>217.83640920887919</v>
      </c>
      <c r="J9" s="224">
        <v>250.41107439013601</v>
      </c>
      <c r="K9" s="224">
        <v>181.4045907586252</v>
      </c>
      <c r="L9" s="224">
        <v>252.76470535321229</v>
      </c>
      <c r="M9" s="224">
        <v>241.64208618253659</v>
      </c>
      <c r="N9" s="224">
        <v>214.80046895993431</v>
      </c>
      <c r="O9" s="224">
        <v>217.05189288442401</v>
      </c>
      <c r="P9" s="224">
        <v>219.3338765279357</v>
      </c>
      <c r="Q9" s="224">
        <v>217.97105631774781</v>
      </c>
      <c r="R9" s="224">
        <v>225.07229579035149</v>
      </c>
      <c r="S9" s="224">
        <v>247.33130161574209</v>
      </c>
      <c r="T9" s="224">
        <v>240.24079567611031</v>
      </c>
      <c r="U9" s="224">
        <v>218.98653602625961</v>
      </c>
      <c r="V9" s="224">
        <v>205.38724587469889</v>
      </c>
      <c r="W9" s="224">
        <v>233.3080762455435</v>
      </c>
      <c r="X9" s="224">
        <v>195.09264385986381</v>
      </c>
      <c r="Y9" s="224">
        <v>177.7828250359334</v>
      </c>
      <c r="DA9" s="177" t="s">
        <v>990</v>
      </c>
    </row>
    <row r="10" spans="1:105" ht="12" customHeight="1" x14ac:dyDescent="0.25">
      <c r="A10" s="56" t="s">
        <v>95</v>
      </c>
      <c r="B10" s="260">
        <v>60.842444920894962</v>
      </c>
      <c r="C10" s="260">
        <v>54.99738065401192</v>
      </c>
      <c r="D10" s="260">
        <v>53.418694758110263</v>
      </c>
      <c r="E10" s="260">
        <v>51.81001458758854</v>
      </c>
      <c r="F10" s="260">
        <v>45.828725541909293</v>
      </c>
      <c r="G10" s="260">
        <v>50.91598664671924</v>
      </c>
      <c r="H10" s="260">
        <v>49.695315163730427</v>
      </c>
      <c r="I10" s="260">
        <v>51.49382261895726</v>
      </c>
      <c r="J10" s="260">
        <v>50.674638182206323</v>
      </c>
      <c r="K10" s="260">
        <v>39.851678858131528</v>
      </c>
      <c r="L10" s="260">
        <v>50.619678846134057</v>
      </c>
      <c r="M10" s="260">
        <v>47.938516917315411</v>
      </c>
      <c r="N10" s="260">
        <v>43.014359727721093</v>
      </c>
      <c r="O10" s="260">
        <v>43.343961560765521</v>
      </c>
      <c r="P10" s="260">
        <v>42.209844259763237</v>
      </c>
      <c r="Q10" s="260">
        <v>42.278924177565131</v>
      </c>
      <c r="R10" s="260">
        <v>44.906907039889987</v>
      </c>
      <c r="S10" s="260">
        <v>48.988143125733828</v>
      </c>
      <c r="T10" s="260">
        <v>47.812304557761628</v>
      </c>
      <c r="U10" s="260">
        <v>44.069633287196169</v>
      </c>
      <c r="V10" s="260">
        <v>40.683928700377507</v>
      </c>
      <c r="W10" s="260">
        <v>52.541115064573923</v>
      </c>
      <c r="X10" s="260">
        <v>39.597309372072907</v>
      </c>
      <c r="Y10" s="260">
        <v>36.596452151927657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0.5943180437368295</v>
      </c>
      <c r="G11" s="226">
        <v>0.66240582298878836</v>
      </c>
      <c r="H11" s="226">
        <v>0.3952204338727851</v>
      </c>
      <c r="I11" s="226">
        <v>0.63590166097858469</v>
      </c>
      <c r="J11" s="226">
        <v>0.41665154105994551</v>
      </c>
      <c r="K11" s="226">
        <v>0</v>
      </c>
      <c r="L11" s="226">
        <v>0</v>
      </c>
      <c r="M11" s="226">
        <v>7.5255716516044107</v>
      </c>
      <c r="N11" s="226">
        <v>3.1688262210070381</v>
      </c>
      <c r="O11" s="226">
        <v>1.737698523906386</v>
      </c>
      <c r="P11" s="226">
        <v>2.002483996678778</v>
      </c>
      <c r="Q11" s="226">
        <v>2.1977323587677118</v>
      </c>
      <c r="R11" s="226">
        <v>1.978208224480358</v>
      </c>
      <c r="S11" s="226">
        <v>1.48523066984138</v>
      </c>
      <c r="T11" s="226">
        <v>2.854646389542709</v>
      </c>
      <c r="U11" s="226">
        <v>2.6729558618133771</v>
      </c>
      <c r="V11" s="226">
        <v>2.2932096421898942</v>
      </c>
      <c r="W11" s="226">
        <v>2.9147644785783591</v>
      </c>
      <c r="X11" s="226">
        <v>1.992115196240875</v>
      </c>
      <c r="Y11" s="226">
        <v>1.7507115044728061</v>
      </c>
      <c r="DA11" s="69" t="s">
        <v>992</v>
      </c>
    </row>
    <row r="12" spans="1:105" ht="12" customHeight="1" x14ac:dyDescent="0.25">
      <c r="A12" s="37" t="s">
        <v>35</v>
      </c>
      <c r="B12" s="226">
        <v>43.516288880698447</v>
      </c>
      <c r="C12" s="226">
        <v>36.329034081578037</v>
      </c>
      <c r="D12" s="226">
        <v>36.220898896421012</v>
      </c>
      <c r="E12" s="226">
        <v>38.108436540833168</v>
      </c>
      <c r="F12" s="226">
        <v>30.254108396754411</v>
      </c>
      <c r="G12" s="226">
        <v>33.052245565717357</v>
      </c>
      <c r="H12" s="226">
        <v>30.91974583730233</v>
      </c>
      <c r="I12" s="226">
        <v>35.23812437356424</v>
      </c>
      <c r="J12" s="226">
        <v>25.022865945020261</v>
      </c>
      <c r="K12" s="226">
        <v>25.686840669623059</v>
      </c>
      <c r="L12" s="226">
        <v>28.14224722758923</v>
      </c>
      <c r="M12" s="226">
        <v>16.783408060043222</v>
      </c>
      <c r="N12" s="226">
        <v>19.150665600356291</v>
      </c>
      <c r="O12" s="226">
        <v>19.367210341597609</v>
      </c>
      <c r="P12" s="226">
        <v>17.351329319880499</v>
      </c>
      <c r="Q12" s="226">
        <v>16.86679739088736</v>
      </c>
      <c r="R12" s="226">
        <v>19.62689426648064</v>
      </c>
      <c r="S12" s="226">
        <v>21.68137479889052</v>
      </c>
      <c r="T12" s="226">
        <v>19.803569843878719</v>
      </c>
      <c r="U12" s="226">
        <v>19.15132535280102</v>
      </c>
      <c r="V12" s="226">
        <v>16.799776384890009</v>
      </c>
      <c r="W12" s="226">
        <v>31.9571209530062</v>
      </c>
      <c r="X12" s="226">
        <v>16.35379533691324</v>
      </c>
      <c r="Y12" s="226">
        <v>15.555544386476241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0.26115088635777572</v>
      </c>
      <c r="X14" s="226">
        <v>0.32071197721678452</v>
      </c>
      <c r="Y14" s="226">
        <v>0.41698384055905691</v>
      </c>
      <c r="DA14" s="69" t="s">
        <v>995</v>
      </c>
    </row>
    <row r="15" spans="1:105" ht="12" customHeight="1" x14ac:dyDescent="0.25">
      <c r="A15" s="37" t="s">
        <v>40</v>
      </c>
      <c r="B15" s="226">
        <v>17.326156040196508</v>
      </c>
      <c r="C15" s="226">
        <v>18.66834657243388</v>
      </c>
      <c r="D15" s="226">
        <v>17.197795861689251</v>
      </c>
      <c r="E15" s="226">
        <v>13.701578046755371</v>
      </c>
      <c r="F15" s="226">
        <v>14.98029910141805</v>
      </c>
      <c r="G15" s="226">
        <v>17.201335258013088</v>
      </c>
      <c r="H15" s="226">
        <v>18.380348892555311</v>
      </c>
      <c r="I15" s="226">
        <v>15.61979658441444</v>
      </c>
      <c r="J15" s="226">
        <v>25.235120696126121</v>
      </c>
      <c r="K15" s="226">
        <v>14.164838188508471</v>
      </c>
      <c r="L15" s="226">
        <v>22.477431618544831</v>
      </c>
      <c r="M15" s="226">
        <v>23.629537205667781</v>
      </c>
      <c r="N15" s="226">
        <v>20.69486790635775</v>
      </c>
      <c r="O15" s="226">
        <v>22.23905269526152</v>
      </c>
      <c r="P15" s="226">
        <v>22.856030943203962</v>
      </c>
      <c r="Q15" s="226">
        <v>23.214394427910069</v>
      </c>
      <c r="R15" s="226">
        <v>23.301804548928988</v>
      </c>
      <c r="S15" s="226">
        <v>25.821537657001929</v>
      </c>
      <c r="T15" s="226">
        <v>25.154088324340201</v>
      </c>
      <c r="U15" s="226">
        <v>22.24535207258177</v>
      </c>
      <c r="V15" s="226">
        <v>21.590942673297601</v>
      </c>
      <c r="W15" s="226">
        <v>17.408078746631581</v>
      </c>
      <c r="X15" s="226">
        <v>20.930686861702011</v>
      </c>
      <c r="Y15" s="226">
        <v>18.873212420419559</v>
      </c>
      <c r="DA15" s="69" t="s">
        <v>996</v>
      </c>
    </row>
    <row r="16" spans="1:105" ht="12" customHeight="1" x14ac:dyDescent="0.25">
      <c r="A16" s="134" t="s">
        <v>997</v>
      </c>
      <c r="B16" s="314">
        <v>4818.5775591933161</v>
      </c>
      <c r="C16" s="314">
        <v>5405.586626890321</v>
      </c>
      <c r="D16" s="314">
        <v>5437.085594361014</v>
      </c>
      <c r="E16" s="314">
        <v>4926.4689508436231</v>
      </c>
      <c r="F16" s="314">
        <v>4761.5600171969036</v>
      </c>
      <c r="G16" s="314">
        <v>5042.5001719690454</v>
      </c>
      <c r="H16" s="314">
        <v>5432.3660361134989</v>
      </c>
      <c r="I16" s="314">
        <v>5472.9578675838338</v>
      </c>
      <c r="J16" s="314">
        <v>5867.6889079965586</v>
      </c>
      <c r="K16" s="314">
        <v>5206.2171886248971</v>
      </c>
      <c r="L16" s="314">
        <v>5632.8938346610976</v>
      </c>
      <c r="M16" s="314">
        <v>5938.5999307883403</v>
      </c>
      <c r="N16" s="314">
        <v>4866.9748228334811</v>
      </c>
      <c r="O16" s="314">
        <v>3695.3378434885858</v>
      </c>
      <c r="P16" s="314">
        <v>4954.9393987288759</v>
      </c>
      <c r="Q16" s="314">
        <v>4031.0069169805552</v>
      </c>
      <c r="R16" s="314">
        <v>4052.9879105264572</v>
      </c>
      <c r="S16" s="314">
        <v>5764.4506441149824</v>
      </c>
      <c r="T16" s="314">
        <v>5444.457953568357</v>
      </c>
      <c r="U16" s="314">
        <v>4965.7417884780734</v>
      </c>
      <c r="V16" s="314">
        <v>4415.1170249355109</v>
      </c>
      <c r="W16" s="314">
        <v>3479.8037833190019</v>
      </c>
      <c r="X16" s="314">
        <v>3801.8812553740331</v>
      </c>
      <c r="Y16" s="314">
        <v>3059.3441960447112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105.2235597592433</v>
      </c>
      <c r="C18" s="315">
        <v>503.65434221840059</v>
      </c>
      <c r="D18" s="315">
        <v>367.6913155631986</v>
      </c>
      <c r="E18" s="315">
        <v>266.01461736887359</v>
      </c>
      <c r="F18" s="315">
        <v>0</v>
      </c>
      <c r="G18" s="315">
        <v>5.9114359415305238</v>
      </c>
      <c r="H18" s="315">
        <v>203.35339638865</v>
      </c>
      <c r="I18" s="315">
        <v>422.07652622527939</v>
      </c>
      <c r="J18" s="315">
        <v>487.10232158211522</v>
      </c>
      <c r="K18" s="315">
        <v>0</v>
      </c>
      <c r="L18" s="315">
        <v>0</v>
      </c>
      <c r="M18" s="315">
        <v>282.56663800515912</v>
      </c>
      <c r="N18" s="315">
        <v>282.56663800515912</v>
      </c>
      <c r="O18" s="315">
        <v>277.83748925193458</v>
      </c>
      <c r="P18" s="315">
        <v>262.46775580395519</v>
      </c>
      <c r="Q18" s="315">
        <v>294.38950988822012</v>
      </c>
      <c r="R18" s="315">
        <v>176.1607910576096</v>
      </c>
      <c r="S18" s="315">
        <v>176.1607910576096</v>
      </c>
      <c r="T18" s="315">
        <v>147.7858985382631</v>
      </c>
      <c r="U18" s="315">
        <v>107.6283748925193</v>
      </c>
      <c r="V18" s="315">
        <v>161.4424763542562</v>
      </c>
      <c r="W18" s="315">
        <v>52.059673258813397</v>
      </c>
      <c r="X18" s="315">
        <v>26.819002579535681</v>
      </c>
      <c r="Y18" s="315">
        <v>21.380481513327599</v>
      </c>
      <c r="DA18" s="137" t="s">
        <v>973</v>
      </c>
    </row>
    <row r="19" spans="1:105" ht="12" customHeight="1" x14ac:dyDescent="0.25">
      <c r="A19" s="135" t="s">
        <v>31</v>
      </c>
      <c r="B19" s="315">
        <v>20.875150472914871</v>
      </c>
      <c r="C19" s="315">
        <v>35.158125537403272</v>
      </c>
      <c r="D19" s="315">
        <v>32.960705073086842</v>
      </c>
      <c r="E19" s="315">
        <v>38.454170249355109</v>
      </c>
      <c r="F19" s="315">
        <v>17.579019776440241</v>
      </c>
      <c r="G19" s="315">
        <v>3.2960447119518479</v>
      </c>
      <c r="H19" s="315">
        <v>15.3816852966466</v>
      </c>
      <c r="I19" s="315">
        <v>14.28297506448839</v>
      </c>
      <c r="J19" s="315">
        <v>0</v>
      </c>
      <c r="K19" s="315">
        <v>34.059415305245047</v>
      </c>
      <c r="L19" s="315">
        <v>8.7895098882201186</v>
      </c>
      <c r="M19" s="315">
        <v>7.690799656061909</v>
      </c>
      <c r="N19" s="315">
        <v>93.388736027515051</v>
      </c>
      <c r="O19" s="315">
        <v>43.947635425623382</v>
      </c>
      <c r="P19" s="315">
        <v>46.145055889939812</v>
      </c>
      <c r="Q19" s="315">
        <v>62.625365434221827</v>
      </c>
      <c r="R19" s="315">
        <v>34.059415305245047</v>
      </c>
      <c r="S19" s="315">
        <v>31.862080825451411</v>
      </c>
      <c r="T19" s="315">
        <v>25.26990541702493</v>
      </c>
      <c r="U19" s="315">
        <v>21.984780739466899</v>
      </c>
      <c r="V19" s="315">
        <v>16.708856405846952</v>
      </c>
      <c r="W19" s="315">
        <v>88.519346517626829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1053.095442820292</v>
      </c>
      <c r="C20" s="315">
        <v>733.60558899398109</v>
      </c>
      <c r="D20" s="315">
        <v>1051.0604471195179</v>
      </c>
      <c r="E20" s="315">
        <v>670.52166809974199</v>
      </c>
      <c r="F20" s="315">
        <v>661.36431642304387</v>
      </c>
      <c r="G20" s="315">
        <v>662.38177128116934</v>
      </c>
      <c r="H20" s="315">
        <v>651.18942390369727</v>
      </c>
      <c r="I20" s="315">
        <v>661.36431642304387</v>
      </c>
      <c r="J20" s="315">
        <v>951.34711951848658</v>
      </c>
      <c r="K20" s="315">
        <v>861.8085124677558</v>
      </c>
      <c r="L20" s="315">
        <v>1181.2983662940669</v>
      </c>
      <c r="M20" s="315">
        <v>669.50412725709361</v>
      </c>
      <c r="N20" s="315">
        <v>524.00404127257093</v>
      </c>
      <c r="O20" s="315">
        <v>346.96190885640578</v>
      </c>
      <c r="P20" s="315">
        <v>312.36741186586409</v>
      </c>
      <c r="Q20" s="315">
        <v>183.14703353396391</v>
      </c>
      <c r="R20" s="315">
        <v>135.32527944969911</v>
      </c>
      <c r="S20" s="315">
        <v>127.1854686156492</v>
      </c>
      <c r="T20" s="315">
        <v>84.722785898538262</v>
      </c>
      <c r="U20" s="315">
        <v>42.260189165950123</v>
      </c>
      <c r="V20" s="315">
        <v>14.81556319862425</v>
      </c>
      <c r="W20" s="315">
        <v>10.9938950988822</v>
      </c>
      <c r="X20" s="315">
        <v>1.5424763542562341</v>
      </c>
      <c r="Y20" s="315">
        <v>2.1601031814273428</v>
      </c>
      <c r="DA20" s="137" t="s">
        <v>975</v>
      </c>
    </row>
    <row r="21" spans="1:105" ht="12" customHeight="1" x14ac:dyDescent="0.25">
      <c r="A21" s="135" t="s">
        <v>32</v>
      </c>
      <c r="B21" s="315">
        <v>126.11066208082541</v>
      </c>
      <c r="C21" s="315">
        <v>95.538349097162509</v>
      </c>
      <c r="D21" s="315">
        <v>159.54909716251069</v>
      </c>
      <c r="E21" s="315">
        <v>115.6013757523646</v>
      </c>
      <c r="F21" s="315">
        <v>37.259931212381773</v>
      </c>
      <c r="G21" s="315">
        <v>140.44135855546</v>
      </c>
      <c r="H21" s="315">
        <v>270.37351676698188</v>
      </c>
      <c r="I21" s="315">
        <v>192.98744625967319</v>
      </c>
      <c r="J21" s="315">
        <v>210.18435081685291</v>
      </c>
      <c r="K21" s="315">
        <v>256.04282029234741</v>
      </c>
      <c r="L21" s="315">
        <v>241.71203783319001</v>
      </c>
      <c r="M21" s="315">
        <v>279.92742906276868</v>
      </c>
      <c r="N21" s="315">
        <v>358.26887360275151</v>
      </c>
      <c r="O21" s="315">
        <v>349.67042132416162</v>
      </c>
      <c r="P21" s="315">
        <v>333.42889079965602</v>
      </c>
      <c r="Q21" s="315">
        <v>303.81195184866721</v>
      </c>
      <c r="R21" s="315">
        <v>262.73052450558902</v>
      </c>
      <c r="S21" s="315">
        <v>229.29208942390369</v>
      </c>
      <c r="T21" s="315">
        <v>187.2552020636285</v>
      </c>
      <c r="U21" s="315">
        <v>131.8429062768702</v>
      </c>
      <c r="V21" s="315">
        <v>114.3145313843508</v>
      </c>
      <c r="W21" s="315">
        <v>45.758125537403266</v>
      </c>
      <c r="X21" s="315">
        <v>147.94402407566639</v>
      </c>
      <c r="Y21" s="315">
        <v>0.54075666380051579</v>
      </c>
      <c r="DA21" s="137" t="s">
        <v>976</v>
      </c>
    </row>
    <row r="22" spans="1:105" ht="12" customHeight="1" x14ac:dyDescent="0.25">
      <c r="A22" s="135" t="s">
        <v>33</v>
      </c>
      <c r="B22" s="315">
        <v>465.89286443837329</v>
      </c>
      <c r="C22" s="315">
        <v>917.12050479229981</v>
      </c>
      <c r="D22" s="315">
        <v>471.33847484252811</v>
      </c>
      <c r="E22" s="315">
        <v>348.33292332857548</v>
      </c>
      <c r="F22" s="315">
        <v>351.29449699054169</v>
      </c>
      <c r="G22" s="315">
        <v>379.33508168529659</v>
      </c>
      <c r="H22" s="315">
        <v>371.97867583834909</v>
      </c>
      <c r="I22" s="315">
        <v>343.43654342218389</v>
      </c>
      <c r="J22" s="315">
        <v>381.48469475494409</v>
      </c>
      <c r="K22" s="315">
        <v>405.24986274355541</v>
      </c>
      <c r="L22" s="315">
        <v>439.33312958801213</v>
      </c>
      <c r="M22" s="315">
        <v>1595.514548157214</v>
      </c>
      <c r="N22" s="315">
        <v>760.91523555919002</v>
      </c>
      <c r="O22" s="315">
        <v>564.72726739228415</v>
      </c>
      <c r="P22" s="315">
        <v>1036.161324782187</v>
      </c>
      <c r="Q22" s="315">
        <v>245.7485334895843</v>
      </c>
      <c r="R22" s="315">
        <v>303.54921749120348</v>
      </c>
      <c r="S22" s="315">
        <v>284.4415297555679</v>
      </c>
      <c r="T22" s="315">
        <v>216.2032674118658</v>
      </c>
      <c r="U22" s="315">
        <v>212.4295786758384</v>
      </c>
      <c r="V22" s="315">
        <v>81.821066208082541</v>
      </c>
      <c r="W22" s="315">
        <v>171.17050730868439</v>
      </c>
      <c r="X22" s="315">
        <v>7.9220120378331904</v>
      </c>
      <c r="Y22" s="315">
        <v>11.13877901977644</v>
      </c>
      <c r="DA22" s="137" t="s">
        <v>977</v>
      </c>
    </row>
    <row r="23" spans="1:105" ht="12" customHeight="1" x14ac:dyDescent="0.25">
      <c r="A23" s="135" t="s">
        <v>83</v>
      </c>
      <c r="B23" s="315">
        <v>2070.3162510748061</v>
      </c>
      <c r="C23" s="315">
        <v>2127.0660361134992</v>
      </c>
      <c r="D23" s="315">
        <v>2433.935253654342</v>
      </c>
      <c r="E23" s="315">
        <v>2557.9440240756662</v>
      </c>
      <c r="F23" s="315">
        <v>2707.174892519346</v>
      </c>
      <c r="G23" s="315">
        <v>2858.507652622528</v>
      </c>
      <c r="H23" s="315">
        <v>2974.1091143594149</v>
      </c>
      <c r="I23" s="315">
        <v>3069.7429922613919</v>
      </c>
      <c r="J23" s="315">
        <v>3142.2565778159928</v>
      </c>
      <c r="K23" s="315">
        <v>3082.3540842648322</v>
      </c>
      <c r="L23" s="315">
        <v>3195.8536543422179</v>
      </c>
      <c r="M23" s="315">
        <v>2676.6981943250212</v>
      </c>
      <c r="N23" s="315">
        <v>2477.0230438521062</v>
      </c>
      <c r="O23" s="315">
        <v>1662.558555460017</v>
      </c>
      <c r="P23" s="315">
        <v>2454.9536543422182</v>
      </c>
      <c r="Q23" s="315">
        <v>2368.7780739466889</v>
      </c>
      <c r="R23" s="315">
        <v>2488.5831470335338</v>
      </c>
      <c r="S23" s="315">
        <v>4259.9888220120374</v>
      </c>
      <c r="T23" s="315">
        <v>4167.1367153912297</v>
      </c>
      <c r="U23" s="315">
        <v>3806.6789337919172</v>
      </c>
      <c r="V23" s="315">
        <v>3372.7174548581252</v>
      </c>
      <c r="W23" s="315">
        <v>2447.4574376612209</v>
      </c>
      <c r="X23" s="315">
        <v>3067.6253654342222</v>
      </c>
      <c r="Y23" s="315">
        <v>2566.580481513327</v>
      </c>
      <c r="DA23" s="137" t="s">
        <v>978</v>
      </c>
    </row>
    <row r="24" spans="1:105" ht="12" customHeight="1" x14ac:dyDescent="0.25">
      <c r="A24" s="135" t="s">
        <v>73</v>
      </c>
      <c r="B24" s="315">
        <v>977.06362854686154</v>
      </c>
      <c r="C24" s="315">
        <v>993.44368013757514</v>
      </c>
      <c r="D24" s="315">
        <v>920.55030094582969</v>
      </c>
      <c r="E24" s="315">
        <v>929.6001719690455</v>
      </c>
      <c r="F24" s="315">
        <v>986.8873602751504</v>
      </c>
      <c r="G24" s="315">
        <v>992.62682717110908</v>
      </c>
      <c r="H24" s="315">
        <v>945.98022355975922</v>
      </c>
      <c r="I24" s="315">
        <v>769.067067927773</v>
      </c>
      <c r="J24" s="315">
        <v>695.31384350816847</v>
      </c>
      <c r="K24" s="315">
        <v>566.70249355116073</v>
      </c>
      <c r="L24" s="315">
        <v>565.90713671539118</v>
      </c>
      <c r="M24" s="315">
        <v>426.69819432502152</v>
      </c>
      <c r="N24" s="315">
        <v>370.80825451418741</v>
      </c>
      <c r="O24" s="315">
        <v>449.63456577815992</v>
      </c>
      <c r="P24" s="315">
        <v>509.41530524505578</v>
      </c>
      <c r="Q24" s="315">
        <v>572.50644883920893</v>
      </c>
      <c r="R24" s="315">
        <v>652.57953568357686</v>
      </c>
      <c r="S24" s="315">
        <v>655.51986242476346</v>
      </c>
      <c r="T24" s="315">
        <v>616.08417884780738</v>
      </c>
      <c r="U24" s="315">
        <v>642.91702493551156</v>
      </c>
      <c r="V24" s="315">
        <v>653.29707652622528</v>
      </c>
      <c r="W24" s="315">
        <v>663.84479793637149</v>
      </c>
      <c r="X24" s="315">
        <v>550.02837489251931</v>
      </c>
      <c r="Y24" s="315">
        <v>457.54359415305242</v>
      </c>
      <c r="DA24" s="137" t="s">
        <v>979</v>
      </c>
    </row>
    <row r="25" spans="1:105" ht="12" customHeight="1" x14ac:dyDescent="0.25">
      <c r="A25" s="57" t="s">
        <v>998</v>
      </c>
      <c r="B25" s="294">
        <v>915.72110635179229</v>
      </c>
      <c r="C25" s="294">
        <v>745.4295023901102</v>
      </c>
      <c r="D25" s="294">
        <v>747.15936482761219</v>
      </c>
      <c r="E25" s="294">
        <v>772.56685806452504</v>
      </c>
      <c r="F25" s="294">
        <v>777.52224421213168</v>
      </c>
      <c r="G25" s="294">
        <v>870.84811821563403</v>
      </c>
      <c r="H25" s="294">
        <v>830.33113894802545</v>
      </c>
      <c r="I25" s="294">
        <v>964.56518009352703</v>
      </c>
      <c r="J25" s="294">
        <v>922.10368592363602</v>
      </c>
      <c r="K25" s="294">
        <v>716.81605187051878</v>
      </c>
      <c r="L25" s="294">
        <v>862.81060255013381</v>
      </c>
      <c r="M25" s="294">
        <v>814.47280344901878</v>
      </c>
      <c r="N25" s="294">
        <v>789.1416174581575</v>
      </c>
      <c r="O25" s="294">
        <v>854.53902328566096</v>
      </c>
      <c r="P25" s="294">
        <v>743.26812492502381</v>
      </c>
      <c r="Q25" s="294">
        <v>679.45215789069584</v>
      </c>
      <c r="R25" s="294">
        <v>783.29428289511065</v>
      </c>
      <c r="S25" s="294">
        <v>881.40602722738913</v>
      </c>
      <c r="T25" s="294">
        <v>856.98387734674679</v>
      </c>
      <c r="U25" s="294">
        <v>806.49019468897541</v>
      </c>
      <c r="V25" s="294">
        <v>722.79118905197777</v>
      </c>
      <c r="W25" s="294">
        <v>914.359283122443</v>
      </c>
      <c r="X25" s="294">
        <v>738.1793411329661</v>
      </c>
      <c r="Y25" s="294">
        <v>697.68441532190604</v>
      </c>
      <c r="DA25" s="70" t="s">
        <v>999</v>
      </c>
    </row>
    <row r="26" spans="1:105" ht="12" customHeight="1" x14ac:dyDescent="0.25">
      <c r="A26" s="46" t="s">
        <v>28</v>
      </c>
      <c r="B26" s="229">
        <v>1.609934635678703</v>
      </c>
      <c r="C26" s="229">
        <v>1.7401335395166091</v>
      </c>
      <c r="D26" s="229">
        <v>1.668336476653725</v>
      </c>
      <c r="E26" s="229">
        <v>1.2023537983943611</v>
      </c>
      <c r="F26" s="229">
        <v>0.74558751915136035</v>
      </c>
      <c r="G26" s="229">
        <v>0.95733498126218397</v>
      </c>
      <c r="H26" s="229">
        <v>1.1054475629704099</v>
      </c>
      <c r="I26" s="229">
        <v>0.99237332195173522</v>
      </c>
      <c r="J26" s="229">
        <v>0.94911868239022534</v>
      </c>
      <c r="K26" s="229">
        <v>0.53004416360058393</v>
      </c>
      <c r="L26" s="229">
        <v>0.67561707478102606</v>
      </c>
      <c r="M26" s="229">
        <v>0.6556665016800155</v>
      </c>
      <c r="N26" s="229">
        <v>0.551843370745844</v>
      </c>
      <c r="O26" s="229">
        <v>0.2163810784560449</v>
      </c>
      <c r="P26" s="229">
        <v>0.24109471298673429</v>
      </c>
      <c r="Q26" s="229">
        <v>0.1567391916342106</v>
      </c>
      <c r="R26" s="229">
        <v>0</v>
      </c>
      <c r="S26" s="229">
        <v>0</v>
      </c>
      <c r="T26" s="229">
        <v>0.29643194991370508</v>
      </c>
      <c r="U26" s="229">
        <v>0.14264911603310509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42.604434377424298</v>
      </c>
      <c r="F27" s="229">
        <v>0</v>
      </c>
      <c r="G27" s="229">
        <v>0</v>
      </c>
      <c r="H27" s="229">
        <v>0</v>
      </c>
      <c r="I27" s="229">
        <v>113.2470218892183</v>
      </c>
      <c r="J27" s="229">
        <v>96.409723073950943</v>
      </c>
      <c r="K27" s="229">
        <v>0</v>
      </c>
      <c r="L27" s="229">
        <v>0</v>
      </c>
      <c r="M27" s="229">
        <v>9.230385953899761</v>
      </c>
      <c r="N27" s="229">
        <v>0</v>
      </c>
      <c r="O27" s="229">
        <v>0.50113090157030382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17.394927072565491</v>
      </c>
      <c r="Y27" s="229">
        <v>28.60244372439201</v>
      </c>
      <c r="DA27" s="73" t="s">
        <v>1001</v>
      </c>
    </row>
    <row r="28" spans="1:105" ht="12" customHeight="1" x14ac:dyDescent="0.25">
      <c r="A28" s="46" t="s">
        <v>31</v>
      </c>
      <c r="B28" s="229">
        <v>3.06195230386454</v>
      </c>
      <c r="C28" s="229">
        <v>16.80248271998947</v>
      </c>
      <c r="D28" s="229">
        <v>13.292750218141689</v>
      </c>
      <c r="E28" s="229">
        <v>6.6928831567704981</v>
      </c>
      <c r="F28" s="229">
        <v>2.4527824802947471</v>
      </c>
      <c r="G28" s="229">
        <v>4.3104301168849322</v>
      </c>
      <c r="H28" s="229">
        <v>5.2100895212750311</v>
      </c>
      <c r="I28" s="229">
        <v>4.5515040195487382</v>
      </c>
      <c r="J28" s="229">
        <v>3.4033156444670509</v>
      </c>
      <c r="K28" s="229">
        <v>2.7148385854154902</v>
      </c>
      <c r="L28" s="229">
        <v>0</v>
      </c>
      <c r="M28" s="229">
        <v>5.9215953685760576</v>
      </c>
      <c r="N28" s="229">
        <v>3.3193152171019431</v>
      </c>
      <c r="O28" s="229">
        <v>0.85807030733525269</v>
      </c>
      <c r="P28" s="229">
        <v>0.39092801758067258</v>
      </c>
      <c r="Q28" s="229">
        <v>1.2706395399464641</v>
      </c>
      <c r="R28" s="229">
        <v>2.1900142472012951</v>
      </c>
      <c r="S28" s="229">
        <v>1.691552204149634</v>
      </c>
      <c r="T28" s="229">
        <v>2.4006516476152489</v>
      </c>
      <c r="U28" s="229">
        <v>2.411220303447652</v>
      </c>
      <c r="V28" s="229">
        <v>2.9178732622005281</v>
      </c>
      <c r="W28" s="229">
        <v>1.299099870437602</v>
      </c>
      <c r="X28" s="229">
        <v>3.7112518711825602</v>
      </c>
      <c r="Y28" s="229">
        <v>4.0814065654888996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6.089014671774299</v>
      </c>
      <c r="G29" s="229">
        <v>6.6430431598324722</v>
      </c>
      <c r="H29" s="229">
        <v>4.1919177144773903</v>
      </c>
      <c r="I29" s="229">
        <v>5.0177332919910453</v>
      </c>
      <c r="J29" s="229">
        <v>3.4680392115081089</v>
      </c>
      <c r="K29" s="229">
        <v>0</v>
      </c>
      <c r="L29" s="229">
        <v>0</v>
      </c>
      <c r="M29" s="229">
        <v>69.596812733547409</v>
      </c>
      <c r="N29" s="229">
        <v>26.57677475091446</v>
      </c>
      <c r="O29" s="229">
        <v>12.653409916570091</v>
      </c>
      <c r="P29" s="229">
        <v>18.22520876478886</v>
      </c>
      <c r="Q29" s="229">
        <v>25.012130075400261</v>
      </c>
      <c r="R29" s="229">
        <v>18.712970808901161</v>
      </c>
      <c r="S29" s="229">
        <v>13.30445532349011</v>
      </c>
      <c r="T29" s="229">
        <v>26.0462159547906</v>
      </c>
      <c r="U29" s="229">
        <v>23.802203844842399</v>
      </c>
      <c r="V29" s="229">
        <v>21.852830914368411</v>
      </c>
      <c r="W29" s="229">
        <v>29.531795461208329</v>
      </c>
      <c r="X29" s="229">
        <v>17.424329888439001</v>
      </c>
      <c r="Y29" s="229">
        <v>14.28422242393048</v>
      </c>
      <c r="DA29" s="73" t="s">
        <v>1003</v>
      </c>
    </row>
    <row r="30" spans="1:105" ht="12" customHeight="1" x14ac:dyDescent="0.25">
      <c r="A30" s="46" t="s">
        <v>32</v>
      </c>
      <c r="B30" s="229">
        <v>138.86320794606479</v>
      </c>
      <c r="C30" s="229">
        <v>106.2607956435353</v>
      </c>
      <c r="D30" s="229">
        <v>89.046438404056929</v>
      </c>
      <c r="E30" s="229">
        <v>111.7045309507693</v>
      </c>
      <c r="F30" s="229">
        <v>28.336480220713991</v>
      </c>
      <c r="G30" s="229">
        <v>28.45226428694194</v>
      </c>
      <c r="H30" s="229">
        <v>22.652571318180581</v>
      </c>
      <c r="I30" s="229">
        <v>51.135230930035469</v>
      </c>
      <c r="J30" s="229">
        <v>49.265431026095648</v>
      </c>
      <c r="K30" s="229">
        <v>32.420626268126902</v>
      </c>
      <c r="L30" s="229">
        <v>9.6231598645374845</v>
      </c>
      <c r="M30" s="229">
        <v>45.961500877898132</v>
      </c>
      <c r="N30" s="229">
        <v>12.66792118537961</v>
      </c>
      <c r="O30" s="229">
        <v>13.878325922923491</v>
      </c>
      <c r="P30" s="229">
        <v>12.06756976292062</v>
      </c>
      <c r="Q30" s="229">
        <v>32.926089220297833</v>
      </c>
      <c r="R30" s="229">
        <v>35.971250620711352</v>
      </c>
      <c r="S30" s="229">
        <v>24.34228422541452</v>
      </c>
      <c r="T30" s="229">
        <v>24.215228767418282</v>
      </c>
      <c r="U30" s="229">
        <v>16.062464052792961</v>
      </c>
      <c r="V30" s="229">
        <v>14.16882284051777</v>
      </c>
      <c r="W30" s="229">
        <v>12.31430975890869</v>
      </c>
      <c r="X30" s="229">
        <v>18.926617553517751</v>
      </c>
      <c r="Y30" s="229">
        <v>25.24154761146146</v>
      </c>
      <c r="DA30" s="73" t="s">
        <v>1004</v>
      </c>
    </row>
    <row r="31" spans="1:105" ht="12" customHeight="1" x14ac:dyDescent="0.25">
      <c r="A31" s="46" t="s">
        <v>33</v>
      </c>
      <c r="B31" s="229">
        <v>209.3567227010453</v>
      </c>
      <c r="C31" s="229">
        <v>1.350654480381799</v>
      </c>
      <c r="D31" s="229">
        <v>72.954463941033438</v>
      </c>
      <c r="E31" s="229">
        <v>107.36605377229</v>
      </c>
      <c r="F31" s="229">
        <v>90.186642336765473</v>
      </c>
      <c r="G31" s="229">
        <v>105.0164393805657</v>
      </c>
      <c r="H31" s="229">
        <v>94.263357570138098</v>
      </c>
      <c r="I31" s="229">
        <v>132.283738707174</v>
      </c>
      <c r="J31" s="229">
        <v>92.035019494715527</v>
      </c>
      <c r="K31" s="229">
        <v>76.368998762640885</v>
      </c>
      <c r="L31" s="229">
        <v>67.536029814559342</v>
      </c>
      <c r="M31" s="229">
        <v>2.6520483861323871</v>
      </c>
      <c r="N31" s="229">
        <v>189.49872196314089</v>
      </c>
      <c r="O31" s="229">
        <v>128.33000217884461</v>
      </c>
      <c r="P31" s="229">
        <v>132.5336929041853</v>
      </c>
      <c r="Q31" s="229">
        <v>1.845508202770481</v>
      </c>
      <c r="R31" s="229">
        <v>65.464239942588137</v>
      </c>
      <c r="S31" s="229">
        <v>63.709599128717997</v>
      </c>
      <c r="T31" s="229">
        <v>64.697595757080734</v>
      </c>
      <c r="U31" s="229">
        <v>60.306891105543457</v>
      </c>
      <c r="V31" s="229">
        <v>22.347673579548459</v>
      </c>
      <c r="W31" s="229">
        <v>345.01326873952701</v>
      </c>
      <c r="X31" s="229">
        <v>360.7689447899956</v>
      </c>
      <c r="Y31" s="229">
        <v>345.158301151145</v>
      </c>
      <c r="DA31" s="73" t="s">
        <v>1005</v>
      </c>
    </row>
    <row r="32" spans="1:105" ht="12" customHeight="1" x14ac:dyDescent="0.25">
      <c r="A32" s="46" t="s">
        <v>35</v>
      </c>
      <c r="B32" s="229">
        <v>561.01245597316631</v>
      </c>
      <c r="C32" s="229">
        <v>617.19542081329189</v>
      </c>
      <c r="D32" s="229">
        <v>570.1973757877264</v>
      </c>
      <c r="E32" s="229">
        <v>502.99660200887661</v>
      </c>
      <c r="F32" s="229">
        <v>309.96486115582468</v>
      </c>
      <c r="G32" s="229">
        <v>331.469751929035</v>
      </c>
      <c r="H32" s="229">
        <v>327.95123731949161</v>
      </c>
      <c r="I32" s="229">
        <v>278.05480102765301</v>
      </c>
      <c r="J32" s="229">
        <v>208.28023355170001</v>
      </c>
      <c r="K32" s="229">
        <v>221.0726455441467</v>
      </c>
      <c r="L32" s="229">
        <v>280.71164398836771</v>
      </c>
      <c r="M32" s="229">
        <v>155.213685001127</v>
      </c>
      <c r="N32" s="229">
        <v>160.61560038120649</v>
      </c>
      <c r="O32" s="229">
        <v>141.0263334066525</v>
      </c>
      <c r="P32" s="229">
        <v>157.9196636407134</v>
      </c>
      <c r="Q32" s="229">
        <v>191.95901112037359</v>
      </c>
      <c r="R32" s="229">
        <v>185.66169877011771</v>
      </c>
      <c r="S32" s="229">
        <v>194.2182370866945</v>
      </c>
      <c r="T32" s="229">
        <v>180.69070085842469</v>
      </c>
      <c r="U32" s="229">
        <v>170.53919836783851</v>
      </c>
      <c r="V32" s="229">
        <v>160.09119532029271</v>
      </c>
      <c r="W32" s="229">
        <v>323.78299051235058</v>
      </c>
      <c r="X32" s="229">
        <v>143.04088710135849</v>
      </c>
      <c r="Y32" s="229">
        <v>126.9191727900714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1.8168327919726119</v>
      </c>
      <c r="C34" s="229">
        <v>2.080015193395099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2.4865443565043801</v>
      </c>
      <c r="K34" s="229">
        <v>1.552916132614804</v>
      </c>
      <c r="L34" s="229">
        <v>34.94424562596528</v>
      </c>
      <c r="M34" s="229">
        <v>34.103758721672193</v>
      </c>
      <c r="N34" s="229">
        <v>26.452960200598142</v>
      </c>
      <c r="O34" s="229">
        <v>30.138741338113071</v>
      </c>
      <c r="P34" s="229">
        <v>33.04075673382512</v>
      </c>
      <c r="Q34" s="229">
        <v>34.615154765990972</v>
      </c>
      <c r="R34" s="229">
        <v>39.3618516027203</v>
      </c>
      <c r="S34" s="229">
        <v>39.408675627353468</v>
      </c>
      <c r="T34" s="229">
        <v>40.609724532054173</v>
      </c>
      <c r="U34" s="229">
        <v>41.677152228663758</v>
      </c>
      <c r="V34" s="229">
        <v>38.438376016955957</v>
      </c>
      <c r="W34" s="229">
        <v>45.349934013734071</v>
      </c>
      <c r="X34" s="229">
        <v>41.849913205353147</v>
      </c>
      <c r="Y34" s="229">
        <v>40.575418401043983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339.74687582760708</v>
      </c>
      <c r="G35" s="229">
        <v>393.99885436111191</v>
      </c>
      <c r="H35" s="229">
        <v>374.95651794149228</v>
      </c>
      <c r="I35" s="229">
        <v>379.28277690595468</v>
      </c>
      <c r="J35" s="229">
        <v>465.80626088230417</v>
      </c>
      <c r="K35" s="229">
        <v>382.15598241397339</v>
      </c>
      <c r="L35" s="229">
        <v>469.31990618192299</v>
      </c>
      <c r="M35" s="229">
        <v>491.13734990448592</v>
      </c>
      <c r="N35" s="229">
        <v>369.45848038907019</v>
      </c>
      <c r="O35" s="229">
        <v>526.9366282351956</v>
      </c>
      <c r="P35" s="229">
        <v>388.84921038802321</v>
      </c>
      <c r="Q35" s="229">
        <v>391.66688577428192</v>
      </c>
      <c r="R35" s="229">
        <v>435.93225690287068</v>
      </c>
      <c r="S35" s="229">
        <v>544.73122363156881</v>
      </c>
      <c r="T35" s="229">
        <v>518.02732787944933</v>
      </c>
      <c r="U35" s="229">
        <v>491.54841566981372</v>
      </c>
      <c r="V35" s="229">
        <v>462.97441711809398</v>
      </c>
      <c r="W35" s="229">
        <v>157.06788476627659</v>
      </c>
      <c r="X35" s="229">
        <v>135.06246965055411</v>
      </c>
      <c r="Y35" s="229">
        <v>112.82190265437281</v>
      </c>
      <c r="DA35" s="73" t="s">
        <v>1009</v>
      </c>
    </row>
    <row r="36" spans="1:105" ht="12" customHeight="1" x14ac:dyDescent="0.25">
      <c r="A36" s="57" t="s">
        <v>1010</v>
      </c>
      <c r="B36" s="261">
        <v>504.95168356731659</v>
      </c>
      <c r="C36" s="261">
        <v>436.47324952234101</v>
      </c>
      <c r="D36" s="261">
        <v>428.01433294167651</v>
      </c>
      <c r="E36" s="261">
        <v>430.20036124142371</v>
      </c>
      <c r="F36" s="261">
        <v>376.71712956679858</v>
      </c>
      <c r="G36" s="261">
        <v>417.3967810101675</v>
      </c>
      <c r="H36" s="261">
        <v>401.0089250259021</v>
      </c>
      <c r="I36" s="261">
        <v>438.12727177459368</v>
      </c>
      <c r="J36" s="261">
        <v>403.06806024357002</v>
      </c>
      <c r="K36" s="261">
        <v>328.18489420114048</v>
      </c>
      <c r="L36" s="261">
        <v>393.01506410040008</v>
      </c>
      <c r="M36" s="261">
        <v>373.74171985619398</v>
      </c>
      <c r="N36" s="261">
        <v>335.54026008152073</v>
      </c>
      <c r="O36" s="261">
        <v>337.97840127976741</v>
      </c>
      <c r="P36" s="261">
        <v>317.70570124085299</v>
      </c>
      <c r="Q36" s="261">
        <v>321.19544938975008</v>
      </c>
      <c r="R36" s="261">
        <v>351.15630613801761</v>
      </c>
      <c r="S36" s="261">
        <v>379.51370055115228</v>
      </c>
      <c r="T36" s="261">
        <v>372.04575517386718</v>
      </c>
      <c r="U36" s="261">
        <v>345.67017338509532</v>
      </c>
      <c r="V36" s="261">
        <v>314.71152215228147</v>
      </c>
      <c r="W36" s="261">
        <v>431.21933916005639</v>
      </c>
      <c r="X36" s="261">
        <v>312.06066484935229</v>
      </c>
      <c r="Y36" s="261">
        <v>292.53819234759601</v>
      </c>
      <c r="DA36" s="70" t="s">
        <v>1011</v>
      </c>
    </row>
    <row r="37" spans="1:105" ht="12" customHeight="1" x14ac:dyDescent="0.25">
      <c r="A37" s="60" t="s">
        <v>1012</v>
      </c>
      <c r="B37" s="262">
        <v>489.4346992695825</v>
      </c>
      <c r="C37" s="262">
        <v>418.58155146366232</v>
      </c>
      <c r="D37" s="262">
        <v>411.49065025489932</v>
      </c>
      <c r="E37" s="262">
        <v>418.05687746897661</v>
      </c>
      <c r="F37" s="262">
        <v>360.78649131833419</v>
      </c>
      <c r="G37" s="262">
        <v>398.89082951971579</v>
      </c>
      <c r="H37" s="262">
        <v>380.46870844086482</v>
      </c>
      <c r="I37" s="262">
        <v>422.789726812732</v>
      </c>
      <c r="J37" s="262">
        <v>373.50386958637512</v>
      </c>
      <c r="K37" s="262">
        <v>313.30784535202281</v>
      </c>
      <c r="L37" s="262">
        <v>364.90152767905039</v>
      </c>
      <c r="M37" s="262">
        <v>346.44488960171242</v>
      </c>
      <c r="N37" s="262">
        <v>309.19844337754211</v>
      </c>
      <c r="O37" s="262">
        <v>308.36594033967418</v>
      </c>
      <c r="P37" s="262">
        <v>286.18166493361929</v>
      </c>
      <c r="Q37" s="262">
        <v>290.64223269241643</v>
      </c>
      <c r="R37" s="262">
        <v>321.90088405935512</v>
      </c>
      <c r="S37" s="262">
        <v>345.31506314040553</v>
      </c>
      <c r="T37" s="262">
        <v>338.76905319076502</v>
      </c>
      <c r="U37" s="262">
        <v>316.25269263632367</v>
      </c>
      <c r="V37" s="262">
        <v>285.2262633680084</v>
      </c>
      <c r="W37" s="262">
        <v>411.44213460736171</v>
      </c>
      <c r="X37" s="262">
        <v>283.6957026456638</v>
      </c>
      <c r="Y37" s="262">
        <v>268.30937585576447</v>
      </c>
      <c r="DA37" s="72" t="s">
        <v>1013</v>
      </c>
    </row>
    <row r="38" spans="1:105" ht="12" customHeight="1" x14ac:dyDescent="0.25">
      <c r="A38" s="59" t="s">
        <v>28</v>
      </c>
      <c r="B38" s="230">
        <v>1.1183884938591411</v>
      </c>
      <c r="C38" s="230">
        <v>0.98165625686810143</v>
      </c>
      <c r="D38" s="230">
        <v>1.018243653701502</v>
      </c>
      <c r="E38" s="230">
        <v>0.80734854692212121</v>
      </c>
      <c r="F38" s="230">
        <v>0.77389709402830298</v>
      </c>
      <c r="G38" s="230">
        <v>1.026999553748813</v>
      </c>
      <c r="H38" s="230">
        <v>1.1647053114047621</v>
      </c>
      <c r="I38" s="230">
        <v>1.2349174899768669</v>
      </c>
      <c r="J38" s="230">
        <v>1.3358882300736219</v>
      </c>
      <c r="K38" s="230">
        <v>0.64683410661296858</v>
      </c>
      <c r="L38" s="230">
        <v>0.84716451709098572</v>
      </c>
      <c r="M38" s="230">
        <v>0.81901177019412819</v>
      </c>
      <c r="N38" s="230">
        <v>0.83751972076233105</v>
      </c>
      <c r="O38" s="230">
        <v>0.39568023107147998</v>
      </c>
      <c r="P38" s="230">
        <v>0.36536356205167031</v>
      </c>
      <c r="Q38" s="230">
        <v>0.18125972128820891</v>
      </c>
      <c r="R38" s="230">
        <v>0</v>
      </c>
      <c r="S38" s="230">
        <v>0</v>
      </c>
      <c r="T38" s="230">
        <v>0.42979799831132443</v>
      </c>
      <c r="U38" s="230">
        <v>0.21184094065688411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2.12707531690809</v>
      </c>
      <c r="C39" s="295">
        <v>9.4787336249939518</v>
      </c>
      <c r="D39" s="295">
        <v>8.1130268020096601</v>
      </c>
      <c r="E39" s="295">
        <v>4.4940927525276608</v>
      </c>
      <c r="F39" s="295">
        <v>2.5459133703635479</v>
      </c>
      <c r="G39" s="295">
        <v>4.6240969912849197</v>
      </c>
      <c r="H39" s="295">
        <v>5.4893774626610243</v>
      </c>
      <c r="I39" s="295">
        <v>5.6639288815082818</v>
      </c>
      <c r="J39" s="295">
        <v>4.7901799817272082</v>
      </c>
      <c r="K39" s="295">
        <v>3.3130261808125869</v>
      </c>
      <c r="L39" s="295">
        <v>0</v>
      </c>
      <c r="M39" s="295">
        <v>7.3968340501825676</v>
      </c>
      <c r="N39" s="295">
        <v>5.0376467329707637</v>
      </c>
      <c r="O39" s="295">
        <v>1.5690903285286939</v>
      </c>
      <c r="P39" s="295">
        <v>0.59242631760627407</v>
      </c>
      <c r="Q39" s="295">
        <v>1.469420420426643</v>
      </c>
      <c r="R39" s="295">
        <v>2.90665184886626</v>
      </c>
      <c r="S39" s="295">
        <v>2.5009725015309092</v>
      </c>
      <c r="T39" s="295">
        <v>3.4807154663597659</v>
      </c>
      <c r="U39" s="295">
        <v>3.580780529300903</v>
      </c>
      <c r="V39" s="295">
        <v>4.1815357839485383</v>
      </c>
      <c r="W39" s="295">
        <v>1.4567003303813759</v>
      </c>
      <c r="X39" s="295">
        <v>5.7501281267687414</v>
      </c>
      <c r="Y39" s="295">
        <v>6.4217621036931094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6.3202114291631561</v>
      </c>
      <c r="G40" s="295">
        <v>7.1264525941454258</v>
      </c>
      <c r="H40" s="295">
        <v>4.4166263426411074</v>
      </c>
      <c r="I40" s="295">
        <v>6.2441084068363484</v>
      </c>
      <c r="J40" s="295">
        <v>4.8812786536032933</v>
      </c>
      <c r="K40" s="295">
        <v>0</v>
      </c>
      <c r="L40" s="295">
        <v>0</v>
      </c>
      <c r="M40" s="295">
        <v>86.935368286650572</v>
      </c>
      <c r="N40" s="295">
        <v>40.334946740531947</v>
      </c>
      <c r="O40" s="295">
        <v>23.138364016646939</v>
      </c>
      <c r="P40" s="295">
        <v>27.619134036360919</v>
      </c>
      <c r="Q40" s="295">
        <v>28.92506768104278</v>
      </c>
      <c r="R40" s="295">
        <v>24.83640974892409</v>
      </c>
      <c r="S40" s="295">
        <v>19.670736043657989</v>
      </c>
      <c r="T40" s="295">
        <v>37.764523979997307</v>
      </c>
      <c r="U40" s="295">
        <v>35.347441277015243</v>
      </c>
      <c r="V40" s="295">
        <v>31.316779804238291</v>
      </c>
      <c r="W40" s="295">
        <v>33.11444884572763</v>
      </c>
      <c r="X40" s="295">
        <v>26.996855201230229</v>
      </c>
      <c r="Y40" s="295">
        <v>22.475065096028221</v>
      </c>
      <c r="DA40" s="122" t="s">
        <v>1016</v>
      </c>
    </row>
    <row r="41" spans="1:105" ht="12" customHeight="1" x14ac:dyDescent="0.25">
      <c r="A41" s="59" t="s">
        <v>32</v>
      </c>
      <c r="B41" s="295">
        <v>96.465415766259767</v>
      </c>
      <c r="C41" s="295">
        <v>59.94458042124505</v>
      </c>
      <c r="D41" s="295">
        <v>54.348131841795201</v>
      </c>
      <c r="E41" s="295">
        <v>75.006616911057492</v>
      </c>
      <c r="F41" s="295">
        <v>29.412401810000201</v>
      </c>
      <c r="G41" s="295">
        <v>30.52271493026128</v>
      </c>
      <c r="H41" s="295">
        <v>23.86686715411965</v>
      </c>
      <c r="I41" s="295">
        <v>63.633100197929437</v>
      </c>
      <c r="J41" s="295">
        <v>69.341285424414764</v>
      </c>
      <c r="K41" s="295">
        <v>39.564187794320063</v>
      </c>
      <c r="L41" s="295">
        <v>12.066597905585089</v>
      </c>
      <c r="M41" s="295">
        <v>57.411824606463142</v>
      </c>
      <c r="N41" s="295">
        <v>19.225806408580919</v>
      </c>
      <c r="O41" s="295">
        <v>25.37827820829159</v>
      </c>
      <c r="P41" s="295">
        <v>18.28762737791892</v>
      </c>
      <c r="Q41" s="295">
        <v>38.077099243372899</v>
      </c>
      <c r="R41" s="295">
        <v>47.742110470896883</v>
      </c>
      <c r="S41" s="295">
        <v>35.990248082716583</v>
      </c>
      <c r="T41" s="295">
        <v>35.109767539959734</v>
      </c>
      <c r="U41" s="295">
        <v>23.853547703873421</v>
      </c>
      <c r="V41" s="295">
        <v>20.30500792874421</v>
      </c>
      <c r="W41" s="295">
        <v>13.808221756021251</v>
      </c>
      <c r="X41" s="295">
        <v>29.32446509064324</v>
      </c>
      <c r="Y41" s="295">
        <v>39.715527303865002</v>
      </c>
      <c r="DA41" s="122" t="s">
        <v>1017</v>
      </c>
    </row>
    <row r="42" spans="1:105" ht="12" customHeight="1" x14ac:dyDescent="0.25">
      <c r="A42" s="59" t="s">
        <v>35</v>
      </c>
      <c r="B42" s="295">
        <v>389.72381969255548</v>
      </c>
      <c r="C42" s="295">
        <v>348.1765811605552</v>
      </c>
      <c r="D42" s="295">
        <v>348.01124795739298</v>
      </c>
      <c r="E42" s="295">
        <v>337.74881925846933</v>
      </c>
      <c r="F42" s="295">
        <v>321.73406761477901</v>
      </c>
      <c r="G42" s="295">
        <v>355.59056545027528</v>
      </c>
      <c r="H42" s="295">
        <v>345.53113217003829</v>
      </c>
      <c r="I42" s="295">
        <v>346.01367183648108</v>
      </c>
      <c r="J42" s="295">
        <v>293.15523729655632</v>
      </c>
      <c r="K42" s="295">
        <v>269.7837972702772</v>
      </c>
      <c r="L42" s="295">
        <v>351.98776525637442</v>
      </c>
      <c r="M42" s="295">
        <v>193.881850888222</v>
      </c>
      <c r="N42" s="295">
        <v>243.76252377469609</v>
      </c>
      <c r="O42" s="295">
        <v>257.88452755513549</v>
      </c>
      <c r="P42" s="295">
        <v>239.31711363968151</v>
      </c>
      <c r="Q42" s="295">
        <v>221.98938562628589</v>
      </c>
      <c r="R42" s="295">
        <v>246.41571199066789</v>
      </c>
      <c r="S42" s="295">
        <v>287.15310651250002</v>
      </c>
      <c r="T42" s="295">
        <v>261.98424820613678</v>
      </c>
      <c r="U42" s="295">
        <v>253.25908218547721</v>
      </c>
      <c r="V42" s="295">
        <v>229.42293985107739</v>
      </c>
      <c r="W42" s="295">
        <v>363.06276367523139</v>
      </c>
      <c r="X42" s="295">
        <v>221.62425422702159</v>
      </c>
      <c r="Y42" s="295">
        <v>199.69702135217821</v>
      </c>
      <c r="DA42" s="122" t="s">
        <v>1018</v>
      </c>
    </row>
    <row r="43" spans="1:105" ht="12" customHeight="1" x14ac:dyDescent="0.25">
      <c r="A43" s="60" t="s">
        <v>1019</v>
      </c>
      <c r="B43" s="262">
        <v>15.516984297734171</v>
      </c>
      <c r="C43" s="262">
        <v>17.89169805867861</v>
      </c>
      <c r="D43" s="262">
        <v>16.523682686777121</v>
      </c>
      <c r="E43" s="262">
        <v>12.14348377244713</v>
      </c>
      <c r="F43" s="262">
        <v>15.93063824846443</v>
      </c>
      <c r="G43" s="262">
        <v>18.505951490451711</v>
      </c>
      <c r="H43" s="262">
        <v>20.540216585037271</v>
      </c>
      <c r="I43" s="262">
        <v>15.33754496186171</v>
      </c>
      <c r="J43" s="262">
        <v>29.564190657194921</v>
      </c>
      <c r="K43" s="262">
        <v>14.87704884911769</v>
      </c>
      <c r="L43" s="262">
        <v>28.113536421349679</v>
      </c>
      <c r="M43" s="262">
        <v>27.296830254481559</v>
      </c>
      <c r="N43" s="262">
        <v>26.341816703978552</v>
      </c>
      <c r="O43" s="262">
        <v>29.612460940093179</v>
      </c>
      <c r="P43" s="262">
        <v>31.524036307233711</v>
      </c>
      <c r="Q43" s="262">
        <v>30.553216697333639</v>
      </c>
      <c r="R43" s="262">
        <v>29.25542207866247</v>
      </c>
      <c r="S43" s="262">
        <v>34.198637410746827</v>
      </c>
      <c r="T43" s="262">
        <v>33.276701983102242</v>
      </c>
      <c r="U43" s="262">
        <v>29.417480748771641</v>
      </c>
      <c r="V43" s="262">
        <v>29.485258784273061</v>
      </c>
      <c r="W43" s="262">
        <v>19.777204552694791</v>
      </c>
      <c r="X43" s="262">
        <v>28.36496220368857</v>
      </c>
      <c r="Y43" s="262">
        <v>24.228816491831441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81.208266800176887</v>
      </c>
      <c r="C44" s="261">
        <f t="shared" si="1"/>
        <v>71.35070079161531</v>
      </c>
      <c r="D44" s="261">
        <f t="shared" si="1"/>
        <v>69.880215055362854</v>
      </c>
      <c r="E44" s="261">
        <f t="shared" si="1"/>
        <v>68.972334695701093</v>
      </c>
      <c r="F44" s="261">
        <f t="shared" si="1"/>
        <v>63.300374385545666</v>
      </c>
      <c r="G44" s="261">
        <f t="shared" si="1"/>
        <v>70.504030667496721</v>
      </c>
      <c r="H44" s="261">
        <f t="shared" si="1"/>
        <v>68.35400865955981</v>
      </c>
      <c r="I44" s="261">
        <f t="shared" si="1"/>
        <v>73.383036388534634</v>
      </c>
      <c r="J44" s="261">
        <f t="shared" si="1"/>
        <v>71.590798647001563</v>
      </c>
      <c r="K44" s="261">
        <f t="shared" si="1"/>
        <v>56.113918701783398</v>
      </c>
      <c r="L44" s="261">
        <f t="shared" si="1"/>
        <v>70.084904221805203</v>
      </c>
      <c r="M44" s="261">
        <f t="shared" si="1"/>
        <v>65.94110632760372</v>
      </c>
      <c r="N44" s="261">
        <f t="shared" si="1"/>
        <v>60.775335212952385</v>
      </c>
      <c r="O44" s="261">
        <f t="shared" si="1"/>
        <v>62.807387800473762</v>
      </c>
      <c r="P44" s="261">
        <f t="shared" si="1"/>
        <v>59.00571516921881</v>
      </c>
      <c r="Q44" s="261">
        <f t="shared" si="1"/>
        <v>57.476227221180011</v>
      </c>
      <c r="R44" s="261">
        <f t="shared" si="1"/>
        <v>62.526210982025816</v>
      </c>
      <c r="S44" s="261">
        <f t="shared" si="1"/>
        <v>68.923807275539886</v>
      </c>
      <c r="T44" s="261">
        <f t="shared" si="1"/>
        <v>67.119520692573019</v>
      </c>
      <c r="U44" s="261">
        <f t="shared" si="1"/>
        <v>62.244478058341095</v>
      </c>
      <c r="V44" s="261">
        <f t="shared" si="1"/>
        <v>56.966247020770851</v>
      </c>
      <c r="W44" s="261">
        <f t="shared" si="1"/>
        <v>72.787310810644414</v>
      </c>
      <c r="X44" s="261">
        <f t="shared" si="1"/>
        <v>56.133774179376267</v>
      </c>
      <c r="Y44" s="261">
        <f t="shared" si="1"/>
        <v>52.188561303569877</v>
      </c>
      <c r="DA44" s="70"/>
    </row>
    <row r="45" spans="1:105" ht="12" customHeight="1" x14ac:dyDescent="0.25">
      <c r="A45" s="60" t="s">
        <v>1022</v>
      </c>
      <c r="B45" s="262">
        <v>41.724690665754629</v>
      </c>
      <c r="C45" s="262">
        <v>34.83334053129331</v>
      </c>
      <c r="D45" s="262">
        <v>34.729657352722377</v>
      </c>
      <c r="E45" s="262">
        <v>36.539483658200318</v>
      </c>
      <c r="F45" s="262">
        <v>29.34906534500638</v>
      </c>
      <c r="G45" s="262">
        <v>32.065965805121117</v>
      </c>
      <c r="H45" s="262">
        <v>29.86348100321397</v>
      </c>
      <c r="I45" s="262">
        <v>34.1533963125799</v>
      </c>
      <c r="J45" s="262">
        <v>24.177776086834761</v>
      </c>
      <c r="K45" s="262">
        <v>24.62929419507396</v>
      </c>
      <c r="L45" s="262">
        <v>26.98360982549632</v>
      </c>
      <c r="M45" s="262">
        <v>18.937206778826521</v>
      </c>
      <c r="N45" s="262">
        <v>19.737245691170049</v>
      </c>
      <c r="O45" s="262">
        <v>19.301314737530308</v>
      </c>
      <c r="P45" s="262">
        <v>17.452627541923508</v>
      </c>
      <c r="Q45" s="262">
        <v>17.045753705975009</v>
      </c>
      <c r="R45" s="262">
        <v>19.642535124968159</v>
      </c>
      <c r="S45" s="262">
        <v>21.410801485185122</v>
      </c>
      <c r="T45" s="262">
        <v>20.13751411237989</v>
      </c>
      <c r="U45" s="262">
        <v>19.477555618036661</v>
      </c>
      <c r="V45" s="262">
        <v>17.02878624963774</v>
      </c>
      <c r="W45" s="262">
        <v>32.336068561727167</v>
      </c>
      <c r="X45" s="262">
        <v>16.534843657825739</v>
      </c>
      <c r="Y45" s="262">
        <v>15.70675293500635</v>
      </c>
      <c r="DA45" s="72" t="s">
        <v>1023</v>
      </c>
    </row>
    <row r="46" spans="1:105" ht="12" customHeight="1" x14ac:dyDescent="0.25">
      <c r="A46" s="60" t="s">
        <v>1024</v>
      </c>
      <c r="B46" s="262">
        <v>22.870750918886721</v>
      </c>
      <c r="C46" s="262">
        <v>18.617603502309539</v>
      </c>
      <c r="D46" s="262">
        <v>18.66080798089763</v>
      </c>
      <c r="E46" s="262">
        <v>19.29537722393907</v>
      </c>
      <c r="F46" s="262">
        <v>19.419141327990729</v>
      </c>
      <c r="G46" s="262">
        <v>21.750017840300281</v>
      </c>
      <c r="H46" s="262">
        <v>20.73807901483524</v>
      </c>
      <c r="I46" s="262">
        <v>24.090664533045349</v>
      </c>
      <c r="J46" s="262">
        <v>23.030160139221479</v>
      </c>
      <c r="K46" s="262">
        <v>17.902963318497871</v>
      </c>
      <c r="L46" s="262">
        <v>21.549275477241022</v>
      </c>
      <c r="M46" s="262">
        <v>20.34200641295881</v>
      </c>
      <c r="N46" s="262">
        <v>19.709342994742901</v>
      </c>
      <c r="O46" s="262">
        <v>21.34268721827069</v>
      </c>
      <c r="P46" s="262">
        <v>18.56362164549439</v>
      </c>
      <c r="Q46" s="262">
        <v>16.969774920147319</v>
      </c>
      <c r="R46" s="262">
        <v>19.563301878727088</v>
      </c>
      <c r="S46" s="262">
        <v>22.01370872342747</v>
      </c>
      <c r="T46" s="262">
        <v>21.40374909385298</v>
      </c>
      <c r="U46" s="262">
        <v>20.142635386816121</v>
      </c>
      <c r="V46" s="262">
        <v>18.05219639092072</v>
      </c>
      <c r="W46" s="262">
        <v>22.836738467215611</v>
      </c>
      <c r="X46" s="262">
        <v>18.436525845494881</v>
      </c>
      <c r="Y46" s="262">
        <v>17.425137819949299</v>
      </c>
      <c r="DA46" s="72" t="s">
        <v>1025</v>
      </c>
    </row>
    <row r="47" spans="1:105" ht="12" customHeight="1" x14ac:dyDescent="0.25">
      <c r="A47" s="64" t="s">
        <v>28</v>
      </c>
      <c r="B47" s="229">
        <v>4.0209201025176507E-2</v>
      </c>
      <c r="C47" s="229">
        <v>4.3461006273449232E-2</v>
      </c>
      <c r="D47" s="229">
        <v>4.1667826308441548E-2</v>
      </c>
      <c r="E47" s="229">
        <v>3.002959530878235E-2</v>
      </c>
      <c r="F47" s="229">
        <v>1.8621550077268321E-2</v>
      </c>
      <c r="G47" s="229">
        <v>2.3910085451249952E-2</v>
      </c>
      <c r="H47" s="229">
        <v>2.7609296860384769E-2</v>
      </c>
      <c r="I47" s="229">
        <v>2.4785191591059699E-2</v>
      </c>
      <c r="J47" s="229">
        <v>2.3704877857286841E-2</v>
      </c>
      <c r="K47" s="229">
        <v>1.3238209709956711E-2</v>
      </c>
      <c r="L47" s="229">
        <v>1.6873991138441201E-2</v>
      </c>
      <c r="M47" s="229">
        <v>1.6375712148345531E-2</v>
      </c>
      <c r="N47" s="229">
        <v>1.378265957945325E-2</v>
      </c>
      <c r="O47" s="229">
        <v>5.4042630606650124E-3</v>
      </c>
      <c r="P47" s="229">
        <v>6.0215027155459781E-3</v>
      </c>
      <c r="Q47" s="229">
        <v>3.9146667978148973E-3</v>
      </c>
      <c r="R47" s="229">
        <v>0</v>
      </c>
      <c r="S47" s="229">
        <v>0</v>
      </c>
      <c r="T47" s="229">
        <v>7.403587450207502E-3</v>
      </c>
      <c r="U47" s="229">
        <v>3.5627576769418352E-3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1.064074421706944</v>
      </c>
      <c r="F48" s="229">
        <v>0</v>
      </c>
      <c r="G48" s="229">
        <v>0</v>
      </c>
      <c r="H48" s="229">
        <v>0</v>
      </c>
      <c r="I48" s="229">
        <v>2.8284205878498221</v>
      </c>
      <c r="J48" s="229">
        <v>2.4078977182995041</v>
      </c>
      <c r="K48" s="229">
        <v>0</v>
      </c>
      <c r="L48" s="229">
        <v>0</v>
      </c>
      <c r="M48" s="229">
        <v>0.2305351013234499</v>
      </c>
      <c r="N48" s="229">
        <v>0</v>
      </c>
      <c r="O48" s="229">
        <v>1.251608153189001E-2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0.43445001056468879</v>
      </c>
      <c r="Y48" s="229">
        <v>0.71436528169389635</v>
      </c>
      <c r="DA48" s="73" t="s">
        <v>1027</v>
      </c>
    </row>
    <row r="49" spans="1:105" ht="12" customHeight="1" x14ac:dyDescent="0.25">
      <c r="A49" s="64" t="s">
        <v>31</v>
      </c>
      <c r="B49" s="229">
        <v>7.6474319507815469E-2</v>
      </c>
      <c r="C49" s="229">
        <v>0.41965331413923618</v>
      </c>
      <c r="D49" s="229">
        <v>0.33199538282707469</v>
      </c>
      <c r="E49" s="229">
        <v>0.1671592612051305</v>
      </c>
      <c r="F49" s="229">
        <v>6.1259893187915207E-2</v>
      </c>
      <c r="G49" s="229">
        <v>0.1076558931237199</v>
      </c>
      <c r="H49" s="229">
        <v>0.13012549222645731</v>
      </c>
      <c r="I49" s="229">
        <v>0.1136768760874452</v>
      </c>
      <c r="J49" s="229">
        <v>8.5000098679667235E-2</v>
      </c>
      <c r="K49" s="229">
        <v>6.7804920779195421E-2</v>
      </c>
      <c r="L49" s="229">
        <v>0</v>
      </c>
      <c r="M49" s="229">
        <v>0.14789582961202119</v>
      </c>
      <c r="N49" s="229">
        <v>8.2902131473252955E-2</v>
      </c>
      <c r="O49" s="229">
        <v>2.143088341399213E-2</v>
      </c>
      <c r="P49" s="229">
        <v>9.7636903368119397E-3</v>
      </c>
      <c r="Q49" s="229">
        <v>3.1735077660905463E-2</v>
      </c>
      <c r="R49" s="229">
        <v>5.4697079721248688E-2</v>
      </c>
      <c r="S49" s="229">
        <v>4.2247654727025262E-2</v>
      </c>
      <c r="T49" s="229">
        <v>5.9957890557270507E-2</v>
      </c>
      <c r="U49" s="229">
        <v>6.0221849849476053E-2</v>
      </c>
      <c r="V49" s="229">
        <v>7.2875848475890181E-2</v>
      </c>
      <c r="W49" s="229">
        <v>3.244589356895549E-2</v>
      </c>
      <c r="X49" s="229">
        <v>9.2691013185471585E-2</v>
      </c>
      <c r="Y49" s="229">
        <v>0.10193587579289159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0.15207723938394979</v>
      </c>
      <c r="G50" s="229">
        <v>0.1659144737388801</v>
      </c>
      <c r="H50" s="229">
        <v>0.104695966113781</v>
      </c>
      <c r="I50" s="229">
        <v>0.12532126594278331</v>
      </c>
      <c r="J50" s="229">
        <v>8.661661332600458E-2</v>
      </c>
      <c r="K50" s="229">
        <v>0</v>
      </c>
      <c r="L50" s="229">
        <v>0</v>
      </c>
      <c r="M50" s="229">
        <v>1.7382272372412391</v>
      </c>
      <c r="N50" s="229">
        <v>0.66377283578960378</v>
      </c>
      <c r="O50" s="229">
        <v>0.31602742851410232</v>
      </c>
      <c r="P50" s="229">
        <v>0.45518685461429781</v>
      </c>
      <c r="Q50" s="229">
        <v>0.62469478200004702</v>
      </c>
      <c r="R50" s="229">
        <v>0.46736903993382428</v>
      </c>
      <c r="S50" s="229">
        <v>0.3322877257107828</v>
      </c>
      <c r="T50" s="229">
        <v>0.65052177278602652</v>
      </c>
      <c r="U50" s="229">
        <v>0.59447606010167298</v>
      </c>
      <c r="V50" s="229">
        <v>0.54578915921925164</v>
      </c>
      <c r="W50" s="229">
        <v>0.73757646678215971</v>
      </c>
      <c r="X50" s="229">
        <v>0.43518436567946378</v>
      </c>
      <c r="Y50" s="229">
        <v>0.35675806843550661</v>
      </c>
      <c r="DA50" s="73" t="s">
        <v>1029</v>
      </c>
    </row>
    <row r="51" spans="1:105" ht="12" customHeight="1" x14ac:dyDescent="0.25">
      <c r="A51" s="64" t="s">
        <v>32</v>
      </c>
      <c r="B51" s="229">
        <v>3.468202074521074</v>
      </c>
      <c r="C51" s="229">
        <v>2.6539348855768181</v>
      </c>
      <c r="D51" s="229">
        <v>2.223994728118444</v>
      </c>
      <c r="E51" s="229">
        <v>2.7898958385531119</v>
      </c>
      <c r="F51" s="229">
        <v>0.70772266419393715</v>
      </c>
      <c r="G51" s="229">
        <v>0.71061444917159822</v>
      </c>
      <c r="H51" s="229">
        <v>0.56576321403625551</v>
      </c>
      <c r="I51" s="229">
        <v>1.2771368069038549</v>
      </c>
      <c r="J51" s="229">
        <v>1.230437295912419</v>
      </c>
      <c r="K51" s="229">
        <v>0.80972696039157444</v>
      </c>
      <c r="L51" s="229">
        <v>0.2403448940816629</v>
      </c>
      <c r="M51" s="229">
        <v>1.1479194168893301</v>
      </c>
      <c r="N51" s="229">
        <v>0.31638985721882212</v>
      </c>
      <c r="O51" s="229">
        <v>0.34662053015121108</v>
      </c>
      <c r="P51" s="229">
        <v>0.30139567640151971</v>
      </c>
      <c r="Q51" s="229">
        <v>0.82235123780272024</v>
      </c>
      <c r="R51" s="229">
        <v>0.89840619319643222</v>
      </c>
      <c r="S51" s="229">
        <v>0.60796493108494942</v>
      </c>
      <c r="T51" s="229">
        <v>0.60479163551213722</v>
      </c>
      <c r="U51" s="229">
        <v>0.40117084988742291</v>
      </c>
      <c r="V51" s="229">
        <v>0.35387588617491622</v>
      </c>
      <c r="W51" s="229">
        <v>0.30755817385934542</v>
      </c>
      <c r="X51" s="229">
        <v>0.47270501116662011</v>
      </c>
      <c r="Y51" s="229">
        <v>0.63042463936304272</v>
      </c>
      <c r="DA51" s="73" t="s">
        <v>1030</v>
      </c>
    </row>
    <row r="52" spans="1:105" ht="12" customHeight="1" x14ac:dyDescent="0.25">
      <c r="A52" s="64" t="s">
        <v>33</v>
      </c>
      <c r="B52" s="229">
        <v>5.2288250482353584</v>
      </c>
      <c r="C52" s="229">
        <v>3.3733504648983503E-2</v>
      </c>
      <c r="D52" s="229">
        <v>1.8220868358747679</v>
      </c>
      <c r="E52" s="229">
        <v>2.681539451190174</v>
      </c>
      <c r="F52" s="229">
        <v>2.252472088704359</v>
      </c>
      <c r="G52" s="229">
        <v>2.622856250447267</v>
      </c>
      <c r="H52" s="229">
        <v>2.3542907953203409</v>
      </c>
      <c r="I52" s="229">
        <v>3.30387540224348</v>
      </c>
      <c r="J52" s="229">
        <v>2.2986365521970189</v>
      </c>
      <c r="K52" s="229">
        <v>1.907367141054114</v>
      </c>
      <c r="L52" s="229">
        <v>1.6867577969158509</v>
      </c>
      <c r="M52" s="229">
        <v>6.6236693293785204E-2</v>
      </c>
      <c r="N52" s="229">
        <v>4.732858115210222</v>
      </c>
      <c r="O52" s="229">
        <v>3.2051281715516211</v>
      </c>
      <c r="P52" s="229">
        <v>3.3101181765350431</v>
      </c>
      <c r="Q52" s="229">
        <v>4.6092809406219869E-2</v>
      </c>
      <c r="R52" s="229">
        <v>1.63501345053194</v>
      </c>
      <c r="S52" s="229">
        <v>1.591190115317997</v>
      </c>
      <c r="T52" s="229">
        <v>1.615865996041121</v>
      </c>
      <c r="U52" s="229">
        <v>1.506205192389044</v>
      </c>
      <c r="V52" s="229">
        <v>0.55814818781526077</v>
      </c>
      <c r="W52" s="229">
        <v>8.6169385835050072</v>
      </c>
      <c r="X52" s="229">
        <v>9.0104471965635575</v>
      </c>
      <c r="Y52" s="229">
        <v>8.6205608655931574</v>
      </c>
      <c r="DA52" s="73" t="s">
        <v>1031</v>
      </c>
    </row>
    <row r="53" spans="1:105" ht="12" customHeight="1" x14ac:dyDescent="0.25">
      <c r="A53" s="64" t="s">
        <v>35</v>
      </c>
      <c r="B53" s="229">
        <v>14.011663653874541</v>
      </c>
      <c r="C53" s="229">
        <v>15.41487101234887</v>
      </c>
      <c r="D53" s="229">
        <v>14.241063207768899</v>
      </c>
      <c r="E53" s="229">
        <v>12.562678655974929</v>
      </c>
      <c r="F53" s="229">
        <v>7.7415810162387464</v>
      </c>
      <c r="G53" s="229">
        <v>8.2786801362660256</v>
      </c>
      <c r="H53" s="229">
        <v>8.1908028659037377</v>
      </c>
      <c r="I53" s="229">
        <v>6.9446057888077117</v>
      </c>
      <c r="J53" s="229">
        <v>5.2019390072445084</v>
      </c>
      <c r="K53" s="229">
        <v>5.5214381061531546</v>
      </c>
      <c r="L53" s="229">
        <v>7.0109622298284817</v>
      </c>
      <c r="M53" s="229">
        <v>3.8765662429752661</v>
      </c>
      <c r="N53" s="229">
        <v>4.0114827151257266</v>
      </c>
      <c r="O53" s="229">
        <v>3.522227588700277</v>
      </c>
      <c r="P53" s="229">
        <v>3.944149880644563</v>
      </c>
      <c r="Q53" s="229">
        <v>4.7943054927067204</v>
      </c>
      <c r="R53" s="229">
        <v>4.6370258786166598</v>
      </c>
      <c r="S53" s="229">
        <v>4.8507311816930319</v>
      </c>
      <c r="T53" s="229">
        <v>4.5128718602501152</v>
      </c>
      <c r="U53" s="229">
        <v>4.2593312535039987</v>
      </c>
      <c r="V53" s="229">
        <v>3.9983853458005338</v>
      </c>
      <c r="W53" s="229">
        <v>8.0866980966313964</v>
      </c>
      <c r="X53" s="229">
        <v>3.5725424230365759</v>
      </c>
      <c r="Y53" s="229">
        <v>3.169891758067358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4.5376621722758449E-2</v>
      </c>
      <c r="C55" s="229">
        <v>5.1949779322181311E-2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6.2103118768268052E-2</v>
      </c>
      <c r="K55" s="229">
        <v>3.8785125537239437E-2</v>
      </c>
      <c r="L55" s="229">
        <v>0.8727560522699368</v>
      </c>
      <c r="M55" s="229">
        <v>0.85176432618069531</v>
      </c>
      <c r="N55" s="229">
        <v>0.66068048406725421</v>
      </c>
      <c r="O55" s="229">
        <v>0.75273534853736634</v>
      </c>
      <c r="P55" s="229">
        <v>0.82521513612523345</v>
      </c>
      <c r="Q55" s="229">
        <v>0.86453678656125366</v>
      </c>
      <c r="R55" s="229">
        <v>0.98308873462413726</v>
      </c>
      <c r="S55" s="229">
        <v>0.9842581961522997</v>
      </c>
      <c r="T55" s="229">
        <v>1.0142552008628789</v>
      </c>
      <c r="U55" s="229">
        <v>1.0409149259732231</v>
      </c>
      <c r="V55" s="229">
        <v>0.96002431036309444</v>
      </c>
      <c r="W55" s="229">
        <v>1.1326451228673611</v>
      </c>
      <c r="X55" s="229">
        <v>1.0452297476355821</v>
      </c>
      <c r="Y55" s="229">
        <v>1.013398382152594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8.4854068762045536</v>
      </c>
      <c r="G56" s="229">
        <v>9.8403865521015366</v>
      </c>
      <c r="H56" s="229">
        <v>9.3647913843742874</v>
      </c>
      <c r="I56" s="229">
        <v>9.4728426136191946</v>
      </c>
      <c r="J56" s="229">
        <v>11.633824856936799</v>
      </c>
      <c r="K56" s="229">
        <v>9.5446028548726343</v>
      </c>
      <c r="L56" s="229">
        <v>11.72158051300665</v>
      </c>
      <c r="M56" s="229">
        <v>12.266485853294681</v>
      </c>
      <c r="N56" s="229">
        <v>9.2274741962785622</v>
      </c>
      <c r="O56" s="229">
        <v>13.160596922809569</v>
      </c>
      <c r="P56" s="229">
        <v>9.7117707281213779</v>
      </c>
      <c r="Q56" s="229">
        <v>9.782144067211636</v>
      </c>
      <c r="R56" s="229">
        <v>10.88770150210285</v>
      </c>
      <c r="S56" s="229">
        <v>13.60502891874139</v>
      </c>
      <c r="T56" s="229">
        <v>12.938081150393231</v>
      </c>
      <c r="U56" s="229">
        <v>12.276752497434339</v>
      </c>
      <c r="V56" s="229">
        <v>11.56309765307177</v>
      </c>
      <c r="W56" s="229">
        <v>3.9228761300013959</v>
      </c>
      <c r="X56" s="229">
        <v>3.3732760776629158</v>
      </c>
      <c r="Y56" s="229">
        <v>2.817802948850852</v>
      </c>
      <c r="DA56" s="73" t="s">
        <v>1035</v>
      </c>
    </row>
    <row r="57" spans="1:105" ht="12" customHeight="1" x14ac:dyDescent="0.25">
      <c r="A57" s="60" t="s">
        <v>1036</v>
      </c>
      <c r="B57" s="262">
        <v>16.61282521553553</v>
      </c>
      <c r="C57" s="262">
        <v>17.899756758012451</v>
      </c>
      <c r="D57" s="262">
        <v>16.48974972174285</v>
      </c>
      <c r="E57" s="262">
        <v>13.13747381356171</v>
      </c>
      <c r="F57" s="262">
        <v>14.53216771254856</v>
      </c>
      <c r="G57" s="262">
        <v>16.68804702207532</v>
      </c>
      <c r="H57" s="262">
        <v>17.75244864151059</v>
      </c>
      <c r="I57" s="262">
        <v>15.138975542909391</v>
      </c>
      <c r="J57" s="262">
        <v>24.382862420945319</v>
      </c>
      <c r="K57" s="262">
        <v>13.581661188211561</v>
      </c>
      <c r="L57" s="262">
        <v>21.552018919067859</v>
      </c>
      <c r="M57" s="262">
        <v>26.661893135818389</v>
      </c>
      <c r="N57" s="262">
        <v>21.328746527039431</v>
      </c>
      <c r="O57" s="262">
        <v>22.16338584467276</v>
      </c>
      <c r="P57" s="262">
        <v>22.989465981800912</v>
      </c>
      <c r="Q57" s="262">
        <v>23.460698595057679</v>
      </c>
      <c r="R57" s="262">
        <v>23.320373978330569</v>
      </c>
      <c r="S57" s="262">
        <v>25.499297066927301</v>
      </c>
      <c r="T57" s="262">
        <v>25.578257486340149</v>
      </c>
      <c r="U57" s="262">
        <v>22.62428705348831</v>
      </c>
      <c r="V57" s="262">
        <v>21.885264380212391</v>
      </c>
      <c r="W57" s="262">
        <v>17.614503781701639</v>
      </c>
      <c r="X57" s="262">
        <v>21.162404676055651</v>
      </c>
      <c r="Y57" s="262">
        <v>19.056670548614228</v>
      </c>
      <c r="DA57" s="72" t="s">
        <v>1037</v>
      </c>
    </row>
    <row r="58" spans="1:105" ht="12" customHeight="1" x14ac:dyDescent="0.25">
      <c r="A58" s="132" t="s">
        <v>1038</v>
      </c>
      <c r="B58" s="316">
        <v>223.97517249647771</v>
      </c>
      <c r="C58" s="316">
        <v>224.2118105385029</v>
      </c>
      <c r="D58" s="316">
        <v>234.2318698805727</v>
      </c>
      <c r="E58" s="316">
        <v>225.93408459727689</v>
      </c>
      <c r="F58" s="316">
        <v>212.21968423578431</v>
      </c>
      <c r="G58" s="316">
        <v>193.1977009768074</v>
      </c>
      <c r="H58" s="316">
        <v>177.77452066242691</v>
      </c>
      <c r="I58" s="316">
        <v>185.94672403965771</v>
      </c>
      <c r="J58" s="316">
        <v>167.1222186498739</v>
      </c>
      <c r="K58" s="316">
        <v>118.3741022754603</v>
      </c>
      <c r="L58" s="316">
        <v>102.2739254438884</v>
      </c>
      <c r="M58" s="316">
        <v>97.043822639364365</v>
      </c>
      <c r="N58" s="316">
        <v>90.001774383395556</v>
      </c>
      <c r="O58" s="316">
        <v>93.962020641490327</v>
      </c>
      <c r="P58" s="316">
        <v>87.048157541369918</v>
      </c>
      <c r="Q58" s="316">
        <v>83.635423873177999</v>
      </c>
      <c r="R58" s="316">
        <v>91.919700146808054</v>
      </c>
      <c r="S58" s="316">
        <v>101.7539389228407</v>
      </c>
      <c r="T58" s="316">
        <v>99.082020097788714</v>
      </c>
      <c r="U58" s="316">
        <v>92.074809624862326</v>
      </c>
      <c r="V58" s="316">
        <v>83.979551600565912</v>
      </c>
      <c r="W58" s="316">
        <v>104.9453409086545</v>
      </c>
      <c r="X58" s="316">
        <v>83.334219384218571</v>
      </c>
      <c r="Y58" s="316">
        <v>77.767354681416137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2402.062410431427</v>
      </c>
      <c r="C61" s="223">
        <v>1821.6774769516869</v>
      </c>
      <c r="D61" s="223">
        <v>1732.321807562766</v>
      </c>
      <c r="E61" s="223">
        <v>2261.3851764018</v>
      </c>
      <c r="F61" s="223">
        <v>2234.0422126945391</v>
      </c>
      <c r="G61" s="223">
        <v>2013.6358833844879</v>
      </c>
      <c r="H61" s="223">
        <v>1874.6625433995221</v>
      </c>
      <c r="I61" s="223">
        <v>2237.0151500035031</v>
      </c>
      <c r="J61" s="223">
        <v>1274.453255982666</v>
      </c>
      <c r="K61" s="223">
        <v>1537.951876845287</v>
      </c>
      <c r="L61" s="223">
        <v>1014.7178797723</v>
      </c>
      <c r="M61" s="223">
        <v>939.35698563827145</v>
      </c>
      <c r="N61" s="223">
        <v>1127.8772953644941</v>
      </c>
      <c r="O61" s="223">
        <v>1118.051084256279</v>
      </c>
      <c r="P61" s="223">
        <v>802.28816282506557</v>
      </c>
      <c r="Q61" s="223">
        <v>848.34744113774639</v>
      </c>
      <c r="R61" s="223">
        <v>865.49676805837669</v>
      </c>
      <c r="S61" s="223">
        <v>742.97408291701254</v>
      </c>
      <c r="T61" s="223">
        <v>853.54463673723535</v>
      </c>
      <c r="U61" s="223">
        <v>732.3459017035475</v>
      </c>
      <c r="V61" s="223">
        <v>795.00816546645092</v>
      </c>
      <c r="W61" s="223">
        <v>1006.022284237185</v>
      </c>
      <c r="X61" s="223">
        <v>1030.578255930478</v>
      </c>
      <c r="Y61" s="223">
        <v>995.00558315123794</v>
      </c>
      <c r="DA61" s="89" t="s">
        <v>1040</v>
      </c>
    </row>
    <row r="62" spans="1:105" ht="12" customHeight="1" x14ac:dyDescent="0.25">
      <c r="A62" s="55" t="s">
        <v>91</v>
      </c>
      <c r="B62" s="259">
        <v>21.940653973734641</v>
      </c>
      <c r="C62" s="259">
        <v>18.686454052043231</v>
      </c>
      <c r="D62" s="259">
        <v>17.25849261963835</v>
      </c>
      <c r="E62" s="259">
        <v>20.518418275560581</v>
      </c>
      <c r="F62" s="259">
        <v>19.77064828295374</v>
      </c>
      <c r="G62" s="259">
        <v>17.87980951090309</v>
      </c>
      <c r="H62" s="259">
        <v>17.275662832951362</v>
      </c>
      <c r="I62" s="259">
        <v>18.06637669018399</v>
      </c>
      <c r="J62" s="259">
        <v>11.77017296825078</v>
      </c>
      <c r="K62" s="259">
        <v>13.41062507099126</v>
      </c>
      <c r="L62" s="259">
        <v>9.753937717446</v>
      </c>
      <c r="M62" s="259">
        <v>9.0943236609368228</v>
      </c>
      <c r="N62" s="259">
        <v>10.48861068167616</v>
      </c>
      <c r="O62" s="259">
        <v>10.07864792664772</v>
      </c>
      <c r="P62" s="259">
        <v>7.8484393169913114</v>
      </c>
      <c r="Q62" s="259">
        <v>8.5705899244117969</v>
      </c>
      <c r="R62" s="259">
        <v>8.247186265939547</v>
      </c>
      <c r="S62" s="259">
        <v>7.0289870467635849</v>
      </c>
      <c r="T62" s="259">
        <v>8.0569972393838345</v>
      </c>
      <c r="U62" s="259">
        <v>6.7887743853173301</v>
      </c>
      <c r="V62" s="259">
        <v>7.565246823936171</v>
      </c>
      <c r="W62" s="259">
        <v>8.7595410210665463</v>
      </c>
      <c r="X62" s="259">
        <v>9.4122764237597405</v>
      </c>
      <c r="Y62" s="259">
        <v>8.8868666659695457</v>
      </c>
      <c r="DA62" s="67" t="s">
        <v>1041</v>
      </c>
    </row>
    <row r="63" spans="1:105" ht="12" customHeight="1" x14ac:dyDescent="0.25">
      <c r="A63" s="173" t="s">
        <v>92</v>
      </c>
      <c r="B63" s="224">
        <v>174.12258222239399</v>
      </c>
      <c r="C63" s="224">
        <v>148.29702141134709</v>
      </c>
      <c r="D63" s="224">
        <v>136.9646184564499</v>
      </c>
      <c r="E63" s="224">
        <v>162.8356190994445</v>
      </c>
      <c r="F63" s="224">
        <v>156.90126353388149</v>
      </c>
      <c r="G63" s="224">
        <v>141.89543326328831</v>
      </c>
      <c r="H63" s="224">
        <v>137.10088248408329</v>
      </c>
      <c r="I63" s="224">
        <v>143.37604359756671</v>
      </c>
      <c r="J63" s="224">
        <v>93.408925408033156</v>
      </c>
      <c r="K63" s="224">
        <v>106.4276693562887</v>
      </c>
      <c r="L63" s="224">
        <v>77.407939810328713</v>
      </c>
      <c r="M63" s="224">
        <v>72.173195990611291</v>
      </c>
      <c r="N63" s="224">
        <v>83.238356432088182</v>
      </c>
      <c r="O63" s="224">
        <v>79.984863003587236</v>
      </c>
      <c r="P63" s="224">
        <v>62.285769691561931</v>
      </c>
      <c r="Q63" s="224">
        <v>68.016808003731342</v>
      </c>
      <c r="R63" s="224">
        <v>65.450253689499462</v>
      </c>
      <c r="S63" s="224">
        <v>55.782538499325611</v>
      </c>
      <c r="T63" s="224">
        <v>63.940900119004823</v>
      </c>
      <c r="U63" s="224">
        <v>53.876193823200339</v>
      </c>
      <c r="V63" s="224">
        <v>60.038334030993767</v>
      </c>
      <c r="W63" s="224">
        <v>69.516337274949208</v>
      </c>
      <c r="X63" s="224">
        <v>74.69649161132277</v>
      </c>
      <c r="Y63" s="224">
        <v>70.526802601105018</v>
      </c>
      <c r="DA63" s="177" t="s">
        <v>1042</v>
      </c>
    </row>
    <row r="64" spans="1:105" ht="12" customHeight="1" x14ac:dyDescent="0.25">
      <c r="A64" s="173" t="s">
        <v>93</v>
      </c>
      <c r="B64" s="224">
        <v>194.90969369164</v>
      </c>
      <c r="C64" s="224">
        <v>166.00102439183109</v>
      </c>
      <c r="D64" s="224">
        <v>153.31573589830239</v>
      </c>
      <c r="E64" s="224">
        <v>182.27526973051869</v>
      </c>
      <c r="F64" s="224">
        <v>175.63245860988059</v>
      </c>
      <c r="G64" s="224">
        <v>158.83520150342181</v>
      </c>
      <c r="H64" s="224">
        <v>153.46826740540641</v>
      </c>
      <c r="I64" s="224">
        <v>160.49257014020381</v>
      </c>
      <c r="J64" s="224">
        <v>104.5602747614403</v>
      </c>
      <c r="K64" s="224">
        <v>119.1332230994304</v>
      </c>
      <c r="L64" s="224">
        <v>86.649058641123602</v>
      </c>
      <c r="M64" s="224">
        <v>80.789380353374725</v>
      </c>
      <c r="N64" s="224">
        <v>93.175522373382847</v>
      </c>
      <c r="O64" s="224">
        <v>89.533620217538711</v>
      </c>
      <c r="P64" s="224">
        <v>69.72157279648377</v>
      </c>
      <c r="Q64" s="224">
        <v>76.136794232456296</v>
      </c>
      <c r="R64" s="224">
        <v>73.263839393141055</v>
      </c>
      <c r="S64" s="224">
        <v>62.441972508533979</v>
      </c>
      <c r="T64" s="224">
        <v>71.574296093572087</v>
      </c>
      <c r="U64" s="224">
        <v>60.308044489825328</v>
      </c>
      <c r="V64" s="224">
        <v>67.205833651095233</v>
      </c>
      <c r="W64" s="224">
        <v>77.815340387724248</v>
      </c>
      <c r="X64" s="224">
        <v>83.613912187494719</v>
      </c>
      <c r="Y64" s="224">
        <v>78.946437139755545</v>
      </c>
      <c r="DA64" s="177" t="s">
        <v>1043</v>
      </c>
    </row>
    <row r="65" spans="1:105" ht="12" customHeight="1" x14ac:dyDescent="0.25">
      <c r="A65" s="173" t="s">
        <v>94</v>
      </c>
      <c r="B65" s="224">
        <v>313.78805532352942</v>
      </c>
      <c r="C65" s="224">
        <v>267.24755264371242</v>
      </c>
      <c r="D65" s="224">
        <v>246.82531539008619</v>
      </c>
      <c r="E65" s="224">
        <v>293.44770564771801</v>
      </c>
      <c r="F65" s="224">
        <v>282.75334384381358</v>
      </c>
      <c r="G65" s="224">
        <v>255.7111863072893</v>
      </c>
      <c r="H65" s="224">
        <v>247.07087816371319</v>
      </c>
      <c r="I65" s="224">
        <v>258.37940907055929</v>
      </c>
      <c r="J65" s="224">
        <v>168.33316322067321</v>
      </c>
      <c r="K65" s="224">
        <v>191.79437252585359</v>
      </c>
      <c r="L65" s="224">
        <v>139.4976262680301</v>
      </c>
      <c r="M65" s="224">
        <v>130.06404182228579</v>
      </c>
      <c r="N65" s="224">
        <v>150.00467865673849</v>
      </c>
      <c r="O65" s="224">
        <v>144.14152545221469</v>
      </c>
      <c r="P65" s="224">
        <v>112.2458115219177</v>
      </c>
      <c r="Q65" s="224">
        <v>122.57377326017971</v>
      </c>
      <c r="R65" s="224">
        <v>117.9485599370944</v>
      </c>
      <c r="S65" s="224">
        <v>100.5262732340878</v>
      </c>
      <c r="T65" s="224">
        <v>115.2285386989748</v>
      </c>
      <c r="U65" s="224">
        <v>97.090830334822186</v>
      </c>
      <c r="V65" s="224">
        <v>108.1956851316846</v>
      </c>
      <c r="W65" s="224">
        <v>125.2760900298403</v>
      </c>
      <c r="X65" s="224">
        <v>134.611298219036</v>
      </c>
      <c r="Y65" s="224">
        <v>127.0970597491</v>
      </c>
      <c r="DA65" s="177" t="s">
        <v>1044</v>
      </c>
    </row>
    <row r="66" spans="1:105" ht="12" customHeight="1" x14ac:dyDescent="0.25">
      <c r="A66" s="56" t="s">
        <v>95</v>
      </c>
      <c r="B66" s="260">
        <v>71.482277866109172</v>
      </c>
      <c r="C66" s="260">
        <v>55.160518298703067</v>
      </c>
      <c r="D66" s="260">
        <v>52.153373823615119</v>
      </c>
      <c r="E66" s="260">
        <v>67.877510591459767</v>
      </c>
      <c r="F66" s="260">
        <v>62.765355433504837</v>
      </c>
      <c r="G66" s="260">
        <v>56.23856977741837</v>
      </c>
      <c r="H66" s="260">
        <v>52.470598082586903</v>
      </c>
      <c r="I66" s="260">
        <v>60.676206789206589</v>
      </c>
      <c r="J66" s="260">
        <v>33.84095952046556</v>
      </c>
      <c r="K66" s="260">
        <v>41.857189837753211</v>
      </c>
      <c r="L66" s="260">
        <v>27.752724895505139</v>
      </c>
      <c r="M66" s="260">
        <v>25.633335537056741</v>
      </c>
      <c r="N66" s="260">
        <v>29.841379898302151</v>
      </c>
      <c r="O66" s="260">
        <v>28.59499321321222</v>
      </c>
      <c r="P66" s="260">
        <v>21.459225252619639</v>
      </c>
      <c r="Q66" s="260">
        <v>23.618837238898578</v>
      </c>
      <c r="R66" s="260">
        <v>23.37865946628024</v>
      </c>
      <c r="S66" s="260">
        <v>19.780047784702031</v>
      </c>
      <c r="T66" s="260">
        <v>22.78184186410461</v>
      </c>
      <c r="U66" s="260">
        <v>19.410472039200709</v>
      </c>
      <c r="V66" s="260">
        <v>21.29095850713534</v>
      </c>
      <c r="W66" s="260">
        <v>28.026803071642028</v>
      </c>
      <c r="X66" s="260">
        <v>27.142019249538262</v>
      </c>
      <c r="Y66" s="260">
        <v>25.99085368633499</v>
      </c>
      <c r="DA66" s="68" t="s">
        <v>1045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0.81395637375023766</v>
      </c>
      <c r="G67" s="226">
        <v>0.73165146254754132</v>
      </c>
      <c r="H67" s="226">
        <v>0.41729190108647363</v>
      </c>
      <c r="I67" s="226">
        <v>0.7492957158113942</v>
      </c>
      <c r="J67" s="226">
        <v>0.27824348512270558</v>
      </c>
      <c r="K67" s="226">
        <v>0</v>
      </c>
      <c r="L67" s="226">
        <v>0</v>
      </c>
      <c r="M67" s="226">
        <v>4.0240190072309181</v>
      </c>
      <c r="N67" s="226">
        <v>2.1983855552272842</v>
      </c>
      <c r="O67" s="226">
        <v>1.146399076329248</v>
      </c>
      <c r="P67" s="226">
        <v>1.0180505496548109</v>
      </c>
      <c r="Q67" s="226">
        <v>1.227748432254093</v>
      </c>
      <c r="R67" s="226">
        <v>1.02986064910772</v>
      </c>
      <c r="S67" s="226">
        <v>0.59969477808876281</v>
      </c>
      <c r="T67" s="226">
        <v>1.3601959417357099</v>
      </c>
      <c r="U67" s="226">
        <v>1.1773035341508089</v>
      </c>
      <c r="V67" s="226">
        <v>1.20009627633564</v>
      </c>
      <c r="W67" s="226">
        <v>1.5548115022098941</v>
      </c>
      <c r="X67" s="226">
        <v>1.36549755175542</v>
      </c>
      <c r="Y67" s="226">
        <v>1.243357863511896</v>
      </c>
      <c r="DA67" s="69" t="s">
        <v>1046</v>
      </c>
    </row>
    <row r="68" spans="1:105" ht="12" customHeight="1" x14ac:dyDescent="0.25">
      <c r="A68" s="37" t="s">
        <v>35</v>
      </c>
      <c r="B68" s="226">
        <v>51.126207329707142</v>
      </c>
      <c r="C68" s="226">
        <v>36.436796178308747</v>
      </c>
      <c r="D68" s="226">
        <v>35.36293967732356</v>
      </c>
      <c r="E68" s="226">
        <v>49.926753071095263</v>
      </c>
      <c r="F68" s="226">
        <v>41.43492633478462</v>
      </c>
      <c r="G68" s="226">
        <v>36.507414291022783</v>
      </c>
      <c r="H68" s="226">
        <v>32.646488935619111</v>
      </c>
      <c r="I68" s="226">
        <v>41.521790626727039</v>
      </c>
      <c r="J68" s="226">
        <v>16.71048524286865</v>
      </c>
      <c r="K68" s="226">
        <v>26.97951496768993</v>
      </c>
      <c r="L68" s="226">
        <v>15.42925721877085</v>
      </c>
      <c r="M68" s="226">
        <v>8.9743020419356494</v>
      </c>
      <c r="N68" s="226">
        <v>13.28584898399129</v>
      </c>
      <c r="O68" s="226">
        <v>12.77698734344891</v>
      </c>
      <c r="P68" s="226">
        <v>8.8213091243892627</v>
      </c>
      <c r="Q68" s="226">
        <v>9.4225231617468808</v>
      </c>
      <c r="R68" s="226">
        <v>10.217815202217119</v>
      </c>
      <c r="S68" s="226">
        <v>8.7543352778114603</v>
      </c>
      <c r="T68" s="226">
        <v>9.4361022900067724</v>
      </c>
      <c r="U68" s="226">
        <v>8.4352021459226147</v>
      </c>
      <c r="V68" s="226">
        <v>8.7917601216454422</v>
      </c>
      <c r="W68" s="226">
        <v>17.046762989056742</v>
      </c>
      <c r="X68" s="226">
        <v>11.20972699601057</v>
      </c>
      <c r="Y68" s="226">
        <v>11.04757030768344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0.1393047036580532</v>
      </c>
      <c r="X70" s="226">
        <v>0.21983237743205661</v>
      </c>
      <c r="Y70" s="226">
        <v>0.29614253164608001</v>
      </c>
      <c r="DA70" s="69" t="s">
        <v>1049</v>
      </c>
    </row>
    <row r="71" spans="1:105" ht="12" customHeight="1" x14ac:dyDescent="0.25">
      <c r="A71" s="37" t="s">
        <v>40</v>
      </c>
      <c r="B71" s="226">
        <v>20.356070536402029</v>
      </c>
      <c r="C71" s="226">
        <v>18.723722120394321</v>
      </c>
      <c r="D71" s="226">
        <v>16.79043414629156</v>
      </c>
      <c r="E71" s="226">
        <v>17.950757520364508</v>
      </c>
      <c r="F71" s="226">
        <v>20.516472724969979</v>
      </c>
      <c r="G71" s="226">
        <v>18.999504023848051</v>
      </c>
      <c r="H71" s="226">
        <v>19.406817245881321</v>
      </c>
      <c r="I71" s="226">
        <v>18.40512044666815</v>
      </c>
      <c r="J71" s="226">
        <v>16.852230792474209</v>
      </c>
      <c r="K71" s="226">
        <v>14.877674870063281</v>
      </c>
      <c r="L71" s="226">
        <v>12.323467676734291</v>
      </c>
      <c r="M71" s="226">
        <v>12.635014487890169</v>
      </c>
      <c r="N71" s="226">
        <v>14.35714535908359</v>
      </c>
      <c r="O71" s="226">
        <v>14.67160679343406</v>
      </c>
      <c r="P71" s="226">
        <v>11.61986557857557</v>
      </c>
      <c r="Q71" s="226">
        <v>12.968565644897611</v>
      </c>
      <c r="R71" s="226">
        <v>12.130983614955399</v>
      </c>
      <c r="S71" s="226">
        <v>10.426017728801799</v>
      </c>
      <c r="T71" s="226">
        <v>11.98554363236212</v>
      </c>
      <c r="U71" s="226">
        <v>9.797966359127285</v>
      </c>
      <c r="V71" s="226">
        <v>11.29910210915426</v>
      </c>
      <c r="W71" s="226">
        <v>9.2859238767173462</v>
      </c>
      <c r="X71" s="226">
        <v>14.346962324340209</v>
      </c>
      <c r="Y71" s="226">
        <v>13.40378298349358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977.25720737594395</v>
      </c>
      <c r="C72" s="261">
        <f t="shared" si="2"/>
        <v>679.26633800716718</v>
      </c>
      <c r="D72" s="261">
        <f t="shared" si="2"/>
        <v>662.70845432395811</v>
      </c>
      <c r="E72" s="261">
        <f t="shared" si="2"/>
        <v>919.38990420977041</v>
      </c>
      <c r="F72" s="261">
        <f t="shared" si="2"/>
        <v>967.19027329017922</v>
      </c>
      <c r="G72" s="261">
        <f t="shared" si="2"/>
        <v>873.65477047577815</v>
      </c>
      <c r="H72" s="261">
        <f t="shared" si="2"/>
        <v>796.32778167407412</v>
      </c>
      <c r="I72" s="261">
        <f t="shared" si="2"/>
        <v>1032.1851418884939</v>
      </c>
      <c r="J72" s="261">
        <f t="shared" si="2"/>
        <v>559.31923972239622</v>
      </c>
      <c r="K72" s="261">
        <f t="shared" si="2"/>
        <v>683.80577361521728</v>
      </c>
      <c r="L72" s="261">
        <f t="shared" si="2"/>
        <v>429.69493014152289</v>
      </c>
      <c r="M72" s="261">
        <f t="shared" si="2"/>
        <v>395.6042505960213</v>
      </c>
      <c r="N72" s="261">
        <f t="shared" si="2"/>
        <v>497.26658207262557</v>
      </c>
      <c r="O72" s="261">
        <f t="shared" si="2"/>
        <v>512.03095392120997</v>
      </c>
      <c r="P72" s="261">
        <f t="shared" si="2"/>
        <v>343.24748219246783</v>
      </c>
      <c r="Q72" s="261">
        <f t="shared" si="2"/>
        <v>344.81941840342313</v>
      </c>
      <c r="R72" s="261">
        <f t="shared" si="2"/>
        <v>370.40933029247509</v>
      </c>
      <c r="S72" s="261">
        <f t="shared" si="2"/>
        <v>323.26096868977885</v>
      </c>
      <c r="T72" s="261">
        <f t="shared" si="2"/>
        <v>370.90467517743076</v>
      </c>
      <c r="U72" s="261">
        <f t="shared" si="2"/>
        <v>322.64407276071034</v>
      </c>
      <c r="V72" s="261">
        <f t="shared" si="2"/>
        <v>343.58258119485265</v>
      </c>
      <c r="W72" s="261">
        <f t="shared" si="2"/>
        <v>442.99184705683371</v>
      </c>
      <c r="X72" s="261">
        <f t="shared" si="2"/>
        <v>459.57454920197097</v>
      </c>
      <c r="Y72" s="261">
        <f t="shared" si="2"/>
        <v>450.03332274626166</v>
      </c>
      <c r="DA72" s="70"/>
    </row>
    <row r="73" spans="1:105" ht="12" customHeight="1" x14ac:dyDescent="0.25">
      <c r="A73" s="60" t="s">
        <v>1052</v>
      </c>
      <c r="B73" s="262">
        <v>976.32687244958368</v>
      </c>
      <c r="C73" s="262">
        <v>678.47398875106694</v>
      </c>
      <c r="D73" s="262">
        <v>661.97665396469802</v>
      </c>
      <c r="E73" s="262">
        <v>918.51987539575816</v>
      </c>
      <c r="F73" s="262">
        <v>966.35195166875292</v>
      </c>
      <c r="G73" s="262">
        <v>872.8966248305037</v>
      </c>
      <c r="H73" s="262">
        <v>795.59525325770335</v>
      </c>
      <c r="I73" s="262">
        <v>1031.4190853594689</v>
      </c>
      <c r="J73" s="262">
        <v>558.82015692318828</v>
      </c>
      <c r="K73" s="262">
        <v>683.23713181890616</v>
      </c>
      <c r="L73" s="262">
        <v>429.28134042177498</v>
      </c>
      <c r="M73" s="262">
        <v>395.21863005145951</v>
      </c>
      <c r="N73" s="262">
        <v>496.82184050485648</v>
      </c>
      <c r="O73" s="262">
        <v>511.60359573089011</v>
      </c>
      <c r="P73" s="262">
        <v>342.91469005132399</v>
      </c>
      <c r="Q73" s="262">
        <v>344.4560053914073</v>
      </c>
      <c r="R73" s="262">
        <v>370.05963035023149</v>
      </c>
      <c r="S73" s="262">
        <v>322.96292323706052</v>
      </c>
      <c r="T73" s="262">
        <v>370.56303969371362</v>
      </c>
      <c r="U73" s="262">
        <v>322.35621288536657</v>
      </c>
      <c r="V73" s="262">
        <v>343.26179707623572</v>
      </c>
      <c r="W73" s="262">
        <v>442.62042207740791</v>
      </c>
      <c r="X73" s="262">
        <v>459.17544671833201</v>
      </c>
      <c r="Y73" s="262">
        <v>449.65649886238128</v>
      </c>
      <c r="DA73" s="72" t="s">
        <v>1053</v>
      </c>
    </row>
    <row r="74" spans="1:105" ht="12" customHeight="1" x14ac:dyDescent="0.25">
      <c r="A74" s="64" t="s">
        <v>28</v>
      </c>
      <c r="B74" s="229">
        <v>1.7164859877070491</v>
      </c>
      <c r="C74" s="229">
        <v>1.5838323271748871</v>
      </c>
      <c r="D74" s="229">
        <v>1.478131507803959</v>
      </c>
      <c r="E74" s="229">
        <v>1.4295019900925729</v>
      </c>
      <c r="F74" s="229">
        <v>0.92666153236794946</v>
      </c>
      <c r="G74" s="229">
        <v>0.95958693197636824</v>
      </c>
      <c r="H74" s="229">
        <v>1.0592025188153349</v>
      </c>
      <c r="I74" s="229">
        <v>1.061154606434529</v>
      </c>
      <c r="J74" s="229">
        <v>0.57519198668072469</v>
      </c>
      <c r="K74" s="229">
        <v>0.50521448721858386</v>
      </c>
      <c r="L74" s="229">
        <v>0.3361453865038535</v>
      </c>
      <c r="M74" s="229">
        <v>0.3181587101095007</v>
      </c>
      <c r="N74" s="229">
        <v>0.34742539622666813</v>
      </c>
      <c r="O74" s="229">
        <v>0.12954509363492739</v>
      </c>
      <c r="P74" s="229">
        <v>0.1112316215433006</v>
      </c>
      <c r="Q74" s="229">
        <v>7.9460717302312064E-2</v>
      </c>
      <c r="R74" s="229">
        <v>0</v>
      </c>
      <c r="S74" s="229">
        <v>0</v>
      </c>
      <c r="T74" s="229">
        <v>0.128178285876797</v>
      </c>
      <c r="U74" s="229">
        <v>5.7017219947244027E-2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50.653246831862063</v>
      </c>
      <c r="F75" s="229">
        <v>0</v>
      </c>
      <c r="G75" s="229">
        <v>0</v>
      </c>
      <c r="H75" s="229">
        <v>0</v>
      </c>
      <c r="I75" s="229">
        <v>121.09616037076469</v>
      </c>
      <c r="J75" s="229">
        <v>58.426939832846621</v>
      </c>
      <c r="K75" s="229">
        <v>0</v>
      </c>
      <c r="L75" s="229">
        <v>0</v>
      </c>
      <c r="M75" s="229">
        <v>4.4789960770922681</v>
      </c>
      <c r="N75" s="229">
        <v>0</v>
      </c>
      <c r="O75" s="229">
        <v>0.30002184123723241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10.820302010781051</v>
      </c>
      <c r="Y75" s="229">
        <v>18.434229605206699</v>
      </c>
      <c r="DA75" s="73" t="s">
        <v>1055</v>
      </c>
    </row>
    <row r="76" spans="1:105" ht="12" customHeight="1" x14ac:dyDescent="0.25">
      <c r="A76" s="64" t="s">
        <v>31</v>
      </c>
      <c r="B76" s="229">
        <v>3.2646034864608668</v>
      </c>
      <c r="C76" s="229">
        <v>15.29326037593033</v>
      </c>
      <c r="D76" s="229">
        <v>11.777260281578879</v>
      </c>
      <c r="E76" s="229">
        <v>7.9572999268909381</v>
      </c>
      <c r="F76" s="229">
        <v>3.0484673004481611</v>
      </c>
      <c r="G76" s="229">
        <v>4.3205695940482576</v>
      </c>
      <c r="H76" s="229">
        <v>4.9921318107203714</v>
      </c>
      <c r="I76" s="229">
        <v>4.8669682565129646</v>
      </c>
      <c r="J76" s="229">
        <v>2.062502744032757</v>
      </c>
      <c r="K76" s="229">
        <v>2.5876632137496141</v>
      </c>
      <c r="L76" s="229">
        <v>0</v>
      </c>
      <c r="M76" s="229">
        <v>2.8734229054392082</v>
      </c>
      <c r="N76" s="229">
        <v>2.0897494934916478</v>
      </c>
      <c r="O76" s="229">
        <v>0.51371773864079717</v>
      </c>
      <c r="P76" s="229">
        <v>0.18035881734411449</v>
      </c>
      <c r="Q76" s="229">
        <v>0.6441651779885057</v>
      </c>
      <c r="R76" s="229">
        <v>1.0346505527726111</v>
      </c>
      <c r="S76" s="229">
        <v>0.61981496357446564</v>
      </c>
      <c r="T76" s="229">
        <v>1.038050767699668</v>
      </c>
      <c r="U76" s="229">
        <v>0.96377098019331264</v>
      </c>
      <c r="V76" s="229">
        <v>1.3857313630750749</v>
      </c>
      <c r="W76" s="229">
        <v>0.62886454327909702</v>
      </c>
      <c r="X76" s="229">
        <v>2.3085389157856961</v>
      </c>
      <c r="Y76" s="229">
        <v>2.6304600566789409</v>
      </c>
      <c r="DA76" s="73" t="s">
        <v>1056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7.5677979062466489</v>
      </c>
      <c r="G77" s="229">
        <v>6.6586696710129338</v>
      </c>
      <c r="H77" s="229">
        <v>4.0165539737681106</v>
      </c>
      <c r="I77" s="229">
        <v>5.365511827931984</v>
      </c>
      <c r="J77" s="229">
        <v>2.101727003129263</v>
      </c>
      <c r="K77" s="229">
        <v>0</v>
      </c>
      <c r="L77" s="229">
        <v>0</v>
      </c>
      <c r="M77" s="229">
        <v>33.771486129459561</v>
      </c>
      <c r="N77" s="229">
        <v>16.732005833075242</v>
      </c>
      <c r="O77" s="229">
        <v>7.5754644728613458</v>
      </c>
      <c r="P77" s="229">
        <v>8.4083947704991022</v>
      </c>
      <c r="Q77" s="229">
        <v>12.68018404540655</v>
      </c>
      <c r="R77" s="229">
        <v>8.8407578243794429</v>
      </c>
      <c r="S77" s="229">
        <v>4.8749902435631061</v>
      </c>
      <c r="T77" s="229">
        <v>11.26248137433848</v>
      </c>
      <c r="U77" s="229">
        <v>9.5138023255297401</v>
      </c>
      <c r="V77" s="229">
        <v>10.378159175830501</v>
      </c>
      <c r="W77" s="229">
        <v>14.29566693642165</v>
      </c>
      <c r="X77" s="229">
        <v>10.83859167341611</v>
      </c>
      <c r="Y77" s="229">
        <v>9.2061586916092732</v>
      </c>
      <c r="DA77" s="73" t="s">
        <v>1057</v>
      </c>
    </row>
    <row r="78" spans="1:105" ht="12" customHeight="1" x14ac:dyDescent="0.25">
      <c r="A78" s="64" t="s">
        <v>32</v>
      </c>
      <c r="B78" s="229">
        <v>148.05368203472801</v>
      </c>
      <c r="C78" s="229">
        <v>96.71630333514949</v>
      </c>
      <c r="D78" s="229">
        <v>78.894364598898704</v>
      </c>
      <c r="E78" s="229">
        <v>132.80770561021501</v>
      </c>
      <c r="F78" s="229">
        <v>35.218301686606232</v>
      </c>
      <c r="G78" s="229">
        <v>28.519192894101639</v>
      </c>
      <c r="H78" s="229">
        <v>21.704928756085309</v>
      </c>
      <c r="I78" s="229">
        <v>54.679408093902403</v>
      </c>
      <c r="J78" s="229">
        <v>29.85620415269786</v>
      </c>
      <c r="K78" s="229">
        <v>30.901896860994022</v>
      </c>
      <c r="L78" s="229">
        <v>4.787890822773754</v>
      </c>
      <c r="M78" s="229">
        <v>22.302575770670121</v>
      </c>
      <c r="N78" s="229">
        <v>7.975374482165706</v>
      </c>
      <c r="O78" s="229">
        <v>8.3088089032996457</v>
      </c>
      <c r="P78" s="229">
        <v>5.5675022325786969</v>
      </c>
      <c r="Q78" s="229">
        <v>16.69225571553693</v>
      </c>
      <c r="R78" s="229">
        <v>16.994261286748721</v>
      </c>
      <c r="S78" s="229">
        <v>8.9194480510161913</v>
      </c>
      <c r="T78" s="229">
        <v>10.47075565378749</v>
      </c>
      <c r="U78" s="229">
        <v>6.4202083494177096</v>
      </c>
      <c r="V78" s="229">
        <v>6.7289359144929914</v>
      </c>
      <c r="W78" s="229">
        <v>5.96107578682527</v>
      </c>
      <c r="X78" s="229">
        <v>11.773071374044481</v>
      </c>
      <c r="Y78" s="229">
        <v>16.268137392177589</v>
      </c>
      <c r="DA78" s="73" t="s">
        <v>1058</v>
      </c>
    </row>
    <row r="79" spans="1:105" ht="12" customHeight="1" x14ac:dyDescent="0.25">
      <c r="A79" s="64" t="s">
        <v>33</v>
      </c>
      <c r="B79" s="229">
        <v>223.21271496660449</v>
      </c>
      <c r="C79" s="229">
        <v>1.2293368182918549</v>
      </c>
      <c r="D79" s="229">
        <v>64.637016150652371</v>
      </c>
      <c r="E79" s="229">
        <v>127.64960508365679</v>
      </c>
      <c r="F79" s="229">
        <v>112.0894462960308</v>
      </c>
      <c r="G79" s="229">
        <v>105.263470827544</v>
      </c>
      <c r="H79" s="229">
        <v>90.31996551875649</v>
      </c>
      <c r="I79" s="229">
        <v>141.45230991238441</v>
      </c>
      <c r="J79" s="229">
        <v>55.775749323623103</v>
      </c>
      <c r="K79" s="229">
        <v>72.79152794961891</v>
      </c>
      <c r="L79" s="229">
        <v>33.601763028722637</v>
      </c>
      <c r="M79" s="229">
        <v>1.286892485002457</v>
      </c>
      <c r="N79" s="229">
        <v>119.3031792218684</v>
      </c>
      <c r="O79" s="229">
        <v>76.829833121503455</v>
      </c>
      <c r="P79" s="229">
        <v>61.145835129389567</v>
      </c>
      <c r="Q79" s="229">
        <v>0.93560139012121624</v>
      </c>
      <c r="R79" s="229">
        <v>30.92793214929803</v>
      </c>
      <c r="S79" s="229">
        <v>23.344335910201131</v>
      </c>
      <c r="T79" s="229">
        <v>27.975482828037549</v>
      </c>
      <c r="U79" s="229">
        <v>24.104820065630651</v>
      </c>
      <c r="V79" s="229">
        <v>10.613165613502339</v>
      </c>
      <c r="W79" s="229">
        <v>167.0130346468479</v>
      </c>
      <c r="X79" s="229">
        <v>224.41191747766379</v>
      </c>
      <c r="Y79" s="229">
        <v>222.45397752980051</v>
      </c>
      <c r="DA79" s="73" t="s">
        <v>1059</v>
      </c>
    </row>
    <row r="80" spans="1:105" ht="12" customHeight="1" x14ac:dyDescent="0.25">
      <c r="A80" s="64" t="s">
        <v>35</v>
      </c>
      <c r="B80" s="229">
        <v>598.14230855471772</v>
      </c>
      <c r="C80" s="229">
        <v>561.75807055586574</v>
      </c>
      <c r="D80" s="229">
        <v>505.18988142576399</v>
      </c>
      <c r="E80" s="229">
        <v>598.02251595304074</v>
      </c>
      <c r="F80" s="229">
        <v>385.2431885472115</v>
      </c>
      <c r="G80" s="229">
        <v>332.24947225598152</v>
      </c>
      <c r="H80" s="229">
        <v>314.23179918549351</v>
      </c>
      <c r="I80" s="229">
        <v>297.32674833642949</v>
      </c>
      <c r="J80" s="229">
        <v>126.22354142395019</v>
      </c>
      <c r="K80" s="229">
        <v>210.71659859046281</v>
      </c>
      <c r="L80" s="229">
        <v>139.6648006493692</v>
      </c>
      <c r="M80" s="229">
        <v>75.316621612920358</v>
      </c>
      <c r="N80" s="229">
        <v>101.1191609082949</v>
      </c>
      <c r="O80" s="229">
        <v>84.430994135499105</v>
      </c>
      <c r="P80" s="229">
        <v>72.857923936704779</v>
      </c>
      <c r="Q80" s="229">
        <v>97.315805684799457</v>
      </c>
      <c r="R80" s="229">
        <v>87.714031772482699</v>
      </c>
      <c r="S80" s="229">
        <v>71.165033659663422</v>
      </c>
      <c r="T80" s="229">
        <v>78.131336101430065</v>
      </c>
      <c r="U80" s="229">
        <v>68.164957858618067</v>
      </c>
      <c r="V80" s="229">
        <v>76.029138476084128</v>
      </c>
      <c r="W80" s="229">
        <v>156.73594238871061</v>
      </c>
      <c r="X80" s="229">
        <v>88.976837434850211</v>
      </c>
      <c r="Y80" s="229">
        <v>81.799205517528236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1.937077419365516</v>
      </c>
      <c r="C82" s="229">
        <v>1.89318533865466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1.506914166714783</v>
      </c>
      <c r="K82" s="229">
        <v>1.480170486743928</v>
      </c>
      <c r="L82" s="229">
        <v>17.38610137381858</v>
      </c>
      <c r="M82" s="229">
        <v>16.548668960471272</v>
      </c>
      <c r="N82" s="229">
        <v>16.654055600305139</v>
      </c>
      <c r="O82" s="229">
        <v>18.043749927412591</v>
      </c>
      <c r="P82" s="229">
        <v>15.243706106169631</v>
      </c>
      <c r="Q82" s="229">
        <v>17.548546719924779</v>
      </c>
      <c r="R82" s="229">
        <v>18.59611715812035</v>
      </c>
      <c r="S82" s="229">
        <v>14.44004316778704</v>
      </c>
      <c r="T82" s="229">
        <v>17.55979705279049</v>
      </c>
      <c r="U82" s="229">
        <v>16.658465341243431</v>
      </c>
      <c r="V82" s="229">
        <v>18.254824115355309</v>
      </c>
      <c r="W82" s="229">
        <v>21.952866126972541</v>
      </c>
      <c r="X82" s="229">
        <v>26.032227563694502</v>
      </c>
      <c r="Y82" s="229">
        <v>26.150792790278381</v>
      </c>
      <c r="DA82" s="73" t="s">
        <v>1062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422.25808839984171</v>
      </c>
      <c r="G83" s="229">
        <v>394.92566265583912</v>
      </c>
      <c r="H83" s="229">
        <v>359.27067149406417</v>
      </c>
      <c r="I83" s="229">
        <v>405.57082395510861</v>
      </c>
      <c r="J83" s="229">
        <v>282.29138628951279</v>
      </c>
      <c r="K83" s="229">
        <v>364.25406023011828</v>
      </c>
      <c r="L83" s="229">
        <v>233.504639160587</v>
      </c>
      <c r="M83" s="229">
        <v>238.3218074002948</v>
      </c>
      <c r="N83" s="229">
        <v>232.60088956942869</v>
      </c>
      <c r="O83" s="229">
        <v>315.471460496801</v>
      </c>
      <c r="P83" s="229">
        <v>179.39973743709481</v>
      </c>
      <c r="Q83" s="229">
        <v>198.55998594032749</v>
      </c>
      <c r="R83" s="229">
        <v>205.95187960642971</v>
      </c>
      <c r="S83" s="229">
        <v>199.5992572412552</v>
      </c>
      <c r="T83" s="229">
        <v>223.9969576297531</v>
      </c>
      <c r="U83" s="229">
        <v>196.47317074478639</v>
      </c>
      <c r="V83" s="229">
        <v>219.87184241789541</v>
      </c>
      <c r="W83" s="229">
        <v>76.032971648350753</v>
      </c>
      <c r="X83" s="229">
        <v>84.013960268096056</v>
      </c>
      <c r="Y83" s="229">
        <v>72.713537279101672</v>
      </c>
      <c r="DA83" s="73" t="s">
        <v>1063</v>
      </c>
    </row>
    <row r="84" spans="1:105" ht="12" customHeight="1" x14ac:dyDescent="0.25">
      <c r="A84" s="60" t="s">
        <v>1064</v>
      </c>
      <c r="B84" s="262">
        <v>0.93033492636022352</v>
      </c>
      <c r="C84" s="262">
        <v>0.79234925610023632</v>
      </c>
      <c r="D84" s="262">
        <v>0.73180035926006137</v>
      </c>
      <c r="E84" s="262">
        <v>0.87002881401226828</v>
      </c>
      <c r="F84" s="262">
        <v>0.83832162142634692</v>
      </c>
      <c r="G84" s="262">
        <v>0.75814564527446704</v>
      </c>
      <c r="H84" s="262">
        <v>0.73252841637072341</v>
      </c>
      <c r="I84" s="262">
        <v>0.76605652902502974</v>
      </c>
      <c r="J84" s="262">
        <v>0.49908279920795767</v>
      </c>
      <c r="K84" s="262">
        <v>0.56864179631112155</v>
      </c>
      <c r="L84" s="262">
        <v>0.41358971974788972</v>
      </c>
      <c r="M84" s="262">
        <v>0.38562054456180572</v>
      </c>
      <c r="N84" s="262">
        <v>0.44474156776910762</v>
      </c>
      <c r="O84" s="262">
        <v>0.42735819031981181</v>
      </c>
      <c r="P84" s="262">
        <v>0.33279214114386479</v>
      </c>
      <c r="Q84" s="262">
        <v>0.36341301201579929</v>
      </c>
      <c r="R84" s="262">
        <v>0.34969994224360451</v>
      </c>
      <c r="S84" s="262">
        <v>0.29804545271832072</v>
      </c>
      <c r="T84" s="262">
        <v>0.34163548371711538</v>
      </c>
      <c r="U84" s="262">
        <v>0.2878598753437846</v>
      </c>
      <c r="V84" s="262">
        <v>0.32078411861693301</v>
      </c>
      <c r="W84" s="262">
        <v>0.37142497942581432</v>
      </c>
      <c r="X84" s="262">
        <v>0.39910248363896328</v>
      </c>
      <c r="Y84" s="262">
        <v>0.37682388388036708</v>
      </c>
      <c r="DA84" s="72" t="s">
        <v>1065</v>
      </c>
    </row>
    <row r="85" spans="1:105" ht="12" customHeight="1" x14ac:dyDescent="0.25">
      <c r="A85" s="57" t="s">
        <v>1010</v>
      </c>
      <c r="B85" s="261">
        <v>490.95532055353351</v>
      </c>
      <c r="C85" s="261">
        <v>362.28002149092367</v>
      </c>
      <c r="D85" s="261">
        <v>345.81821861722261</v>
      </c>
      <c r="E85" s="261">
        <v>466.42667840586222</v>
      </c>
      <c r="F85" s="261">
        <v>426.97062916742289</v>
      </c>
      <c r="G85" s="261">
        <v>381.53081444158659</v>
      </c>
      <c r="H85" s="261">
        <v>350.39267975614581</v>
      </c>
      <c r="I85" s="261">
        <v>427.23222010638062</v>
      </c>
      <c r="J85" s="261">
        <v>222.75672177174809</v>
      </c>
      <c r="K85" s="261">
        <v>285.26103515294739</v>
      </c>
      <c r="L85" s="261">
        <v>178.31827853114771</v>
      </c>
      <c r="M85" s="261">
        <v>165.3836333338854</v>
      </c>
      <c r="N85" s="261">
        <v>192.6417861008172</v>
      </c>
      <c r="O85" s="261">
        <v>184.5231089402649</v>
      </c>
      <c r="P85" s="261">
        <v>133.66746683025889</v>
      </c>
      <c r="Q85" s="261">
        <v>148.49245585188399</v>
      </c>
      <c r="R85" s="261">
        <v>151.28900046434819</v>
      </c>
      <c r="S85" s="261">
        <v>126.8131346092438</v>
      </c>
      <c r="T85" s="261">
        <v>146.70534269869361</v>
      </c>
      <c r="U85" s="261">
        <v>125.9966471679176</v>
      </c>
      <c r="V85" s="261">
        <v>136.29671641890289</v>
      </c>
      <c r="W85" s="261">
        <v>190.3587861842696</v>
      </c>
      <c r="X85" s="261">
        <v>177.01738773159499</v>
      </c>
      <c r="Y85" s="261">
        <v>171.9351032732435</v>
      </c>
      <c r="DA85" s="70" t="s">
        <v>1066</v>
      </c>
    </row>
    <row r="86" spans="1:105" ht="12" customHeight="1" x14ac:dyDescent="0.25">
      <c r="A86" s="60" t="s">
        <v>1012</v>
      </c>
      <c r="B86" s="262">
        <v>475.86843947592507</v>
      </c>
      <c r="C86" s="262">
        <v>347.42961596366479</v>
      </c>
      <c r="D86" s="262">
        <v>332.46775328942681</v>
      </c>
      <c r="E86" s="262">
        <v>453.26061600667367</v>
      </c>
      <c r="F86" s="262">
        <v>408.91486768981969</v>
      </c>
      <c r="G86" s="262">
        <v>364.61503773846789</v>
      </c>
      <c r="H86" s="262">
        <v>332.44509534380887</v>
      </c>
      <c r="I86" s="262">
        <v>412.27607880411352</v>
      </c>
      <c r="J86" s="262">
        <v>206.41798684779499</v>
      </c>
      <c r="K86" s="262">
        <v>272.32978076035721</v>
      </c>
      <c r="L86" s="262">
        <v>165.562641722282</v>
      </c>
      <c r="M86" s="262">
        <v>153.3045725115573</v>
      </c>
      <c r="N86" s="262">
        <v>177.51831144605629</v>
      </c>
      <c r="O86" s="262">
        <v>168.3558528808604</v>
      </c>
      <c r="P86" s="262">
        <v>120.4044436581988</v>
      </c>
      <c r="Q86" s="262">
        <v>134.36734234177129</v>
      </c>
      <c r="R86" s="262">
        <v>138.68485955308151</v>
      </c>
      <c r="S86" s="262">
        <v>115.3857832300352</v>
      </c>
      <c r="T86" s="262">
        <v>133.58365027128809</v>
      </c>
      <c r="U86" s="262">
        <v>115.27398658608389</v>
      </c>
      <c r="V86" s="262">
        <v>123.5271046564411</v>
      </c>
      <c r="W86" s="262">
        <v>181.62827641608041</v>
      </c>
      <c r="X86" s="262">
        <v>160.92727424412189</v>
      </c>
      <c r="Y86" s="262">
        <v>157.69496583244839</v>
      </c>
      <c r="DA86" s="72" t="s">
        <v>1067</v>
      </c>
    </row>
    <row r="87" spans="1:105" ht="12" customHeight="1" x14ac:dyDescent="0.25">
      <c r="A87" s="59" t="s">
        <v>28</v>
      </c>
      <c r="B87" s="230">
        <v>1.0873887529732309</v>
      </c>
      <c r="C87" s="230">
        <v>0.81479094130984597</v>
      </c>
      <c r="D87" s="230">
        <v>0.82269956714119696</v>
      </c>
      <c r="E87" s="230">
        <v>0.87533376301689825</v>
      </c>
      <c r="F87" s="230">
        <v>0.87713380468809699</v>
      </c>
      <c r="G87" s="230">
        <v>0.93875179205894754</v>
      </c>
      <c r="H87" s="230">
        <v>1.0176935966274829</v>
      </c>
      <c r="I87" s="230">
        <v>1.204208399888085</v>
      </c>
      <c r="J87" s="230">
        <v>0.73828246923072882</v>
      </c>
      <c r="K87" s="230">
        <v>0.56223357651421757</v>
      </c>
      <c r="L87" s="230">
        <v>0.38437437166974442</v>
      </c>
      <c r="M87" s="230">
        <v>0.3624191121880645</v>
      </c>
      <c r="N87" s="230">
        <v>0.48084034644043822</v>
      </c>
      <c r="O87" s="230">
        <v>0.21602607180532479</v>
      </c>
      <c r="P87" s="230">
        <v>0.15371843067588939</v>
      </c>
      <c r="Q87" s="230">
        <v>8.3798513373250408E-2</v>
      </c>
      <c r="R87" s="230">
        <v>0</v>
      </c>
      <c r="S87" s="230">
        <v>0</v>
      </c>
      <c r="T87" s="230">
        <v>0.1694782476526541</v>
      </c>
      <c r="U87" s="230">
        <v>7.721594256826346E-2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2.0681165704340141</v>
      </c>
      <c r="C88" s="295">
        <v>7.8675057981847329</v>
      </c>
      <c r="D88" s="295">
        <v>6.554996551125015</v>
      </c>
      <c r="E88" s="295">
        <v>4.8725313687800256</v>
      </c>
      <c r="F88" s="295">
        <v>2.88553439234339</v>
      </c>
      <c r="G88" s="295">
        <v>4.2267587375065307</v>
      </c>
      <c r="H88" s="295">
        <v>4.7964959363698689</v>
      </c>
      <c r="I88" s="295">
        <v>5.5230821417945624</v>
      </c>
      <c r="J88" s="295">
        <v>2.6473067322213542</v>
      </c>
      <c r="K88" s="295">
        <v>2.8797098663785179</v>
      </c>
      <c r="L88" s="295">
        <v>0</v>
      </c>
      <c r="M88" s="295">
        <v>3.2731569032691681</v>
      </c>
      <c r="N88" s="295">
        <v>2.8922349411920272</v>
      </c>
      <c r="O88" s="295">
        <v>0.85666251018375006</v>
      </c>
      <c r="P88" s="295">
        <v>0.24924993429052911</v>
      </c>
      <c r="Q88" s="295">
        <v>0.67933044295185829</v>
      </c>
      <c r="R88" s="295">
        <v>1.252275540055346</v>
      </c>
      <c r="S88" s="295">
        <v>0.83569094351551299</v>
      </c>
      <c r="T88" s="295">
        <v>1.3725181600051231</v>
      </c>
      <c r="U88" s="295">
        <v>1.305193145586939</v>
      </c>
      <c r="V88" s="295">
        <v>1.810958788679345</v>
      </c>
      <c r="W88" s="295">
        <v>0.64305025666462268</v>
      </c>
      <c r="X88" s="295">
        <v>3.261778156545144</v>
      </c>
      <c r="Y88" s="295">
        <v>3.7742980553552652</v>
      </c>
      <c r="DA88" s="122" t="s">
        <v>1069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7.1633181466531397</v>
      </c>
      <c r="G89" s="295">
        <v>6.5140925518000827</v>
      </c>
      <c r="H89" s="295">
        <v>3.8591498670002</v>
      </c>
      <c r="I89" s="295">
        <v>6.0888341564139594</v>
      </c>
      <c r="J89" s="295">
        <v>2.6976526750197349</v>
      </c>
      <c r="K89" s="295">
        <v>0</v>
      </c>
      <c r="L89" s="295">
        <v>0</v>
      </c>
      <c r="M89" s="295">
        <v>38.469580217049</v>
      </c>
      <c r="N89" s="295">
        <v>23.157269355664251</v>
      </c>
      <c r="O89" s="295">
        <v>12.632650039104259</v>
      </c>
      <c r="P89" s="295">
        <v>11.620124121999959</v>
      </c>
      <c r="Q89" s="295">
        <v>13.37240095960421</v>
      </c>
      <c r="R89" s="295">
        <v>10.700293687907999</v>
      </c>
      <c r="S89" s="295">
        <v>6.5729055213148619</v>
      </c>
      <c r="T89" s="295">
        <v>14.89133353974009</v>
      </c>
      <c r="U89" s="295">
        <v>12.88412894654685</v>
      </c>
      <c r="V89" s="295">
        <v>13.562815326685509</v>
      </c>
      <c r="W89" s="295">
        <v>14.61814374956424</v>
      </c>
      <c r="X89" s="295">
        <v>15.314050513213269</v>
      </c>
      <c r="Y89" s="295">
        <v>13.209395352272329</v>
      </c>
      <c r="DA89" s="122" t="s">
        <v>1070</v>
      </c>
    </row>
    <row r="90" spans="1:105" ht="12" customHeight="1" x14ac:dyDescent="0.25">
      <c r="A90" s="59" t="s">
        <v>32</v>
      </c>
      <c r="B90" s="295">
        <v>93.791565928188902</v>
      </c>
      <c r="C90" s="295">
        <v>49.754993936143812</v>
      </c>
      <c r="D90" s="295">
        <v>43.911085896426307</v>
      </c>
      <c r="E90" s="295">
        <v>81.322775004952334</v>
      </c>
      <c r="F90" s="295">
        <v>33.335972061005101</v>
      </c>
      <c r="G90" s="295">
        <v>27.899966689075381</v>
      </c>
      <c r="H90" s="295">
        <v>20.854337690802652</v>
      </c>
      <c r="I90" s="295">
        <v>62.050715445533321</v>
      </c>
      <c r="J90" s="295">
        <v>38.321660652664278</v>
      </c>
      <c r="K90" s="295">
        <v>34.389520555678658</v>
      </c>
      <c r="L90" s="295">
        <v>5.4748409483403684</v>
      </c>
      <c r="M90" s="295">
        <v>25.405181293108139</v>
      </c>
      <c r="N90" s="295">
        <v>11.03800087917242</v>
      </c>
      <c r="O90" s="295">
        <v>13.855556381156459</v>
      </c>
      <c r="P90" s="295">
        <v>7.6941043751964786</v>
      </c>
      <c r="Q90" s="295">
        <v>17.603493415323548</v>
      </c>
      <c r="R90" s="295">
        <v>20.568778196344361</v>
      </c>
      <c r="S90" s="295">
        <v>12.02601162515464</v>
      </c>
      <c r="T90" s="295">
        <v>13.8445081213577</v>
      </c>
      <c r="U90" s="295">
        <v>8.6946090960523108</v>
      </c>
      <c r="V90" s="295">
        <v>8.7937864130964147</v>
      </c>
      <c r="W90" s="295">
        <v>6.0955437155470404</v>
      </c>
      <c r="X90" s="295">
        <v>16.63439449979365</v>
      </c>
      <c r="Y90" s="295">
        <v>23.342228355700261</v>
      </c>
      <c r="DA90" s="122" t="s">
        <v>1071</v>
      </c>
    </row>
    <row r="91" spans="1:105" ht="12" customHeight="1" x14ac:dyDescent="0.25">
      <c r="A91" s="59" t="s">
        <v>35</v>
      </c>
      <c r="B91" s="295">
        <v>378.921368224329</v>
      </c>
      <c r="C91" s="295">
        <v>288.99232528802639</v>
      </c>
      <c r="D91" s="295">
        <v>281.17897127473429</v>
      </c>
      <c r="E91" s="295">
        <v>366.18997586992452</v>
      </c>
      <c r="F91" s="295">
        <v>364.65290928513002</v>
      </c>
      <c r="G91" s="295">
        <v>325.03546796802692</v>
      </c>
      <c r="H91" s="295">
        <v>301.91741825300869</v>
      </c>
      <c r="I91" s="295">
        <v>337.40923866048348</v>
      </c>
      <c r="J91" s="295">
        <v>162.01308431865891</v>
      </c>
      <c r="K91" s="295">
        <v>234.4983167617857</v>
      </c>
      <c r="L91" s="295">
        <v>159.7034264022719</v>
      </c>
      <c r="M91" s="295">
        <v>85.794234985942936</v>
      </c>
      <c r="N91" s="295">
        <v>139.94996592358709</v>
      </c>
      <c r="O91" s="295">
        <v>140.7949578786106</v>
      </c>
      <c r="P91" s="295">
        <v>100.68724679603601</v>
      </c>
      <c r="Q91" s="295">
        <v>102.6283190105185</v>
      </c>
      <c r="R91" s="295">
        <v>106.1635121287738</v>
      </c>
      <c r="S91" s="295">
        <v>95.951175140050211</v>
      </c>
      <c r="T91" s="295">
        <v>103.30581220253249</v>
      </c>
      <c r="U91" s="295">
        <v>92.312839455329495</v>
      </c>
      <c r="V91" s="295">
        <v>99.359544127979802</v>
      </c>
      <c r="W91" s="295">
        <v>160.2715386943045</v>
      </c>
      <c r="X91" s="295">
        <v>125.71705107456989</v>
      </c>
      <c r="Y91" s="295">
        <v>117.3690440691206</v>
      </c>
      <c r="DA91" s="122" t="s">
        <v>1072</v>
      </c>
    </row>
    <row r="92" spans="1:105" ht="12" customHeight="1" x14ac:dyDescent="0.25">
      <c r="A92" s="60" t="s">
        <v>1019</v>
      </c>
      <c r="B92" s="262">
        <v>15.08688107760835</v>
      </c>
      <c r="C92" s="262">
        <v>14.850405527258861</v>
      </c>
      <c r="D92" s="262">
        <v>13.350465327795821</v>
      </c>
      <c r="E92" s="262">
        <v>13.16606239918846</v>
      </c>
      <c r="F92" s="262">
        <v>18.055761477603241</v>
      </c>
      <c r="G92" s="262">
        <v>16.91577670311872</v>
      </c>
      <c r="H92" s="262">
        <v>17.947584412336859</v>
      </c>
      <c r="I92" s="262">
        <v>14.95614130226711</v>
      </c>
      <c r="J92" s="262">
        <v>16.33873492395319</v>
      </c>
      <c r="K92" s="262">
        <v>12.93125439259029</v>
      </c>
      <c r="L92" s="262">
        <v>12.75563680886575</v>
      </c>
      <c r="M92" s="262">
        <v>12.079060822328129</v>
      </c>
      <c r="N92" s="262">
        <v>15.12347465476093</v>
      </c>
      <c r="O92" s="262">
        <v>16.167256059404469</v>
      </c>
      <c r="P92" s="262">
        <v>13.263023172060111</v>
      </c>
      <c r="Q92" s="262">
        <v>14.125113510112641</v>
      </c>
      <c r="R92" s="262">
        <v>12.60414091126667</v>
      </c>
      <c r="S92" s="262">
        <v>11.42735137920857</v>
      </c>
      <c r="T92" s="262">
        <v>13.12169242740555</v>
      </c>
      <c r="U92" s="262">
        <v>10.72266058183372</v>
      </c>
      <c r="V92" s="262">
        <v>12.7696117624618</v>
      </c>
      <c r="W92" s="262">
        <v>8.7305097681892612</v>
      </c>
      <c r="X92" s="262">
        <v>16.090113487473069</v>
      </c>
      <c r="Y92" s="262">
        <v>14.240137440795049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98.091018861818171</v>
      </c>
      <c r="C93" s="261">
        <f t="shared" si="3"/>
        <v>74.050197228159576</v>
      </c>
      <c r="D93" s="261">
        <f t="shared" si="3"/>
        <v>70.462697004633583</v>
      </c>
      <c r="E93" s="261">
        <f t="shared" si="3"/>
        <v>92.956386412128126</v>
      </c>
      <c r="F93" s="261">
        <f t="shared" si="3"/>
        <v>88.428936343383597</v>
      </c>
      <c r="G93" s="261">
        <f t="shared" si="3"/>
        <v>79.389829960453568</v>
      </c>
      <c r="H93" s="261">
        <f t="shared" si="3"/>
        <v>73.694316134235621</v>
      </c>
      <c r="I93" s="261">
        <f t="shared" si="3"/>
        <v>87.600836696011967</v>
      </c>
      <c r="J93" s="261">
        <f t="shared" si="3"/>
        <v>48.536358626732181</v>
      </c>
      <c r="K93" s="261">
        <f t="shared" si="3"/>
        <v>59.884703992039654</v>
      </c>
      <c r="L93" s="261">
        <f t="shared" si="3"/>
        <v>39.185126789069798</v>
      </c>
      <c r="M93" s="261">
        <f t="shared" si="3"/>
        <v>35.945817894228256</v>
      </c>
      <c r="N93" s="261">
        <f t="shared" si="3"/>
        <v>42.769268961544682</v>
      </c>
      <c r="O93" s="261">
        <f t="shared" si="3"/>
        <v>41.82431482729001</v>
      </c>
      <c r="P93" s="261">
        <f t="shared" si="3"/>
        <v>30.522939585297895</v>
      </c>
      <c r="Q93" s="261">
        <f t="shared" si="3"/>
        <v>32.870423168806596</v>
      </c>
      <c r="R93" s="261">
        <f t="shared" si="3"/>
        <v>33.138853159089223</v>
      </c>
      <c r="S93" s="261">
        <f t="shared" si="3"/>
        <v>28.273528076076488</v>
      </c>
      <c r="T93" s="261">
        <f t="shared" si="3"/>
        <v>32.496860857108167</v>
      </c>
      <c r="U93" s="261">
        <f t="shared" si="3"/>
        <v>27.815828339947167</v>
      </c>
      <c r="V93" s="261">
        <f t="shared" si="3"/>
        <v>30.311534058054413</v>
      </c>
      <c r="W93" s="261">
        <f t="shared" si="3"/>
        <v>39.516654729171165</v>
      </c>
      <c r="X93" s="261">
        <f t="shared" si="3"/>
        <v>38.978845138595005</v>
      </c>
      <c r="Y93" s="261">
        <f t="shared" si="3"/>
        <v>37.482872846338964</v>
      </c>
      <c r="DA93" s="70"/>
    </row>
    <row r="94" spans="1:105" ht="12" customHeight="1" x14ac:dyDescent="0.25">
      <c r="A94" s="60" t="s">
        <v>1022</v>
      </c>
      <c r="B94" s="262">
        <v>54.841112918465527</v>
      </c>
      <c r="C94" s="262">
        <v>39.084347499421469</v>
      </c>
      <c r="D94" s="262">
        <v>37.932463002123008</v>
      </c>
      <c r="E94" s="262">
        <v>53.554504545329912</v>
      </c>
      <c r="F94" s="262">
        <v>44.967412252862857</v>
      </c>
      <c r="G94" s="262">
        <v>39.622861541385483</v>
      </c>
      <c r="H94" s="262">
        <v>35.274624785570353</v>
      </c>
      <c r="I94" s="262">
        <v>45.021358547856671</v>
      </c>
      <c r="J94" s="262">
        <v>18.062995401067958</v>
      </c>
      <c r="K94" s="262">
        <v>28.939886295238519</v>
      </c>
      <c r="L94" s="262">
        <v>16.550369792264981</v>
      </c>
      <c r="M94" s="262">
        <v>11.3281204434385</v>
      </c>
      <c r="N94" s="262">
        <v>15.318399591929211</v>
      </c>
      <c r="O94" s="262">
        <v>14.245237558789221</v>
      </c>
      <c r="P94" s="262">
        <v>9.9261884799330957</v>
      </c>
      <c r="Q94" s="262">
        <v>10.653006765173631</v>
      </c>
      <c r="R94" s="262">
        <v>11.439983751084339</v>
      </c>
      <c r="S94" s="262">
        <v>9.6714299693841301</v>
      </c>
      <c r="T94" s="262">
        <v>10.73436656231757</v>
      </c>
      <c r="U94" s="262">
        <v>9.5973762664050692</v>
      </c>
      <c r="V94" s="262">
        <v>9.9695930548615923</v>
      </c>
      <c r="W94" s="262">
        <v>19.296693632304549</v>
      </c>
      <c r="X94" s="262">
        <v>12.67937885307807</v>
      </c>
      <c r="Y94" s="262">
        <v>12.47927572272069</v>
      </c>
      <c r="DA94" s="72" t="s">
        <v>1074</v>
      </c>
    </row>
    <row r="95" spans="1:105" ht="12" customHeight="1" x14ac:dyDescent="0.25">
      <c r="A95" s="60" t="s">
        <v>1024</v>
      </c>
      <c r="B95" s="262">
        <v>21.41473331527445</v>
      </c>
      <c r="C95" s="262">
        <v>14.88163435878888</v>
      </c>
      <c r="D95" s="262">
        <v>14.519782160685899</v>
      </c>
      <c r="E95" s="262">
        <v>20.146795844129549</v>
      </c>
      <c r="F95" s="262">
        <v>21.195943610319858</v>
      </c>
      <c r="G95" s="262">
        <v>19.146096415075039</v>
      </c>
      <c r="H95" s="262">
        <v>17.45056973866275</v>
      </c>
      <c r="I95" s="262">
        <v>22.623124767466539</v>
      </c>
      <c r="J95" s="262">
        <v>12.25714969996163</v>
      </c>
      <c r="K95" s="262">
        <v>14.986109039778</v>
      </c>
      <c r="L95" s="262">
        <v>9.4158479928867962</v>
      </c>
      <c r="M95" s="262">
        <v>8.6687172120392102</v>
      </c>
      <c r="N95" s="262">
        <v>10.89727991704409</v>
      </c>
      <c r="O95" s="262">
        <v>11.22150262875023</v>
      </c>
      <c r="P95" s="262">
        <v>7.5214836798608191</v>
      </c>
      <c r="Q95" s="262">
        <v>7.555290858474895</v>
      </c>
      <c r="R95" s="262">
        <v>8.116880235833591</v>
      </c>
      <c r="S95" s="262">
        <v>7.0838620415011144</v>
      </c>
      <c r="T95" s="262">
        <v>8.127922005903935</v>
      </c>
      <c r="U95" s="262">
        <v>7.0705544692650362</v>
      </c>
      <c r="V95" s="262">
        <v>7.5290971181263213</v>
      </c>
      <c r="W95" s="262">
        <v>9.7084271325035836</v>
      </c>
      <c r="X95" s="262">
        <v>10.071544698676581</v>
      </c>
      <c r="Y95" s="262">
        <v>9.8627562943732734</v>
      </c>
      <c r="DA95" s="72" t="s">
        <v>1075</v>
      </c>
    </row>
    <row r="96" spans="1:105" ht="12" customHeight="1" x14ac:dyDescent="0.25">
      <c r="A96" s="64" t="s">
        <v>28</v>
      </c>
      <c r="B96" s="229">
        <v>3.7649367955966073E-2</v>
      </c>
      <c r="C96" s="229">
        <v>3.4739745324701331E-2</v>
      </c>
      <c r="D96" s="229">
        <v>3.2421305750918838E-2</v>
      </c>
      <c r="E96" s="229">
        <v>3.1354666920803541E-2</v>
      </c>
      <c r="F96" s="229">
        <v>2.0325374778832509E-2</v>
      </c>
      <c r="G96" s="229">
        <v>2.1047559809081729E-2</v>
      </c>
      <c r="H96" s="229">
        <v>2.3232526019065058E-2</v>
      </c>
      <c r="I96" s="229">
        <v>2.3275343068306149E-2</v>
      </c>
      <c r="J96" s="229">
        <v>1.2616249073372381E-2</v>
      </c>
      <c r="K96" s="229">
        <v>1.1081364055517981E-2</v>
      </c>
      <c r="L96" s="229">
        <v>7.3730059166343337E-3</v>
      </c>
      <c r="M96" s="229">
        <v>6.9784865306762303E-3</v>
      </c>
      <c r="N96" s="229">
        <v>7.6204214152999746E-3</v>
      </c>
      <c r="O96" s="229">
        <v>2.8414393895907879E-3</v>
      </c>
      <c r="P96" s="229">
        <v>2.4397520736051661E-3</v>
      </c>
      <c r="Q96" s="229">
        <v>1.7428897207346879E-3</v>
      </c>
      <c r="R96" s="229">
        <v>0</v>
      </c>
      <c r="S96" s="229">
        <v>0</v>
      </c>
      <c r="T96" s="229">
        <v>2.8114598566499672E-3</v>
      </c>
      <c r="U96" s="229">
        <v>1.250614516514426E-3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1.1110272625555639</v>
      </c>
      <c r="F97" s="229">
        <v>0</v>
      </c>
      <c r="G97" s="229">
        <v>0</v>
      </c>
      <c r="H97" s="229">
        <v>0</v>
      </c>
      <c r="I97" s="229">
        <v>2.656120663090265</v>
      </c>
      <c r="J97" s="229">
        <v>1.2815352831667619</v>
      </c>
      <c r="K97" s="229">
        <v>0</v>
      </c>
      <c r="L97" s="229">
        <v>0</v>
      </c>
      <c r="M97" s="229">
        <v>9.8242206803587029E-2</v>
      </c>
      <c r="N97" s="229">
        <v>0</v>
      </c>
      <c r="O97" s="229">
        <v>6.5806728260311351E-3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0.23733227927060821</v>
      </c>
      <c r="Y97" s="229">
        <v>0.40433600877704362</v>
      </c>
      <c r="DA97" s="73" t="s">
        <v>1077</v>
      </c>
    </row>
    <row r="98" spans="1:105" ht="12" customHeight="1" x14ac:dyDescent="0.25">
      <c r="A98" s="64" t="s">
        <v>31</v>
      </c>
      <c r="B98" s="229">
        <v>7.1605744976854305E-2</v>
      </c>
      <c r="C98" s="229">
        <v>0.3354420550260061</v>
      </c>
      <c r="D98" s="229">
        <v>0.25832218208006918</v>
      </c>
      <c r="E98" s="229">
        <v>0.1745352511054864</v>
      </c>
      <c r="F98" s="229">
        <v>6.6865018367916598E-2</v>
      </c>
      <c r="G98" s="229">
        <v>9.4767283619354464E-2</v>
      </c>
      <c r="H98" s="229">
        <v>0.1094973153131103</v>
      </c>
      <c r="I98" s="229">
        <v>0.1067519805181983</v>
      </c>
      <c r="J98" s="229">
        <v>4.5238892292974377E-2</v>
      </c>
      <c r="K98" s="229">
        <v>5.6757751113785407E-2</v>
      </c>
      <c r="L98" s="229">
        <v>0</v>
      </c>
      <c r="M98" s="229">
        <v>6.302559824825392E-2</v>
      </c>
      <c r="N98" s="229">
        <v>4.5836521928944857E-2</v>
      </c>
      <c r="O98" s="229">
        <v>1.1267874195367509E-2</v>
      </c>
      <c r="P98" s="229">
        <v>3.9559865486361017E-3</v>
      </c>
      <c r="Q98" s="229">
        <v>1.412910561705602E-2</v>
      </c>
      <c r="R98" s="229">
        <v>2.2694003706500349E-2</v>
      </c>
      <c r="S98" s="229">
        <v>1.359500852051897E-2</v>
      </c>
      <c r="T98" s="229">
        <v>2.276858394999489E-2</v>
      </c>
      <c r="U98" s="229">
        <v>2.113933263565497E-2</v>
      </c>
      <c r="V98" s="229">
        <v>3.0394602898115838E-2</v>
      </c>
      <c r="W98" s="229">
        <v>1.379350181355286E-2</v>
      </c>
      <c r="X98" s="229">
        <v>5.0635444567297169E-2</v>
      </c>
      <c r="Y98" s="229">
        <v>5.769645617653537E-2</v>
      </c>
      <c r="DA98" s="73" t="s">
        <v>1078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0.16599192188529369</v>
      </c>
      <c r="G99" s="229">
        <v>0.14605112208115681</v>
      </c>
      <c r="H99" s="229">
        <v>8.8099011326856172E-2</v>
      </c>
      <c r="I99" s="229">
        <v>0.1176870248453061</v>
      </c>
      <c r="J99" s="229">
        <v>4.6099236376235579E-2</v>
      </c>
      <c r="K99" s="229">
        <v>0</v>
      </c>
      <c r="L99" s="229">
        <v>0</v>
      </c>
      <c r="M99" s="229">
        <v>0.74074307440535192</v>
      </c>
      <c r="N99" s="229">
        <v>0.36699946796089611</v>
      </c>
      <c r="O99" s="229">
        <v>0.1661600801979759</v>
      </c>
      <c r="P99" s="229">
        <v>0.18442955602360001</v>
      </c>
      <c r="Q99" s="229">
        <v>0.27812689313742228</v>
      </c>
      <c r="R99" s="229">
        <v>0.19391299825539529</v>
      </c>
      <c r="S99" s="229">
        <v>0.1069279346153198</v>
      </c>
      <c r="T99" s="229">
        <v>0.2470310322347074</v>
      </c>
      <c r="U99" s="229">
        <v>0.20867554234606789</v>
      </c>
      <c r="V99" s="229">
        <v>0.22763432752421259</v>
      </c>
      <c r="W99" s="229">
        <v>0.31356086127114619</v>
      </c>
      <c r="X99" s="229">
        <v>0.23773344435046881</v>
      </c>
      <c r="Y99" s="229">
        <v>0.20192769327783611</v>
      </c>
      <c r="DA99" s="73" t="s">
        <v>1079</v>
      </c>
    </row>
    <row r="100" spans="1:105" ht="12" customHeight="1" x14ac:dyDescent="0.25">
      <c r="A100" s="64" t="s">
        <v>32</v>
      </c>
      <c r="B100" s="229">
        <v>3.2474063826219859</v>
      </c>
      <c r="C100" s="229">
        <v>2.121373385908075</v>
      </c>
      <c r="D100" s="229">
        <v>1.7304673523166689</v>
      </c>
      <c r="E100" s="229">
        <v>2.9130014528029848</v>
      </c>
      <c r="F100" s="229">
        <v>0.77247749674584343</v>
      </c>
      <c r="G100" s="229">
        <v>0.62553938381491592</v>
      </c>
      <c r="H100" s="229">
        <v>0.47607545593046308</v>
      </c>
      <c r="I100" s="229">
        <v>1.199336999943577</v>
      </c>
      <c r="J100" s="229">
        <v>0.65486536095464309</v>
      </c>
      <c r="K100" s="229">
        <v>0.6778015630707489</v>
      </c>
      <c r="L100" s="229">
        <v>0.1050174977311653</v>
      </c>
      <c r="M100" s="229">
        <v>0.48918423311887782</v>
      </c>
      <c r="N100" s="229">
        <v>0.1749316980249799</v>
      </c>
      <c r="O100" s="229">
        <v>0.18224524168357151</v>
      </c>
      <c r="P100" s="229">
        <v>0.1221174781799572</v>
      </c>
      <c r="Q100" s="229">
        <v>0.36612758970950871</v>
      </c>
      <c r="R100" s="229">
        <v>0.37275177362754552</v>
      </c>
      <c r="S100" s="229">
        <v>0.19563898804989571</v>
      </c>
      <c r="T100" s="229">
        <v>0.22966533674595771</v>
      </c>
      <c r="U100" s="229">
        <v>0.14082071641265639</v>
      </c>
      <c r="V100" s="229">
        <v>0.1475923404042952</v>
      </c>
      <c r="W100" s="229">
        <v>0.13075011233350531</v>
      </c>
      <c r="X100" s="229">
        <v>0.25823030266932778</v>
      </c>
      <c r="Y100" s="229">
        <v>0.35682498722549227</v>
      </c>
      <c r="DA100" s="73" t="s">
        <v>1080</v>
      </c>
    </row>
    <row r="101" spans="1:105" ht="12" customHeight="1" x14ac:dyDescent="0.25">
      <c r="A101" s="64" t="s">
        <v>33</v>
      </c>
      <c r="B101" s="229">
        <v>4.8959430478392791</v>
      </c>
      <c r="C101" s="229">
        <v>2.6964248205436449E-2</v>
      </c>
      <c r="D101" s="229">
        <v>1.417746967968236</v>
      </c>
      <c r="E101" s="229">
        <v>2.799863783128401</v>
      </c>
      <c r="F101" s="229">
        <v>2.4585675838910488</v>
      </c>
      <c r="G101" s="229">
        <v>2.3088467799276211</v>
      </c>
      <c r="H101" s="229">
        <v>1.981076245270339</v>
      </c>
      <c r="I101" s="229">
        <v>3.1026120237817039</v>
      </c>
      <c r="J101" s="229">
        <v>1.2233841256752529</v>
      </c>
      <c r="K101" s="229">
        <v>1.5966078601743401</v>
      </c>
      <c r="L101" s="229">
        <v>0.73702037144358301</v>
      </c>
      <c r="M101" s="229">
        <v>2.822667300206011E-2</v>
      </c>
      <c r="N101" s="229">
        <v>2.6167934518596718</v>
      </c>
      <c r="O101" s="229">
        <v>1.685183961828314</v>
      </c>
      <c r="P101" s="229">
        <v>1.341171476055254</v>
      </c>
      <c r="Q101" s="229">
        <v>2.0521461432867101E-2</v>
      </c>
      <c r="R101" s="229">
        <v>0.67837262054294323</v>
      </c>
      <c r="S101" s="229">
        <v>0.51203417835347631</v>
      </c>
      <c r="T101" s="229">
        <v>0.61361365853360761</v>
      </c>
      <c r="U101" s="229">
        <v>0.52871462200259389</v>
      </c>
      <c r="V101" s="229">
        <v>0.23278895384059001</v>
      </c>
      <c r="W101" s="229">
        <v>3.6632604285114851</v>
      </c>
      <c r="X101" s="229">
        <v>4.9222463307765922</v>
      </c>
      <c r="Y101" s="229">
        <v>4.8793009166801653</v>
      </c>
      <c r="DA101" s="73" t="s">
        <v>1081</v>
      </c>
    </row>
    <row r="102" spans="1:105" ht="12" customHeight="1" x14ac:dyDescent="0.25">
      <c r="A102" s="64" t="s">
        <v>35</v>
      </c>
      <c r="B102" s="229">
        <v>13.119640956050119</v>
      </c>
      <c r="C102" s="229">
        <v>12.321589836479889</v>
      </c>
      <c r="D102" s="229">
        <v>11.08082435257001</v>
      </c>
      <c r="E102" s="229">
        <v>13.11701342761631</v>
      </c>
      <c r="F102" s="229">
        <v>8.4499160855480202</v>
      </c>
      <c r="G102" s="229">
        <v>7.2875530145462912</v>
      </c>
      <c r="H102" s="229">
        <v>6.8923537481384924</v>
      </c>
      <c r="I102" s="229">
        <v>6.5215587143957778</v>
      </c>
      <c r="J102" s="229">
        <v>2.768584532474776</v>
      </c>
      <c r="K102" s="229">
        <v>4.6218534911313878</v>
      </c>
      <c r="L102" s="229">
        <v>3.0634048327822261</v>
      </c>
      <c r="M102" s="229">
        <v>1.651993212069877</v>
      </c>
      <c r="N102" s="229">
        <v>2.2179455723495738</v>
      </c>
      <c r="O102" s="229">
        <v>1.8519076694251091</v>
      </c>
      <c r="P102" s="229">
        <v>1.598064188374219</v>
      </c>
      <c r="Q102" s="229">
        <v>2.134522857977224</v>
      </c>
      <c r="R102" s="229">
        <v>1.923917748676147</v>
      </c>
      <c r="S102" s="229">
        <v>1.560932368245266</v>
      </c>
      <c r="T102" s="229">
        <v>1.713731101122181</v>
      </c>
      <c r="U102" s="229">
        <v>1.495128768018833</v>
      </c>
      <c r="V102" s="229">
        <v>1.667621542128032</v>
      </c>
      <c r="W102" s="229">
        <v>3.4378429006580289</v>
      </c>
      <c r="X102" s="229">
        <v>1.951616101811475</v>
      </c>
      <c r="Y102" s="229">
        <v>1.794182072612827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4.2487815830240451E-2</v>
      </c>
      <c r="C104" s="229">
        <v>4.1525087844768507E-2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3.3052623992865147E-2</v>
      </c>
      <c r="K104" s="229">
        <v>3.2466028672582713E-2</v>
      </c>
      <c r="L104" s="229">
        <v>0.38134638594809112</v>
      </c>
      <c r="M104" s="229">
        <v>0.36297816081012579</v>
      </c>
      <c r="N104" s="229">
        <v>0.36528970917647657</v>
      </c>
      <c r="O104" s="229">
        <v>0.3957712356452594</v>
      </c>
      <c r="P104" s="229">
        <v>0.33435513270367367</v>
      </c>
      <c r="Q104" s="229">
        <v>0.38490945879114791</v>
      </c>
      <c r="R104" s="229">
        <v>0.40788684699581568</v>
      </c>
      <c r="S104" s="229">
        <v>0.31672760652726839</v>
      </c>
      <c r="T104" s="229">
        <v>0.38515622335824679</v>
      </c>
      <c r="U104" s="229">
        <v>0.3653864323425059</v>
      </c>
      <c r="V104" s="229">
        <v>0.40040093249380643</v>
      </c>
      <c r="W104" s="229">
        <v>0.48151370906705721</v>
      </c>
      <c r="X104" s="229">
        <v>0.57099033798011312</v>
      </c>
      <c r="Y104" s="229">
        <v>0.5735909451941581</v>
      </c>
      <c r="DA104" s="73" t="s">
        <v>1084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9.2618001291029053</v>
      </c>
      <c r="G105" s="229">
        <v>8.6622912712766222</v>
      </c>
      <c r="H105" s="229">
        <v>7.8802354366644263</v>
      </c>
      <c r="I105" s="229">
        <v>8.8957820178234037</v>
      </c>
      <c r="J105" s="229">
        <v>6.1917733959547521</v>
      </c>
      <c r="K105" s="229">
        <v>7.9895409815596414</v>
      </c>
      <c r="L105" s="229">
        <v>5.1216858990650964</v>
      </c>
      <c r="M105" s="229">
        <v>5.2273455670504001</v>
      </c>
      <c r="N105" s="229">
        <v>5.10186307432825</v>
      </c>
      <c r="O105" s="229">
        <v>6.91954445355901</v>
      </c>
      <c r="P105" s="229">
        <v>3.934950109901874</v>
      </c>
      <c r="Q105" s="229">
        <v>4.3552106020889347</v>
      </c>
      <c r="R105" s="229">
        <v>4.5173442440292444</v>
      </c>
      <c r="S105" s="229">
        <v>4.3780059571893686</v>
      </c>
      <c r="T105" s="229">
        <v>4.9131446101025906</v>
      </c>
      <c r="U105" s="229">
        <v>4.3094384409902098</v>
      </c>
      <c r="V105" s="229">
        <v>4.8226644188372676</v>
      </c>
      <c r="W105" s="229">
        <v>1.667705618848808</v>
      </c>
      <c r="X105" s="229">
        <v>1.842760457250699</v>
      </c>
      <c r="Y105" s="229">
        <v>1.5948972144292159</v>
      </c>
      <c r="DA105" s="73" t="s">
        <v>1085</v>
      </c>
    </row>
    <row r="106" spans="1:105" ht="12" customHeight="1" x14ac:dyDescent="0.25">
      <c r="A106" s="60" t="s">
        <v>1036</v>
      </c>
      <c r="B106" s="262">
        <v>21.835172628078201</v>
      </c>
      <c r="C106" s="262">
        <v>20.084215369949231</v>
      </c>
      <c r="D106" s="262">
        <v>18.010451841824679</v>
      </c>
      <c r="E106" s="262">
        <v>19.25508602266866</v>
      </c>
      <c r="F106" s="262">
        <v>22.265580480200882</v>
      </c>
      <c r="G106" s="262">
        <v>20.62087200399305</v>
      </c>
      <c r="H106" s="262">
        <v>20.969121610002521</v>
      </c>
      <c r="I106" s="262">
        <v>19.95635338068875</v>
      </c>
      <c r="J106" s="262">
        <v>18.216213525702589</v>
      </c>
      <c r="K106" s="262">
        <v>15.958708657023131</v>
      </c>
      <c r="L106" s="262">
        <v>13.21890900391802</v>
      </c>
      <c r="M106" s="262">
        <v>15.94898023875054</v>
      </c>
      <c r="N106" s="262">
        <v>16.55358945257138</v>
      </c>
      <c r="O106" s="262">
        <v>16.35757463975056</v>
      </c>
      <c r="P106" s="262">
        <v>13.075267425503981</v>
      </c>
      <c r="Q106" s="262">
        <v>14.662125545158069</v>
      </c>
      <c r="R106" s="262">
        <v>13.581989172171291</v>
      </c>
      <c r="S106" s="262">
        <v>11.518236065191241</v>
      </c>
      <c r="T106" s="262">
        <v>13.634572288886661</v>
      </c>
      <c r="U106" s="262">
        <v>11.147897604277061</v>
      </c>
      <c r="V106" s="262">
        <v>12.812843885066499</v>
      </c>
      <c r="W106" s="262">
        <v>10.51153396436303</v>
      </c>
      <c r="X106" s="262">
        <v>16.227921586840349</v>
      </c>
      <c r="Y106" s="262">
        <v>15.140840829245001</v>
      </c>
      <c r="DA106" s="72" t="s">
        <v>1086</v>
      </c>
    </row>
    <row r="107" spans="1:105" ht="12" customHeight="1" x14ac:dyDescent="0.25">
      <c r="A107" s="132" t="s">
        <v>1038</v>
      </c>
      <c r="B107" s="316">
        <v>59.515600562723833</v>
      </c>
      <c r="C107" s="316">
        <v>50.688349427799388</v>
      </c>
      <c r="D107" s="316">
        <v>46.814901428860011</v>
      </c>
      <c r="E107" s="316">
        <v>55.657684029337723</v>
      </c>
      <c r="F107" s="316">
        <v>53.629304189518187</v>
      </c>
      <c r="G107" s="316">
        <v>48.500268144348638</v>
      </c>
      <c r="H107" s="316">
        <v>46.861476866325887</v>
      </c>
      <c r="I107" s="316">
        <v>49.006345024895992</v>
      </c>
      <c r="J107" s="316">
        <v>31.927439982927069</v>
      </c>
      <c r="K107" s="316">
        <v>36.377284194765913</v>
      </c>
      <c r="L107" s="316">
        <v>26.458256978125529</v>
      </c>
      <c r="M107" s="316">
        <v>24.669006449870839</v>
      </c>
      <c r="N107" s="316">
        <v>28.451110187318719</v>
      </c>
      <c r="O107" s="316">
        <v>27.33905675431371</v>
      </c>
      <c r="P107" s="316">
        <v>21.28945563746673</v>
      </c>
      <c r="Q107" s="316">
        <v>23.24834105395507</v>
      </c>
      <c r="R107" s="316">
        <v>22.371085390509531</v>
      </c>
      <c r="S107" s="316">
        <v>19.066632468500401</v>
      </c>
      <c r="T107" s="316">
        <v>21.855183988962729</v>
      </c>
      <c r="U107" s="316">
        <v>18.415038362606449</v>
      </c>
      <c r="V107" s="316">
        <v>20.521275649795989</v>
      </c>
      <c r="W107" s="316">
        <v>23.760884481687679</v>
      </c>
      <c r="X107" s="316">
        <v>25.53147616716533</v>
      </c>
      <c r="Y107" s="316">
        <v>24.10626444312863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1378.872950339548</v>
      </c>
      <c r="C110" s="223">
        <v>1437.9604160735121</v>
      </c>
      <c r="D110" s="223">
        <v>1483.782434534462</v>
      </c>
      <c r="E110" s="223">
        <v>1453.300662213614</v>
      </c>
      <c r="F110" s="223">
        <v>1378.4376024556509</v>
      </c>
      <c r="G110" s="223">
        <v>1292.6455467357939</v>
      </c>
      <c r="H110" s="223">
        <v>1256.5567715997061</v>
      </c>
      <c r="I110" s="223">
        <v>1235.5854248241251</v>
      </c>
      <c r="J110" s="223">
        <v>1268.063915161938</v>
      </c>
      <c r="K110" s="223">
        <v>1160.826884494124</v>
      </c>
      <c r="L110" s="223">
        <v>1181.4488392089429</v>
      </c>
      <c r="M110" s="223">
        <v>1218.150138530619</v>
      </c>
      <c r="N110" s="223">
        <v>1184.4009744912589</v>
      </c>
      <c r="O110" s="223">
        <v>1139.3283653386841</v>
      </c>
      <c r="P110" s="223">
        <v>1179.447310595204</v>
      </c>
      <c r="Q110" s="223">
        <v>770.95156205216392</v>
      </c>
      <c r="R110" s="223">
        <v>802.54370879908265</v>
      </c>
      <c r="S110" s="223">
        <v>876.09391420655413</v>
      </c>
      <c r="T110" s="223">
        <v>810.87704213241602</v>
      </c>
      <c r="U110" s="223">
        <v>922.11474156874021</v>
      </c>
      <c r="V110" s="223">
        <v>935.94869590140468</v>
      </c>
      <c r="W110" s="223">
        <v>848.78666284513224</v>
      </c>
      <c r="X110" s="223">
        <v>744.37040221648965</v>
      </c>
      <c r="Y110" s="223">
        <v>823.03936094638982</v>
      </c>
      <c r="DA110" s="89" t="s">
        <v>1088</v>
      </c>
    </row>
    <row r="111" spans="1:105" ht="12" customHeight="1" x14ac:dyDescent="0.25">
      <c r="A111" s="55" t="s">
        <v>91</v>
      </c>
      <c r="B111" s="259">
        <v>1.9670716352225741</v>
      </c>
      <c r="C111" s="259">
        <v>2.3835650306402538</v>
      </c>
      <c r="D111" s="259">
        <v>2.3676513953778571</v>
      </c>
      <c r="E111" s="259">
        <v>2.053059437734734</v>
      </c>
      <c r="F111" s="259">
        <v>1.903192535710069</v>
      </c>
      <c r="G111" s="259">
        <v>1.7938114435588051</v>
      </c>
      <c r="H111" s="259">
        <v>1.8287531349034101</v>
      </c>
      <c r="I111" s="259">
        <v>1.5260396352781911</v>
      </c>
      <c r="J111" s="259">
        <v>1.8634430149328789</v>
      </c>
      <c r="K111" s="259">
        <v>1.621648194294391</v>
      </c>
      <c r="L111" s="259">
        <v>1.8161628682304189</v>
      </c>
      <c r="M111" s="259">
        <v>1.3071513170301601</v>
      </c>
      <c r="N111" s="259">
        <v>1.7970966157398529</v>
      </c>
      <c r="O111" s="259">
        <v>1.815906391232849</v>
      </c>
      <c r="P111" s="259">
        <v>1.953384456784697</v>
      </c>
      <c r="Q111" s="259">
        <v>2.1213062666063802</v>
      </c>
      <c r="R111" s="259">
        <v>2.0024570321532789</v>
      </c>
      <c r="S111" s="259">
        <v>2.013192823486849</v>
      </c>
      <c r="T111" s="259">
        <v>2.0411903891979768</v>
      </c>
      <c r="U111" s="259">
        <v>2.8430903165421202</v>
      </c>
      <c r="V111" s="259">
        <v>3.1274212757598718</v>
      </c>
      <c r="W111" s="259">
        <v>2.8506913821868811</v>
      </c>
      <c r="X111" s="259">
        <v>3.0580217395182201</v>
      </c>
      <c r="Y111" s="259">
        <v>3.302905510574798</v>
      </c>
      <c r="DA111" s="67" t="s">
        <v>1089</v>
      </c>
    </row>
    <row r="112" spans="1:105" ht="12" customHeight="1" x14ac:dyDescent="0.25">
      <c r="A112" s="173" t="s">
        <v>92</v>
      </c>
      <c r="B112" s="224">
        <v>15.6974756140346</v>
      </c>
      <c r="C112" s="224">
        <v>19.021144564827921</v>
      </c>
      <c r="D112" s="224">
        <v>18.894151781754289</v>
      </c>
      <c r="E112" s="224">
        <v>16.38366894267071</v>
      </c>
      <c r="F112" s="224">
        <v>15.187712477355261</v>
      </c>
      <c r="G112" s="224">
        <v>14.31483779605944</v>
      </c>
      <c r="H112" s="224">
        <v>14.5936768266131</v>
      </c>
      <c r="I112" s="224">
        <v>12.17798555573151</v>
      </c>
      <c r="J112" s="224">
        <v>14.87050637164122</v>
      </c>
      <c r="K112" s="224">
        <v>12.940953714478811</v>
      </c>
      <c r="L112" s="224">
        <v>14.49320493706186</v>
      </c>
      <c r="M112" s="224">
        <v>10.43122962861108</v>
      </c>
      <c r="N112" s="224">
        <v>14.34105387750586</v>
      </c>
      <c r="O112" s="224">
        <v>14.49115821881183</v>
      </c>
      <c r="P112" s="224">
        <v>15.58825023255571</v>
      </c>
      <c r="Q112" s="224">
        <v>16.928287101341191</v>
      </c>
      <c r="R112" s="224">
        <v>15.97985547019567</v>
      </c>
      <c r="S112" s="224">
        <v>16.065528416538079</v>
      </c>
      <c r="T112" s="224">
        <v>16.28895246329531</v>
      </c>
      <c r="U112" s="224">
        <v>22.688213338691181</v>
      </c>
      <c r="V112" s="224">
        <v>24.957209657236881</v>
      </c>
      <c r="W112" s="224">
        <v>22.74887078525429</v>
      </c>
      <c r="X112" s="224">
        <v>24.40339275078987</v>
      </c>
      <c r="Y112" s="224">
        <v>26.35759561539399</v>
      </c>
      <c r="DA112" s="177" t="s">
        <v>1090</v>
      </c>
    </row>
    <row r="113" spans="1:105" ht="12" customHeight="1" x14ac:dyDescent="0.25">
      <c r="A113" s="173" t="s">
        <v>93</v>
      </c>
      <c r="B113" s="224">
        <v>19.246541706214881</v>
      </c>
      <c r="C113" s="224">
        <v>23.32166401581112</v>
      </c>
      <c r="D113" s="224">
        <v>23.165959241622481</v>
      </c>
      <c r="E113" s="224">
        <v>20.087877526244039</v>
      </c>
      <c r="F113" s="224">
        <v>18.62152544808367</v>
      </c>
      <c r="G113" s="224">
        <v>17.551301204967871</v>
      </c>
      <c r="H113" s="224">
        <v>17.893183375249659</v>
      </c>
      <c r="I113" s="224">
        <v>14.931324797632669</v>
      </c>
      <c r="J113" s="224">
        <v>18.2326017323728</v>
      </c>
      <c r="K113" s="224">
        <v>15.866793585666001</v>
      </c>
      <c r="L113" s="224">
        <v>17.769995643661691</v>
      </c>
      <c r="M113" s="224">
        <v>12.78964217116987</v>
      </c>
      <c r="N113" s="224">
        <v>17.583444520067609</v>
      </c>
      <c r="O113" s="224">
        <v>17.767486179775339</v>
      </c>
      <c r="P113" s="224">
        <v>19.112621392420561</v>
      </c>
      <c r="Q113" s="224">
        <v>20.755629231202359</v>
      </c>
      <c r="R113" s="224">
        <v>19.592765252741039</v>
      </c>
      <c r="S113" s="224">
        <v>19.697808125583549</v>
      </c>
      <c r="T113" s="224">
        <v>19.97174645425596</v>
      </c>
      <c r="U113" s="224">
        <v>27.817825935796211</v>
      </c>
      <c r="V113" s="224">
        <v>30.599823076603631</v>
      </c>
      <c r="W113" s="224">
        <v>27.89219751653788</v>
      </c>
      <c r="X113" s="224">
        <v>29.920792865019191</v>
      </c>
      <c r="Y113" s="224">
        <v>32.316824421990077</v>
      </c>
      <c r="DA113" s="177" t="s">
        <v>1091</v>
      </c>
    </row>
    <row r="114" spans="1:105" ht="12" customHeight="1" x14ac:dyDescent="0.25">
      <c r="A114" s="173" t="s">
        <v>94</v>
      </c>
      <c r="B114" s="224">
        <v>35.639392363936722</v>
      </c>
      <c r="C114" s="224">
        <v>43.185417262312818</v>
      </c>
      <c r="D114" s="224">
        <v>42.897094111850159</v>
      </c>
      <c r="E114" s="224">
        <v>37.197318866138978</v>
      </c>
      <c r="F114" s="224">
        <v>34.482031213170337</v>
      </c>
      <c r="G114" s="224">
        <v>32.500265226323741</v>
      </c>
      <c r="H114" s="224">
        <v>33.133338585418286</v>
      </c>
      <c r="I114" s="224">
        <v>27.648777172491961</v>
      </c>
      <c r="J114" s="224">
        <v>33.761849628580293</v>
      </c>
      <c r="K114" s="224">
        <v>29.381012484676461</v>
      </c>
      <c r="L114" s="224">
        <v>32.905228207590383</v>
      </c>
      <c r="M114" s="224">
        <v>23.68295990471308</v>
      </c>
      <c r="N114" s="224">
        <v>32.559785956655631</v>
      </c>
      <c r="O114" s="224">
        <v>32.9005813588508</v>
      </c>
      <c r="P114" s="224">
        <v>35.391408145178247</v>
      </c>
      <c r="Q114" s="224">
        <v>38.433814511848361</v>
      </c>
      <c r="R114" s="224">
        <v>36.280504778241038</v>
      </c>
      <c r="S114" s="224">
        <v>36.475015782732811</v>
      </c>
      <c r="T114" s="224">
        <v>36.982275514278513</v>
      </c>
      <c r="U114" s="224">
        <v>51.511093700402412</v>
      </c>
      <c r="V114" s="224">
        <v>56.662600353910413</v>
      </c>
      <c r="W114" s="224">
        <v>51.648809763227469</v>
      </c>
      <c r="X114" s="224">
        <v>55.40521996282385</v>
      </c>
      <c r="Y114" s="224">
        <v>59.842022692307708</v>
      </c>
      <c r="DA114" s="177" t="s">
        <v>1092</v>
      </c>
    </row>
    <row r="115" spans="1:105" ht="12" customHeight="1" x14ac:dyDescent="0.25">
      <c r="A115" s="56" t="s">
        <v>95</v>
      </c>
      <c r="B115" s="260">
        <v>90.470428150763738</v>
      </c>
      <c r="C115" s="260">
        <v>99.326721455358722</v>
      </c>
      <c r="D115" s="260">
        <v>101.0031597842639</v>
      </c>
      <c r="E115" s="260">
        <v>95.878494175644676</v>
      </c>
      <c r="F115" s="260">
        <v>85.294192625054109</v>
      </c>
      <c r="G115" s="260">
        <v>79.650008161488827</v>
      </c>
      <c r="H115" s="260">
        <v>78.410465695707757</v>
      </c>
      <c r="I115" s="260">
        <v>72.352048140071261</v>
      </c>
      <c r="J115" s="260">
        <v>75.633394820291358</v>
      </c>
      <c r="K115" s="260">
        <v>69.421730449916907</v>
      </c>
      <c r="L115" s="260">
        <v>73.227523836946546</v>
      </c>
      <c r="M115" s="260">
        <v>77.709341934287238</v>
      </c>
      <c r="N115" s="260">
        <v>70.462697822646774</v>
      </c>
      <c r="O115" s="260">
        <v>64.687536983687096</v>
      </c>
      <c r="P115" s="260">
        <v>71.787365956113547</v>
      </c>
      <c r="Q115" s="260">
        <v>46.084487244719028</v>
      </c>
      <c r="R115" s="260">
        <v>46.281845662758329</v>
      </c>
      <c r="S115" s="260">
        <v>50.352349815701238</v>
      </c>
      <c r="T115" s="260">
        <v>46.039514760765641</v>
      </c>
      <c r="U115" s="260">
        <v>49.829611274070558</v>
      </c>
      <c r="V115" s="260">
        <v>50.734500452435647</v>
      </c>
      <c r="W115" s="260">
        <v>45.895883241637698</v>
      </c>
      <c r="X115" s="260">
        <v>37.144022115643587</v>
      </c>
      <c r="Y115" s="260">
        <v>40.688240468856577</v>
      </c>
      <c r="DA115" s="68" t="s">
        <v>1093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1.106115806268231</v>
      </c>
      <c r="G116" s="226">
        <v>1.0362291429871431</v>
      </c>
      <c r="H116" s="226">
        <v>0.6235883235738493</v>
      </c>
      <c r="I116" s="226">
        <v>0.89348168862755695</v>
      </c>
      <c r="J116" s="226">
        <v>0.62186473624462812</v>
      </c>
      <c r="K116" s="226">
        <v>0</v>
      </c>
      <c r="L116" s="226">
        <v>0</v>
      </c>
      <c r="M116" s="226">
        <v>12.199109574753519</v>
      </c>
      <c r="N116" s="226">
        <v>5.1909187042809979</v>
      </c>
      <c r="O116" s="226">
        <v>2.5933817187915471</v>
      </c>
      <c r="P116" s="226">
        <v>3.4056759509978489</v>
      </c>
      <c r="Q116" s="226">
        <v>2.3955521770036139</v>
      </c>
      <c r="R116" s="226">
        <v>2.0387760763143259</v>
      </c>
      <c r="S116" s="226">
        <v>1.5265909151305721</v>
      </c>
      <c r="T116" s="226">
        <v>2.7488015021184071</v>
      </c>
      <c r="U116" s="226">
        <v>3.022315858153648</v>
      </c>
      <c r="V116" s="226">
        <v>2.8597249416606458</v>
      </c>
      <c r="W116" s="226">
        <v>2.5461144100442641</v>
      </c>
      <c r="X116" s="226">
        <v>1.8686918904209151</v>
      </c>
      <c r="Y116" s="226">
        <v>1.946455639739687</v>
      </c>
      <c r="DA116" s="69" t="s">
        <v>1094</v>
      </c>
    </row>
    <row r="117" spans="1:105" ht="12" customHeight="1" x14ac:dyDescent="0.25">
      <c r="A117" s="37" t="s">
        <v>35</v>
      </c>
      <c r="B117" s="226">
        <v>64.707085517154425</v>
      </c>
      <c r="C117" s="226">
        <v>65.61119467968534</v>
      </c>
      <c r="D117" s="226">
        <v>68.485859778695612</v>
      </c>
      <c r="E117" s="226">
        <v>70.522649723370037</v>
      </c>
      <c r="F117" s="226">
        <v>56.30747350659427</v>
      </c>
      <c r="G117" s="226">
        <v>51.705010595813569</v>
      </c>
      <c r="H117" s="226">
        <v>48.78592000690724</v>
      </c>
      <c r="I117" s="226">
        <v>49.51177328410904</v>
      </c>
      <c r="J117" s="226">
        <v>37.347366798160728</v>
      </c>
      <c r="K117" s="226">
        <v>44.746544691998032</v>
      </c>
      <c r="L117" s="226">
        <v>40.711184398217902</v>
      </c>
      <c r="M117" s="226">
        <v>27.206256672689921</v>
      </c>
      <c r="N117" s="226">
        <v>31.37109495159639</v>
      </c>
      <c r="O117" s="226">
        <v>28.904075449738752</v>
      </c>
      <c r="P117" s="226">
        <v>29.509851304964059</v>
      </c>
      <c r="Q117" s="226">
        <v>18.384992625523651</v>
      </c>
      <c r="R117" s="226">
        <v>20.227821312067778</v>
      </c>
      <c r="S117" s="226">
        <v>22.285151032507329</v>
      </c>
      <c r="T117" s="226">
        <v>19.06929094040289</v>
      </c>
      <c r="U117" s="226">
        <v>21.654437001875099</v>
      </c>
      <c r="V117" s="226">
        <v>20.949998926532171</v>
      </c>
      <c r="W117" s="226">
        <v>27.915286727270001</v>
      </c>
      <c r="X117" s="226">
        <v>15.34058109759933</v>
      </c>
      <c r="Y117" s="226">
        <v>17.294783876681858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0.22812135932014341</v>
      </c>
      <c r="X119" s="226">
        <v>0.30084197546244568</v>
      </c>
      <c r="Y119" s="226">
        <v>0.4636061087522822</v>
      </c>
      <c r="DA119" s="69" t="s">
        <v>1097</v>
      </c>
    </row>
    <row r="120" spans="1:105" ht="12" customHeight="1" x14ac:dyDescent="0.25">
      <c r="A120" s="37" t="s">
        <v>40</v>
      </c>
      <c r="B120" s="226">
        <v>25.763342633609309</v>
      </c>
      <c r="C120" s="226">
        <v>33.715526775673382</v>
      </c>
      <c r="D120" s="226">
        <v>32.517300005568337</v>
      </c>
      <c r="E120" s="226">
        <v>25.355844452274638</v>
      </c>
      <c r="F120" s="226">
        <v>27.88060331219161</v>
      </c>
      <c r="G120" s="226">
        <v>26.908768422688109</v>
      </c>
      <c r="H120" s="226">
        <v>29.000957365226661</v>
      </c>
      <c r="I120" s="226">
        <v>21.946793167334661</v>
      </c>
      <c r="J120" s="226">
        <v>37.664163285886012</v>
      </c>
      <c r="K120" s="226">
        <v>24.675185757918879</v>
      </c>
      <c r="L120" s="226">
        <v>32.516339438728657</v>
      </c>
      <c r="M120" s="226">
        <v>38.303975686843792</v>
      </c>
      <c r="N120" s="226">
        <v>33.900684166769381</v>
      </c>
      <c r="O120" s="226">
        <v>33.190079815156807</v>
      </c>
      <c r="P120" s="226">
        <v>38.871838700151628</v>
      </c>
      <c r="Q120" s="226">
        <v>25.303942442191762</v>
      </c>
      <c r="R120" s="226">
        <v>24.015248274376219</v>
      </c>
      <c r="S120" s="226">
        <v>26.540607868063329</v>
      </c>
      <c r="T120" s="226">
        <v>24.22142231824434</v>
      </c>
      <c r="U120" s="226">
        <v>25.15285841404182</v>
      </c>
      <c r="V120" s="226">
        <v>26.924776584242839</v>
      </c>
      <c r="W120" s="226">
        <v>15.206360745003289</v>
      </c>
      <c r="X120" s="226">
        <v>19.633907152160901</v>
      </c>
      <c r="Y120" s="226">
        <v>20.98339484368276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593.29783135725688</v>
      </c>
      <c r="C121" s="261">
        <f t="shared" si="4"/>
        <v>586.77573041069229</v>
      </c>
      <c r="D121" s="261">
        <f t="shared" si="4"/>
        <v>615.68437615719438</v>
      </c>
      <c r="E121" s="261">
        <f t="shared" si="4"/>
        <v>622.9448822557024</v>
      </c>
      <c r="F121" s="261">
        <f t="shared" si="4"/>
        <v>630.45143946498672</v>
      </c>
      <c r="G121" s="261">
        <f t="shared" si="4"/>
        <v>593.51519918169743</v>
      </c>
      <c r="H121" s="261">
        <f t="shared" si="4"/>
        <v>570.82070094221558</v>
      </c>
      <c r="I121" s="261">
        <f t="shared" si="4"/>
        <v>590.34759134482488</v>
      </c>
      <c r="J121" s="261">
        <f t="shared" si="4"/>
        <v>599.61921342558446</v>
      </c>
      <c r="K121" s="261">
        <f t="shared" si="4"/>
        <v>543.99140554320218</v>
      </c>
      <c r="L121" s="261">
        <f t="shared" si="4"/>
        <v>543.85917997709282</v>
      </c>
      <c r="M121" s="261">
        <f t="shared" si="4"/>
        <v>575.29259157027752</v>
      </c>
      <c r="N121" s="261">
        <f t="shared" si="4"/>
        <v>563.21585063895463</v>
      </c>
      <c r="O121" s="261">
        <f t="shared" si="4"/>
        <v>555.59879046842582</v>
      </c>
      <c r="P121" s="261">
        <f t="shared" si="4"/>
        <v>550.80785069396291</v>
      </c>
      <c r="Q121" s="261">
        <f t="shared" si="4"/>
        <v>322.74680854254552</v>
      </c>
      <c r="R121" s="261">
        <f t="shared" si="4"/>
        <v>351.74438662070924</v>
      </c>
      <c r="S121" s="261">
        <f t="shared" si="4"/>
        <v>394.72613834563441</v>
      </c>
      <c r="T121" s="261">
        <f t="shared" si="4"/>
        <v>359.54583135590843</v>
      </c>
      <c r="U121" s="261">
        <f t="shared" si="4"/>
        <v>397.30124754466971</v>
      </c>
      <c r="V121" s="261">
        <f t="shared" si="4"/>
        <v>392.72778008877117</v>
      </c>
      <c r="W121" s="261">
        <f t="shared" si="4"/>
        <v>347.96138330407302</v>
      </c>
      <c r="X121" s="261">
        <f t="shared" si="4"/>
        <v>301.67775953322268</v>
      </c>
      <c r="Y121" s="261">
        <f t="shared" si="4"/>
        <v>337.93095865629749</v>
      </c>
      <c r="DA121" s="70"/>
    </row>
    <row r="122" spans="1:105" ht="12" customHeight="1" x14ac:dyDescent="0.25">
      <c r="A122" s="60" t="s">
        <v>1052</v>
      </c>
      <c r="B122" s="262">
        <v>592.49876198684035</v>
      </c>
      <c r="C122" s="262">
        <v>585.80747192214722</v>
      </c>
      <c r="D122" s="262">
        <v>614.72258215030945</v>
      </c>
      <c r="E122" s="262">
        <v>622.11088267838011</v>
      </c>
      <c r="F122" s="262">
        <v>629.67831924198117</v>
      </c>
      <c r="G122" s="262">
        <v>592.7865120534891</v>
      </c>
      <c r="H122" s="262">
        <v>570.07781970190467</v>
      </c>
      <c r="I122" s="262">
        <v>589.72767923346225</v>
      </c>
      <c r="J122" s="262">
        <v>598.86224036467149</v>
      </c>
      <c r="K122" s="262">
        <v>543.35137449645822</v>
      </c>
      <c r="L122" s="262">
        <v>543.11859422992381</v>
      </c>
      <c r="M122" s="262">
        <v>574.49924094469668</v>
      </c>
      <c r="N122" s="262">
        <v>562.50318637102646</v>
      </c>
      <c r="O122" s="262">
        <v>554.94270631935501</v>
      </c>
      <c r="P122" s="262">
        <v>550.05233422107267</v>
      </c>
      <c r="Q122" s="262">
        <v>322.26559968180538</v>
      </c>
      <c r="R122" s="262">
        <v>351.27457525248212</v>
      </c>
      <c r="S122" s="262">
        <v>394.2112514928171</v>
      </c>
      <c r="T122" s="262">
        <v>359.07729664262911</v>
      </c>
      <c r="U122" s="262">
        <v>396.79974928380688</v>
      </c>
      <c r="V122" s="262">
        <v>392.20903030324712</v>
      </c>
      <c r="W122" s="262">
        <v>347.54861325773368</v>
      </c>
      <c r="X122" s="262">
        <v>301.30710603647219</v>
      </c>
      <c r="Y122" s="262">
        <v>337.5306235438585</v>
      </c>
      <c r="DA122" s="72" t="s">
        <v>1099</v>
      </c>
    </row>
    <row r="123" spans="1:105" ht="12" customHeight="1" x14ac:dyDescent="0.25">
      <c r="A123" s="64" t="s">
        <v>28</v>
      </c>
      <c r="B123" s="229">
        <v>1.041675540623515</v>
      </c>
      <c r="C123" s="229">
        <v>1.3675112486461301</v>
      </c>
      <c r="D123" s="229">
        <v>1.3726176169400619</v>
      </c>
      <c r="E123" s="229">
        <v>0.96819760646313657</v>
      </c>
      <c r="F123" s="229">
        <v>0.60381590289131148</v>
      </c>
      <c r="G123" s="229">
        <v>0.65165813939174488</v>
      </c>
      <c r="H123" s="229">
        <v>0.75896363141501089</v>
      </c>
      <c r="I123" s="229">
        <v>0.606729361753503</v>
      </c>
      <c r="J123" s="229">
        <v>0.61640718845933207</v>
      </c>
      <c r="K123" s="229">
        <v>0.40177703064080578</v>
      </c>
      <c r="L123" s="229">
        <v>0.42528475520383158</v>
      </c>
      <c r="M123" s="229">
        <v>0.46248310064242859</v>
      </c>
      <c r="N123" s="229">
        <v>0.39335608153846208</v>
      </c>
      <c r="O123" s="229">
        <v>0.1405191547754015</v>
      </c>
      <c r="P123" s="229">
        <v>0.17842109085478419</v>
      </c>
      <c r="Q123" s="229">
        <v>7.4341731053514701E-2</v>
      </c>
      <c r="R123" s="229">
        <v>0</v>
      </c>
      <c r="S123" s="229">
        <v>0</v>
      </c>
      <c r="T123" s="229">
        <v>0.1242053509140274</v>
      </c>
      <c r="U123" s="229">
        <v>7.018452778501777E-2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34.30729910282907</v>
      </c>
      <c r="F124" s="229">
        <v>0</v>
      </c>
      <c r="G124" s="229">
        <v>0</v>
      </c>
      <c r="H124" s="229">
        <v>0</v>
      </c>
      <c r="I124" s="229">
        <v>69.238351930093671</v>
      </c>
      <c r="J124" s="229">
        <v>62.613503919759012</v>
      </c>
      <c r="K124" s="229">
        <v>0</v>
      </c>
      <c r="L124" s="229">
        <v>0</v>
      </c>
      <c r="M124" s="229">
        <v>6.5107756842048179</v>
      </c>
      <c r="N124" s="229">
        <v>0</v>
      </c>
      <c r="O124" s="229">
        <v>0.32543737753298357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7.1001921130790704</v>
      </c>
      <c r="Y124" s="229">
        <v>13.837489347841871</v>
      </c>
      <c r="DA124" s="73" t="s">
        <v>1101</v>
      </c>
    </row>
    <row r="125" spans="1:105" ht="12" customHeight="1" x14ac:dyDescent="0.25">
      <c r="A125" s="64" t="s">
        <v>31</v>
      </c>
      <c r="B125" s="229">
        <v>1.9811741115482511</v>
      </c>
      <c r="C125" s="229">
        <v>13.204494714325641</v>
      </c>
      <c r="D125" s="229">
        <v>10.936560689245299</v>
      </c>
      <c r="E125" s="229">
        <v>5.3894564656228159</v>
      </c>
      <c r="F125" s="229">
        <v>1.9863919793358309</v>
      </c>
      <c r="G125" s="229">
        <v>2.934110760523958</v>
      </c>
      <c r="H125" s="229">
        <v>3.5770746578325392</v>
      </c>
      <c r="I125" s="229">
        <v>2.7827542999323169</v>
      </c>
      <c r="J125" s="229">
        <v>2.21029073262208</v>
      </c>
      <c r="K125" s="229">
        <v>2.0578658542484511</v>
      </c>
      <c r="L125" s="229">
        <v>0</v>
      </c>
      <c r="M125" s="229">
        <v>4.1768761707235056</v>
      </c>
      <c r="N125" s="229">
        <v>2.3660206797909482</v>
      </c>
      <c r="O125" s="229">
        <v>0.55723594311002611</v>
      </c>
      <c r="P125" s="229">
        <v>0.28930457444863028</v>
      </c>
      <c r="Q125" s="229">
        <v>0.60266702896561342</v>
      </c>
      <c r="R125" s="229">
        <v>0.98212937497660024</v>
      </c>
      <c r="S125" s="229">
        <v>0.75655134043147254</v>
      </c>
      <c r="T125" s="229">
        <v>1.00587598739337</v>
      </c>
      <c r="U125" s="229">
        <v>1.1863400425407951</v>
      </c>
      <c r="V125" s="229">
        <v>1.583328989132355</v>
      </c>
      <c r="W125" s="229">
        <v>0.49378878389254499</v>
      </c>
      <c r="X125" s="229">
        <v>1.514844020644349</v>
      </c>
      <c r="Y125" s="229">
        <v>1.974531281954826</v>
      </c>
      <c r="DA125" s="73" t="s">
        <v>1102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4.9312036445307674</v>
      </c>
      <c r="G126" s="229">
        <v>4.5219209891693177</v>
      </c>
      <c r="H126" s="229">
        <v>2.878031665856442</v>
      </c>
      <c r="I126" s="229">
        <v>3.0678032655205709</v>
      </c>
      <c r="J126" s="229">
        <v>2.2523255937275062</v>
      </c>
      <c r="K126" s="229">
        <v>0</v>
      </c>
      <c r="L126" s="229">
        <v>0</v>
      </c>
      <c r="M126" s="229">
        <v>49.091038912873778</v>
      </c>
      <c r="N126" s="229">
        <v>18.944027472543091</v>
      </c>
      <c r="O126" s="229">
        <v>8.2171993928031952</v>
      </c>
      <c r="P126" s="229">
        <v>13.48748626042547</v>
      </c>
      <c r="Q126" s="229">
        <v>11.863306348296121</v>
      </c>
      <c r="R126" s="229">
        <v>8.3919811699801201</v>
      </c>
      <c r="S126" s="229">
        <v>5.9504539582076657</v>
      </c>
      <c r="T126" s="229">
        <v>10.913396459420371</v>
      </c>
      <c r="U126" s="229">
        <v>11.710878297383269</v>
      </c>
      <c r="V126" s="229">
        <v>11.85802725894726</v>
      </c>
      <c r="W126" s="229">
        <v>11.225056440072869</v>
      </c>
      <c r="X126" s="229">
        <v>7.112193637460086</v>
      </c>
      <c r="Y126" s="229">
        <v>6.9105205673311234</v>
      </c>
      <c r="DA126" s="73" t="s">
        <v>1103</v>
      </c>
    </row>
    <row r="127" spans="1:105" ht="12" customHeight="1" x14ac:dyDescent="0.25">
      <c r="A127" s="64" t="s">
        <v>32</v>
      </c>
      <c r="B127" s="229">
        <v>89.848621182655677</v>
      </c>
      <c r="C127" s="229">
        <v>83.506713727837621</v>
      </c>
      <c r="D127" s="229">
        <v>73.262625249514159</v>
      </c>
      <c r="E127" s="229">
        <v>89.950278896319759</v>
      </c>
      <c r="F127" s="229">
        <v>22.948368836306571</v>
      </c>
      <c r="G127" s="229">
        <v>19.367462768638699</v>
      </c>
      <c r="H127" s="229">
        <v>15.552504129944021</v>
      </c>
      <c r="I127" s="229">
        <v>31.263684078366779</v>
      </c>
      <c r="J127" s="229">
        <v>31.995541116687541</v>
      </c>
      <c r="K127" s="229">
        <v>24.575052133465249</v>
      </c>
      <c r="L127" s="229">
        <v>6.0575484842558298</v>
      </c>
      <c r="M127" s="229">
        <v>32.419556865761287</v>
      </c>
      <c r="N127" s="229">
        <v>9.0297430446327809</v>
      </c>
      <c r="O127" s="229">
        <v>9.0126671070405369</v>
      </c>
      <c r="P127" s="229">
        <v>8.9305523725233069</v>
      </c>
      <c r="Q127" s="229">
        <v>15.61691395711617</v>
      </c>
      <c r="R127" s="229">
        <v>16.131594547566738</v>
      </c>
      <c r="S127" s="229">
        <v>10.88715306256795</v>
      </c>
      <c r="T127" s="229">
        <v>10.1462105801895</v>
      </c>
      <c r="U127" s="229">
        <v>7.9028632350408072</v>
      </c>
      <c r="V127" s="229">
        <v>7.6884449492346354</v>
      </c>
      <c r="W127" s="229">
        <v>4.6806778898987522</v>
      </c>
      <c r="X127" s="229">
        <v>7.725391438558713</v>
      </c>
      <c r="Y127" s="229">
        <v>12.211531628634139</v>
      </c>
      <c r="DA127" s="73" t="s">
        <v>1104</v>
      </c>
    </row>
    <row r="128" spans="1:105" ht="12" customHeight="1" x14ac:dyDescent="0.25">
      <c r="A128" s="64" t="s">
        <v>33</v>
      </c>
      <c r="B128" s="229">
        <v>135.46001959939301</v>
      </c>
      <c r="C128" s="229">
        <v>1.061433018220826</v>
      </c>
      <c r="D128" s="229">
        <v>60.023013247743947</v>
      </c>
      <c r="E128" s="229">
        <v>86.456712172857905</v>
      </c>
      <c r="F128" s="229">
        <v>73.037876134638978</v>
      </c>
      <c r="G128" s="229">
        <v>71.484714161451123</v>
      </c>
      <c r="H128" s="229">
        <v>64.718094794622701</v>
      </c>
      <c r="I128" s="229">
        <v>80.877253127200021</v>
      </c>
      <c r="J128" s="229">
        <v>59.772343184382429</v>
      </c>
      <c r="K128" s="229">
        <v>57.888213214977903</v>
      </c>
      <c r="L128" s="229">
        <v>42.512312046631777</v>
      </c>
      <c r="M128" s="229">
        <v>1.870657655270662</v>
      </c>
      <c r="N128" s="229">
        <v>135.07541936622781</v>
      </c>
      <c r="O128" s="229">
        <v>83.338263988548476</v>
      </c>
      <c r="P128" s="229">
        <v>98.080981411976538</v>
      </c>
      <c r="Q128" s="229">
        <v>0.87532845510396784</v>
      </c>
      <c r="R128" s="229">
        <v>29.35796109102786</v>
      </c>
      <c r="S128" s="229">
        <v>28.49429210694327</v>
      </c>
      <c r="T128" s="229">
        <v>27.10837204505593</v>
      </c>
      <c r="U128" s="229">
        <v>29.6714819700865</v>
      </c>
      <c r="V128" s="229">
        <v>12.12654431449895</v>
      </c>
      <c r="W128" s="229">
        <v>131.13978861401611</v>
      </c>
      <c r="X128" s="229">
        <v>147.25723228134231</v>
      </c>
      <c r="Y128" s="229">
        <v>166.98308583420479</v>
      </c>
      <c r="DA128" s="73" t="s">
        <v>1105</v>
      </c>
    </row>
    <row r="129" spans="1:105" ht="12" customHeight="1" x14ac:dyDescent="0.25">
      <c r="A129" s="64" t="s">
        <v>35</v>
      </c>
      <c r="B129" s="229">
        <v>362.99172675790669</v>
      </c>
      <c r="C129" s="229">
        <v>485.0327066332614</v>
      </c>
      <c r="D129" s="229">
        <v>469.12776534686589</v>
      </c>
      <c r="E129" s="229">
        <v>405.03893843428739</v>
      </c>
      <c r="F129" s="229">
        <v>251.02581212251889</v>
      </c>
      <c r="G129" s="229">
        <v>225.63153549651929</v>
      </c>
      <c r="H129" s="229">
        <v>225.16044210566491</v>
      </c>
      <c r="I129" s="229">
        <v>170.00055143381829</v>
      </c>
      <c r="J129" s="229">
        <v>135.26804977849059</v>
      </c>
      <c r="K129" s="229">
        <v>167.5745479004398</v>
      </c>
      <c r="L129" s="229">
        <v>176.7012517188839</v>
      </c>
      <c r="M129" s="229">
        <v>109.4820402102699</v>
      </c>
      <c r="N129" s="229">
        <v>114.48741898359521</v>
      </c>
      <c r="O129" s="229">
        <v>91.583336735251265</v>
      </c>
      <c r="P129" s="229">
        <v>116.8677583392175</v>
      </c>
      <c r="Q129" s="229">
        <v>91.046566140989924</v>
      </c>
      <c r="R129" s="229">
        <v>83.26147119965718</v>
      </c>
      <c r="S129" s="229">
        <v>86.864636659583965</v>
      </c>
      <c r="T129" s="229">
        <v>75.70962547578138</v>
      </c>
      <c r="U129" s="229">
        <v>83.906675618687146</v>
      </c>
      <c r="V129" s="229">
        <v>86.870473004817413</v>
      </c>
      <c r="W129" s="229">
        <v>123.0701447736495</v>
      </c>
      <c r="X129" s="229">
        <v>58.385860096343073</v>
      </c>
      <c r="Y129" s="229">
        <v>61.401840991012953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1.1755447947132049</v>
      </c>
      <c r="C131" s="229">
        <v>1.6346125798556881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1.6148916296877951</v>
      </c>
      <c r="K131" s="229">
        <v>1.177120842832901</v>
      </c>
      <c r="L131" s="229">
        <v>21.996565068515899</v>
      </c>
      <c r="M131" s="229">
        <v>24.0555404870411</v>
      </c>
      <c r="N131" s="229">
        <v>18.855771983881422</v>
      </c>
      <c r="O131" s="229">
        <v>19.572277248291861</v>
      </c>
      <c r="P131" s="229">
        <v>24.451667919574</v>
      </c>
      <c r="Q131" s="229">
        <v>16.418041328135939</v>
      </c>
      <c r="R131" s="229">
        <v>17.65213662966098</v>
      </c>
      <c r="S131" s="229">
        <v>17.625637741101599</v>
      </c>
      <c r="T131" s="229">
        <v>17.015524431472809</v>
      </c>
      <c r="U131" s="229">
        <v>20.505498596389689</v>
      </c>
      <c r="V131" s="229">
        <v>20.85786104257248</v>
      </c>
      <c r="W131" s="229">
        <v>17.23754214424309</v>
      </c>
      <c r="X131" s="229">
        <v>17.082131039361009</v>
      </c>
      <c r="Y131" s="229">
        <v>19.62985838968233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275.14485062175891</v>
      </c>
      <c r="G132" s="229">
        <v>268.19510973779489</v>
      </c>
      <c r="H132" s="229">
        <v>257.4327087165691</v>
      </c>
      <c r="I132" s="229">
        <v>231.89055173677701</v>
      </c>
      <c r="J132" s="229">
        <v>302.51888722085522</v>
      </c>
      <c r="K132" s="229">
        <v>289.67679751985321</v>
      </c>
      <c r="L132" s="229">
        <v>295.42563215643253</v>
      </c>
      <c r="M132" s="229">
        <v>346.43027185790908</v>
      </c>
      <c r="N132" s="229">
        <v>263.35142875881672</v>
      </c>
      <c r="O132" s="229">
        <v>342.19576937200128</v>
      </c>
      <c r="P132" s="229">
        <v>287.76616225205242</v>
      </c>
      <c r="Q132" s="229">
        <v>185.76843469214421</v>
      </c>
      <c r="R132" s="229">
        <v>195.49730123961271</v>
      </c>
      <c r="S132" s="229">
        <v>243.63252662398119</v>
      </c>
      <c r="T132" s="229">
        <v>217.05408631240181</v>
      </c>
      <c r="U132" s="229">
        <v>241.8458269958937</v>
      </c>
      <c r="V132" s="229">
        <v>251.22435074404399</v>
      </c>
      <c r="W132" s="229">
        <v>59.701614611960927</v>
      </c>
      <c r="X132" s="229">
        <v>55.129261409683622</v>
      </c>
      <c r="Y132" s="229">
        <v>54.58176550319638</v>
      </c>
      <c r="DA132" s="73" t="s">
        <v>1109</v>
      </c>
    </row>
    <row r="133" spans="1:105" ht="12" customHeight="1" x14ac:dyDescent="0.25">
      <c r="A133" s="60" t="s">
        <v>1064</v>
      </c>
      <c r="B133" s="262">
        <v>0.7990693704164884</v>
      </c>
      <c r="C133" s="262">
        <v>0.96825848854505825</v>
      </c>
      <c r="D133" s="262">
        <v>0.96179400688487615</v>
      </c>
      <c r="E133" s="262">
        <v>0.83399957732230567</v>
      </c>
      <c r="F133" s="262">
        <v>0.77312022300556882</v>
      </c>
      <c r="G133" s="262">
        <v>0.72868712820834325</v>
      </c>
      <c r="H133" s="262">
        <v>0.74288124031085501</v>
      </c>
      <c r="I133" s="262">
        <v>0.61991211136262203</v>
      </c>
      <c r="J133" s="262">
        <v>0.75697306091292238</v>
      </c>
      <c r="K133" s="262">
        <v>0.6400310467439132</v>
      </c>
      <c r="L133" s="262">
        <v>0.74058574716901426</v>
      </c>
      <c r="M133" s="262">
        <v>0.79335062558080405</v>
      </c>
      <c r="N133" s="262">
        <v>0.71266426792814597</v>
      </c>
      <c r="O133" s="262">
        <v>0.65608414907084844</v>
      </c>
      <c r="P133" s="262">
        <v>0.75551647289018486</v>
      </c>
      <c r="Q133" s="262">
        <v>0.48120886074014391</v>
      </c>
      <c r="R133" s="262">
        <v>0.46981136822710873</v>
      </c>
      <c r="S133" s="262">
        <v>0.51488685281732594</v>
      </c>
      <c r="T133" s="262">
        <v>0.46853471327934981</v>
      </c>
      <c r="U133" s="262">
        <v>0.50149826086281213</v>
      </c>
      <c r="V133" s="262">
        <v>0.51874978552403017</v>
      </c>
      <c r="W133" s="262">
        <v>0.41277004633934022</v>
      </c>
      <c r="X133" s="262">
        <v>0.3706534967504852</v>
      </c>
      <c r="Y133" s="262">
        <v>0.40033511243902048</v>
      </c>
      <c r="DA133" s="72" t="s">
        <v>1110</v>
      </c>
    </row>
    <row r="134" spans="1:105" ht="12" customHeight="1" x14ac:dyDescent="0.25">
      <c r="A134" s="57" t="s">
        <v>1010</v>
      </c>
      <c r="B134" s="261">
        <v>334.52409817043952</v>
      </c>
      <c r="C134" s="261">
        <v>351.20389410611853</v>
      </c>
      <c r="D134" s="261">
        <v>360.56004298676299</v>
      </c>
      <c r="E134" s="261">
        <v>354.69564550756797</v>
      </c>
      <c r="F134" s="261">
        <v>312.37383319645028</v>
      </c>
      <c r="G134" s="261">
        <v>290.90980030838858</v>
      </c>
      <c r="H134" s="261">
        <v>281.8968471985936</v>
      </c>
      <c r="I134" s="261">
        <v>274.26701522433052</v>
      </c>
      <c r="J134" s="261">
        <v>268.02723065170193</v>
      </c>
      <c r="K134" s="261">
        <v>254.7094138502645</v>
      </c>
      <c r="L134" s="261">
        <v>253.30383001010381</v>
      </c>
      <c r="M134" s="261">
        <v>269.9217077758164</v>
      </c>
      <c r="N134" s="261">
        <v>244.88830046291289</v>
      </c>
      <c r="O134" s="261">
        <v>224.72870866483299</v>
      </c>
      <c r="P134" s="261">
        <v>240.73369009585599</v>
      </c>
      <c r="Q134" s="261">
        <v>155.9831949706294</v>
      </c>
      <c r="R134" s="261">
        <v>161.2410411184799</v>
      </c>
      <c r="S134" s="261">
        <v>173.79361604268931</v>
      </c>
      <c r="T134" s="261">
        <v>159.61180552499511</v>
      </c>
      <c r="U134" s="261">
        <v>174.1355997663243</v>
      </c>
      <c r="V134" s="261">
        <v>174.85205609294161</v>
      </c>
      <c r="W134" s="261">
        <v>167.8225332231161</v>
      </c>
      <c r="X134" s="261">
        <v>130.41870333705259</v>
      </c>
      <c r="Y134" s="261">
        <v>144.90724323522079</v>
      </c>
      <c r="DA134" s="70" t="s">
        <v>1111</v>
      </c>
    </row>
    <row r="135" spans="1:105" ht="12" customHeight="1" x14ac:dyDescent="0.25">
      <c r="A135" s="60" t="s">
        <v>1012</v>
      </c>
      <c r="B135" s="262">
        <v>324.24429250298817</v>
      </c>
      <c r="C135" s="262">
        <v>336.80751577765187</v>
      </c>
      <c r="D135" s="262">
        <v>346.64046300705269</v>
      </c>
      <c r="E135" s="262">
        <v>344.68347163828201</v>
      </c>
      <c r="F135" s="262">
        <v>299.1641484107829</v>
      </c>
      <c r="G135" s="262">
        <v>278.01185068938361</v>
      </c>
      <c r="H135" s="262">
        <v>267.4577114718158</v>
      </c>
      <c r="I135" s="262">
        <v>264.66573507456849</v>
      </c>
      <c r="J135" s="262">
        <v>248.36799954438359</v>
      </c>
      <c r="K135" s="262">
        <v>243.16310425730049</v>
      </c>
      <c r="L135" s="262">
        <v>235.1842536855759</v>
      </c>
      <c r="M135" s="262">
        <v>250.2075398151423</v>
      </c>
      <c r="N135" s="262">
        <v>225.66317760529921</v>
      </c>
      <c r="O135" s="262">
        <v>205.0387814912136</v>
      </c>
      <c r="P135" s="262">
        <v>216.84712602943731</v>
      </c>
      <c r="Q135" s="262">
        <v>141.1455365724959</v>
      </c>
      <c r="R135" s="262">
        <v>147.80777897318879</v>
      </c>
      <c r="S135" s="262">
        <v>158.13277204492331</v>
      </c>
      <c r="T135" s="262">
        <v>145.33572681269271</v>
      </c>
      <c r="U135" s="262">
        <v>159.31618215896609</v>
      </c>
      <c r="V135" s="262">
        <v>158.47020236351901</v>
      </c>
      <c r="W135" s="262">
        <v>160.12561365877099</v>
      </c>
      <c r="X135" s="262">
        <v>118.5642083381542</v>
      </c>
      <c r="Y135" s="262">
        <v>132.90562738975319</v>
      </c>
      <c r="DA135" s="72" t="s">
        <v>1112</v>
      </c>
    </row>
    <row r="136" spans="1:105" ht="12" customHeight="1" x14ac:dyDescent="0.25">
      <c r="A136" s="59" t="s">
        <v>28</v>
      </c>
      <c r="B136" s="230">
        <v>0.74091821948059511</v>
      </c>
      <c r="C136" s="230">
        <v>0.78988002234502719</v>
      </c>
      <c r="D136" s="230">
        <v>0.85777028312657033</v>
      </c>
      <c r="E136" s="230">
        <v>0.66565033365798398</v>
      </c>
      <c r="F136" s="230">
        <v>0.6417154485096197</v>
      </c>
      <c r="G136" s="230">
        <v>0.71577992138514823</v>
      </c>
      <c r="H136" s="230">
        <v>0.81875174019942643</v>
      </c>
      <c r="I136" s="230">
        <v>0.77305649715073921</v>
      </c>
      <c r="J136" s="230">
        <v>0.8883224896323163</v>
      </c>
      <c r="K136" s="230">
        <v>0.50201803637181586</v>
      </c>
      <c r="L136" s="230">
        <v>0.54600964804999763</v>
      </c>
      <c r="M136" s="230">
        <v>0.59150221651560642</v>
      </c>
      <c r="N136" s="230">
        <v>0.61124939514510479</v>
      </c>
      <c r="O136" s="230">
        <v>0.26309582812450433</v>
      </c>
      <c r="P136" s="230">
        <v>0.27684526332307102</v>
      </c>
      <c r="Q136" s="230">
        <v>8.8025750363955435E-2</v>
      </c>
      <c r="R136" s="230">
        <v>0</v>
      </c>
      <c r="S136" s="230">
        <v>0</v>
      </c>
      <c r="T136" s="230">
        <v>0.18438816615295131</v>
      </c>
      <c r="U136" s="230">
        <v>0.1067174783843801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1.409160470764963</v>
      </c>
      <c r="C137" s="295">
        <v>7.6269694968375967</v>
      </c>
      <c r="D137" s="295">
        <v>6.8344283528560501</v>
      </c>
      <c r="E137" s="295">
        <v>3.70533191843167</v>
      </c>
      <c r="F137" s="295">
        <v>2.1110712947963748</v>
      </c>
      <c r="G137" s="295">
        <v>3.2228210507175641</v>
      </c>
      <c r="H137" s="295">
        <v>3.8588622427972288</v>
      </c>
      <c r="I137" s="295">
        <v>3.5456109876067239</v>
      </c>
      <c r="J137" s="295">
        <v>3.185314842485202</v>
      </c>
      <c r="K137" s="295">
        <v>2.571291279689929</v>
      </c>
      <c r="L137" s="295">
        <v>0</v>
      </c>
      <c r="M137" s="295">
        <v>5.3421011701016798</v>
      </c>
      <c r="N137" s="295">
        <v>3.6766400147333549</v>
      </c>
      <c r="O137" s="295">
        <v>1.0433200523273829</v>
      </c>
      <c r="P137" s="295">
        <v>0.4488964881342809</v>
      </c>
      <c r="Q137" s="295">
        <v>0.71359943725450459</v>
      </c>
      <c r="R137" s="295">
        <v>1.334652296108688</v>
      </c>
      <c r="S137" s="295">
        <v>1.1452894955653989</v>
      </c>
      <c r="T137" s="295">
        <v>1.493266009297237</v>
      </c>
      <c r="U137" s="295">
        <v>1.80386221638721</v>
      </c>
      <c r="V137" s="295">
        <v>2.3232391507287309</v>
      </c>
      <c r="W137" s="295">
        <v>0.56692063038669349</v>
      </c>
      <c r="X137" s="295">
        <v>2.4031361167455101</v>
      </c>
      <c r="Y137" s="295">
        <v>3.1809858251017089</v>
      </c>
      <c r="DA137" s="122" t="s">
        <v>1114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5.2407191385483252</v>
      </c>
      <c r="G138" s="295">
        <v>4.9668684460207748</v>
      </c>
      <c r="H138" s="295">
        <v>3.1047514495203932</v>
      </c>
      <c r="I138" s="295">
        <v>3.9088025005693399</v>
      </c>
      <c r="J138" s="295">
        <v>3.245892514465067</v>
      </c>
      <c r="K138" s="295">
        <v>0</v>
      </c>
      <c r="L138" s="295">
        <v>0</v>
      </c>
      <c r="M138" s="295">
        <v>62.785987828924412</v>
      </c>
      <c r="N138" s="295">
        <v>29.437768672382841</v>
      </c>
      <c r="O138" s="295">
        <v>15.385168538547051</v>
      </c>
      <c r="P138" s="295">
        <v>20.927720301703729</v>
      </c>
      <c r="Q138" s="295">
        <v>14.046975074531449</v>
      </c>
      <c r="R138" s="295">
        <v>11.40417670297429</v>
      </c>
      <c r="S138" s="295">
        <v>9.0079708381642689</v>
      </c>
      <c r="T138" s="295">
        <v>16.20140472889538</v>
      </c>
      <c r="U138" s="295">
        <v>17.806708130761109</v>
      </c>
      <c r="V138" s="295">
        <v>17.399437114766211</v>
      </c>
      <c r="W138" s="295">
        <v>12.887526571517171</v>
      </c>
      <c r="X138" s="295">
        <v>11.282725591904789</v>
      </c>
      <c r="Y138" s="295">
        <v>11.13290438578983</v>
      </c>
      <c r="DA138" s="122" t="s">
        <v>1115</v>
      </c>
    </row>
    <row r="139" spans="1:105" ht="12" customHeight="1" x14ac:dyDescent="0.25">
      <c r="A139" s="59" t="s">
        <v>32</v>
      </c>
      <c r="B139" s="295">
        <v>63.907116787625363</v>
      </c>
      <c r="C139" s="295">
        <v>48.233815239623432</v>
      </c>
      <c r="D139" s="295">
        <v>45.782963898543457</v>
      </c>
      <c r="E139" s="295">
        <v>61.842161930859561</v>
      </c>
      <c r="F139" s="295">
        <v>24.388762750101701</v>
      </c>
      <c r="G139" s="295">
        <v>21.273180123101831</v>
      </c>
      <c r="H139" s="295">
        <v>16.777667985368218</v>
      </c>
      <c r="I139" s="295">
        <v>39.834225315551109</v>
      </c>
      <c r="J139" s="295">
        <v>46.109713309717883</v>
      </c>
      <c r="K139" s="295">
        <v>30.70638308043744</v>
      </c>
      <c r="L139" s="295">
        <v>7.7770949357192531</v>
      </c>
      <c r="M139" s="295">
        <v>41.463655034992883</v>
      </c>
      <c r="N139" s="295">
        <v>14.031624864576591</v>
      </c>
      <c r="O139" s="295">
        <v>16.874533012437379</v>
      </c>
      <c r="P139" s="295">
        <v>13.857000376732071</v>
      </c>
      <c r="Q139" s="295">
        <v>18.4915060486675</v>
      </c>
      <c r="R139" s="295">
        <v>21.921826442995151</v>
      </c>
      <c r="S139" s="295">
        <v>16.48128999686989</v>
      </c>
      <c r="T139" s="295">
        <v>15.06248441403925</v>
      </c>
      <c r="U139" s="295">
        <v>12.0165179289019</v>
      </c>
      <c r="V139" s="295">
        <v>11.28135494068904</v>
      </c>
      <c r="W139" s="295">
        <v>5.3739026614989136</v>
      </c>
      <c r="X139" s="295">
        <v>12.25549754891607</v>
      </c>
      <c r="Y139" s="295">
        <v>19.6728759723722</v>
      </c>
      <c r="DA139" s="122" t="s">
        <v>1116</v>
      </c>
    </row>
    <row r="140" spans="1:105" ht="12" customHeight="1" x14ac:dyDescent="0.25">
      <c r="A140" s="59" t="s">
        <v>35</v>
      </c>
      <c r="B140" s="295">
        <v>258.18709702511728</v>
      </c>
      <c r="C140" s="295">
        <v>280.15685101884583</v>
      </c>
      <c r="D140" s="295">
        <v>293.16530047252672</v>
      </c>
      <c r="E140" s="295">
        <v>278.47032745533272</v>
      </c>
      <c r="F140" s="295">
        <v>266.78187977882692</v>
      </c>
      <c r="G140" s="295">
        <v>247.83320114815831</v>
      </c>
      <c r="H140" s="295">
        <v>242.89767805393049</v>
      </c>
      <c r="I140" s="295">
        <v>216.6040397736906</v>
      </c>
      <c r="J140" s="295">
        <v>194.93875638808311</v>
      </c>
      <c r="K140" s="295">
        <v>209.38341186080129</v>
      </c>
      <c r="L140" s="295">
        <v>226.86114910180669</v>
      </c>
      <c r="M140" s="295">
        <v>140.02429356460769</v>
      </c>
      <c r="N140" s="295">
        <v>177.90589465846131</v>
      </c>
      <c r="O140" s="295">
        <v>171.47266405977729</v>
      </c>
      <c r="P140" s="295">
        <v>181.33666359954421</v>
      </c>
      <c r="Q140" s="295">
        <v>107.8054302616785</v>
      </c>
      <c r="R140" s="295">
        <v>113.14712353111059</v>
      </c>
      <c r="S140" s="295">
        <v>131.49822171432379</v>
      </c>
      <c r="T140" s="295">
        <v>112.3941834943078</v>
      </c>
      <c r="U140" s="295">
        <v>127.5823764045315</v>
      </c>
      <c r="V140" s="295">
        <v>127.4661711573351</v>
      </c>
      <c r="W140" s="295">
        <v>141.2972637953682</v>
      </c>
      <c r="X140" s="295">
        <v>92.622849080587812</v>
      </c>
      <c r="Y140" s="295">
        <v>98.918861206489453</v>
      </c>
      <c r="DA140" s="122" t="s">
        <v>1117</v>
      </c>
    </row>
    <row r="141" spans="1:105" ht="12" customHeight="1" x14ac:dyDescent="0.25">
      <c r="A141" s="60" t="s">
        <v>1019</v>
      </c>
      <c r="B141" s="262">
        <v>10.27980566745134</v>
      </c>
      <c r="C141" s="262">
        <v>14.39637832846657</v>
      </c>
      <c r="D141" s="262">
        <v>13.91957997971023</v>
      </c>
      <c r="E141" s="262">
        <v>10.01217386928607</v>
      </c>
      <c r="F141" s="262">
        <v>13.20968478566736</v>
      </c>
      <c r="G141" s="262">
        <v>12.897949619005081</v>
      </c>
      <c r="H141" s="262">
        <v>14.43913572677782</v>
      </c>
      <c r="I141" s="262">
        <v>9.6012801497619762</v>
      </c>
      <c r="J141" s="262">
        <v>19.659231107318391</v>
      </c>
      <c r="K141" s="262">
        <v>11.54630959296404</v>
      </c>
      <c r="L141" s="262">
        <v>18.119576324527891</v>
      </c>
      <c r="M141" s="262">
        <v>19.71416796067416</v>
      </c>
      <c r="N141" s="262">
        <v>19.225122857613659</v>
      </c>
      <c r="O141" s="262">
        <v>19.689927173619441</v>
      </c>
      <c r="P141" s="262">
        <v>23.88656406641871</v>
      </c>
      <c r="Q141" s="262">
        <v>14.837658398133479</v>
      </c>
      <c r="R141" s="262">
        <v>13.433262145291151</v>
      </c>
      <c r="S141" s="262">
        <v>15.660843997766021</v>
      </c>
      <c r="T141" s="262">
        <v>14.276078712302439</v>
      </c>
      <c r="U141" s="262">
        <v>14.81941760735822</v>
      </c>
      <c r="V141" s="262">
        <v>16.381853729422591</v>
      </c>
      <c r="W141" s="262">
        <v>7.696919564345051</v>
      </c>
      <c r="X141" s="262">
        <v>11.85449499889844</v>
      </c>
      <c r="Y141" s="262">
        <v>12.001615845467571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254.72033303261705</v>
      </c>
      <c r="C142" s="261">
        <f t="shared" si="5"/>
        <v>272.37973150239691</v>
      </c>
      <c r="D142" s="261">
        <f t="shared" si="5"/>
        <v>279.11692789256506</v>
      </c>
      <c r="E142" s="261">
        <f t="shared" si="5"/>
        <v>269.2938465311384</v>
      </c>
      <c r="F142" s="261">
        <f t="shared" si="5"/>
        <v>247.89560595796735</v>
      </c>
      <c r="G142" s="261">
        <f t="shared" si="5"/>
        <v>232.03447921766016</v>
      </c>
      <c r="H142" s="261">
        <f t="shared" si="5"/>
        <v>227.01226992879967</v>
      </c>
      <c r="I142" s="261">
        <f t="shared" si="5"/>
        <v>216.49316314603584</v>
      </c>
      <c r="J142" s="261">
        <f t="shared" si="5"/>
        <v>224.50071198244149</v>
      </c>
      <c r="K142" s="261">
        <f t="shared" si="5"/>
        <v>205.43344130850568</v>
      </c>
      <c r="L142" s="261">
        <f t="shared" si="5"/>
        <v>213.31937746990127</v>
      </c>
      <c r="M142" s="261">
        <f t="shared" si="5"/>
        <v>224.88062101637502</v>
      </c>
      <c r="N142" s="261">
        <f t="shared" si="5"/>
        <v>209.12127031877509</v>
      </c>
      <c r="O142" s="261">
        <f t="shared" si="5"/>
        <v>196.58820391629416</v>
      </c>
      <c r="P142" s="261">
        <f t="shared" si="5"/>
        <v>210.99473572924921</v>
      </c>
      <c r="Q142" s="261">
        <f t="shared" si="5"/>
        <v>131.97649467193236</v>
      </c>
      <c r="R142" s="261">
        <f t="shared" si="5"/>
        <v>135.51186926601022</v>
      </c>
      <c r="S142" s="261">
        <f t="shared" si="5"/>
        <v>148.87948471025382</v>
      </c>
      <c r="T142" s="261">
        <f t="shared" si="5"/>
        <v>135.8308434695449</v>
      </c>
      <c r="U142" s="261">
        <f t="shared" si="5"/>
        <v>147.84405392198946</v>
      </c>
      <c r="V142" s="261">
        <f t="shared" si="5"/>
        <v>149.32852724193572</v>
      </c>
      <c r="W142" s="261">
        <f t="shared" si="5"/>
        <v>133.69357378102177</v>
      </c>
      <c r="X142" s="261">
        <f t="shared" si="5"/>
        <v>110.55890237870082</v>
      </c>
      <c r="Y142" s="261">
        <f t="shared" si="5"/>
        <v>121.76319731661516</v>
      </c>
      <c r="DA142" s="70"/>
    </row>
    <row r="143" spans="1:105" ht="12" customHeight="1" x14ac:dyDescent="0.25">
      <c r="A143" s="60" t="s">
        <v>1022</v>
      </c>
      <c r="B143" s="262">
        <v>134.52384330807621</v>
      </c>
      <c r="C143" s="262">
        <v>136.40345569274251</v>
      </c>
      <c r="D143" s="262">
        <v>142.37978725290731</v>
      </c>
      <c r="E143" s="262">
        <v>146.61420469234221</v>
      </c>
      <c r="F143" s="262">
        <v>118.4355580245256</v>
      </c>
      <c r="G143" s="262">
        <v>108.7632405441515</v>
      </c>
      <c r="H143" s="262">
        <v>102.1657120683756</v>
      </c>
      <c r="I143" s="262">
        <v>104.0484817528548</v>
      </c>
      <c r="J143" s="262">
        <v>78.242990620740315</v>
      </c>
      <c r="K143" s="262">
        <v>93.026553716877743</v>
      </c>
      <c r="L143" s="262">
        <v>84.637176085146919</v>
      </c>
      <c r="M143" s="262">
        <v>66.559601233998464</v>
      </c>
      <c r="N143" s="262">
        <v>70.103306830534962</v>
      </c>
      <c r="O143" s="262">
        <v>62.45756640433715</v>
      </c>
      <c r="P143" s="262">
        <v>64.357807724367774</v>
      </c>
      <c r="Q143" s="262">
        <v>40.285911450866642</v>
      </c>
      <c r="R143" s="262">
        <v>43.893601548655148</v>
      </c>
      <c r="S143" s="262">
        <v>47.716418886379529</v>
      </c>
      <c r="T143" s="262">
        <v>42.043907417761481</v>
      </c>
      <c r="U143" s="262">
        <v>47.751681430082478</v>
      </c>
      <c r="V143" s="262">
        <v>46.043714355063543</v>
      </c>
      <c r="W143" s="262">
        <v>61.244601962613771</v>
      </c>
      <c r="X143" s="262">
        <v>33.630203729961167</v>
      </c>
      <c r="Y143" s="262">
        <v>37.863651142419712</v>
      </c>
      <c r="DA143" s="72" t="s">
        <v>1119</v>
      </c>
    </row>
    <row r="144" spans="1:105" ht="12" customHeight="1" x14ac:dyDescent="0.25">
      <c r="A144" s="60" t="s">
        <v>1024</v>
      </c>
      <c r="B144" s="262">
        <v>66.635371342580527</v>
      </c>
      <c r="C144" s="262">
        <v>65.882835427186237</v>
      </c>
      <c r="D144" s="262">
        <v>69.134773205088351</v>
      </c>
      <c r="E144" s="262">
        <v>69.965698399982699</v>
      </c>
      <c r="F144" s="262">
        <v>70.816770128531189</v>
      </c>
      <c r="G144" s="262">
        <v>66.667733152891657</v>
      </c>
      <c r="H144" s="262">
        <v>64.113800141322173</v>
      </c>
      <c r="I144" s="262">
        <v>66.323721529721553</v>
      </c>
      <c r="J144" s="262">
        <v>67.35103991767653</v>
      </c>
      <c r="K144" s="262">
        <v>61.108010568091608</v>
      </c>
      <c r="L144" s="262">
        <v>61.081830936171791</v>
      </c>
      <c r="M144" s="262">
        <v>64.611055267033208</v>
      </c>
      <c r="N144" s="262">
        <v>63.261919028365213</v>
      </c>
      <c r="O144" s="262">
        <v>62.411629663908307</v>
      </c>
      <c r="P144" s="262">
        <v>61.861633981757507</v>
      </c>
      <c r="Q144" s="262">
        <v>36.243599621586142</v>
      </c>
      <c r="R144" s="262">
        <v>39.506093964929278</v>
      </c>
      <c r="S144" s="262">
        <v>44.334967118852298</v>
      </c>
      <c r="T144" s="262">
        <v>40.383627000731138</v>
      </c>
      <c r="U144" s="262">
        <v>44.626082514509278</v>
      </c>
      <c r="V144" s="262">
        <v>44.109787319269977</v>
      </c>
      <c r="W144" s="262">
        <v>39.087053661290803</v>
      </c>
      <c r="X144" s="262">
        <v>33.88650270183102</v>
      </c>
      <c r="Y144" s="262">
        <v>37.960380480655417</v>
      </c>
      <c r="DA144" s="72" t="s">
        <v>1120</v>
      </c>
    </row>
    <row r="145" spans="1:105" ht="12" customHeight="1" x14ac:dyDescent="0.25">
      <c r="A145" s="64" t="s">
        <v>28</v>
      </c>
      <c r="B145" s="229">
        <v>0.1171520362931542</v>
      </c>
      <c r="C145" s="229">
        <v>0.15379714813769471</v>
      </c>
      <c r="D145" s="229">
        <v>0.15437143583128779</v>
      </c>
      <c r="E145" s="229">
        <v>0.1088883406664429</v>
      </c>
      <c r="F145" s="229">
        <v>6.7908153557646983E-2</v>
      </c>
      <c r="G145" s="229">
        <v>7.3288730530290086E-2</v>
      </c>
      <c r="H145" s="229">
        <v>8.5356842342188641E-2</v>
      </c>
      <c r="I145" s="229">
        <v>6.8235815699121238E-2</v>
      </c>
      <c r="J145" s="229">
        <v>6.9324232448161452E-2</v>
      </c>
      <c r="K145" s="229">
        <v>4.518585244615933E-2</v>
      </c>
      <c r="L145" s="229">
        <v>4.7829648612793541E-2</v>
      </c>
      <c r="M145" s="229">
        <v>5.20131604117356E-2</v>
      </c>
      <c r="N145" s="229">
        <v>4.4238790432713143E-2</v>
      </c>
      <c r="O145" s="229">
        <v>1.5803486285448809E-2</v>
      </c>
      <c r="P145" s="229">
        <v>2.006612740352174E-2</v>
      </c>
      <c r="Q145" s="229">
        <v>8.3608425414924779E-3</v>
      </c>
      <c r="R145" s="229">
        <v>0</v>
      </c>
      <c r="S145" s="229">
        <v>0</v>
      </c>
      <c r="T145" s="229">
        <v>1.3968754387162019E-2</v>
      </c>
      <c r="U145" s="229">
        <v>7.8933026894024011E-3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3.8583702821792052</v>
      </c>
      <c r="F146" s="229">
        <v>0</v>
      </c>
      <c r="G146" s="229">
        <v>0</v>
      </c>
      <c r="H146" s="229">
        <v>0</v>
      </c>
      <c r="I146" s="229">
        <v>7.7868910249512737</v>
      </c>
      <c r="J146" s="229">
        <v>7.0418275149846323</v>
      </c>
      <c r="K146" s="229">
        <v>0</v>
      </c>
      <c r="L146" s="229">
        <v>0</v>
      </c>
      <c r="M146" s="229">
        <v>0.73223436617892501</v>
      </c>
      <c r="N146" s="229">
        <v>0</v>
      </c>
      <c r="O146" s="229">
        <v>3.6600313607317872E-2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0.79852308293800867</v>
      </c>
      <c r="Y146" s="229">
        <v>1.5562331945647589</v>
      </c>
      <c r="DA146" s="73" t="s">
        <v>1122</v>
      </c>
    </row>
    <row r="147" spans="1:105" ht="12" customHeight="1" x14ac:dyDescent="0.25">
      <c r="A147" s="64" t="s">
        <v>31</v>
      </c>
      <c r="B147" s="229">
        <v>0.22281274002097731</v>
      </c>
      <c r="C147" s="229">
        <v>1.4850434551621441</v>
      </c>
      <c r="D147" s="229">
        <v>1.229980262397097</v>
      </c>
      <c r="E147" s="229">
        <v>0.60612520390282987</v>
      </c>
      <c r="F147" s="229">
        <v>0.22339956750476139</v>
      </c>
      <c r="G147" s="229">
        <v>0.32998475715315978</v>
      </c>
      <c r="H147" s="229">
        <v>0.40229568977580332</v>
      </c>
      <c r="I147" s="229">
        <v>0.31296245330428402</v>
      </c>
      <c r="J147" s="229">
        <v>0.2485803400659391</v>
      </c>
      <c r="K147" s="229">
        <v>0.23143787661468199</v>
      </c>
      <c r="L147" s="229">
        <v>0</v>
      </c>
      <c r="M147" s="229">
        <v>0.46975236497509898</v>
      </c>
      <c r="N147" s="229">
        <v>0.2660945080685187</v>
      </c>
      <c r="O147" s="229">
        <v>6.2669538532123342E-2</v>
      </c>
      <c r="P147" s="229">
        <v>3.2536638025785242E-2</v>
      </c>
      <c r="Q147" s="229">
        <v>6.7778945455324563E-2</v>
      </c>
      <c r="R147" s="229">
        <v>0.1104551769670631</v>
      </c>
      <c r="S147" s="229">
        <v>8.5085544044559411E-2</v>
      </c>
      <c r="T147" s="229">
        <v>0.1131258396553928</v>
      </c>
      <c r="U147" s="229">
        <v>0.13342172903145141</v>
      </c>
      <c r="V147" s="229">
        <v>0.17806908962056281</v>
      </c>
      <c r="W147" s="229">
        <v>5.553395397678787E-2</v>
      </c>
      <c r="X147" s="229">
        <v>0.17036692786197899</v>
      </c>
      <c r="Y147" s="229">
        <v>0.22206565421232671</v>
      </c>
      <c r="DA147" s="73" t="s">
        <v>1123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0.55458780186698919</v>
      </c>
      <c r="G148" s="229">
        <v>0.5085578293609988</v>
      </c>
      <c r="H148" s="229">
        <v>0.32367782195350681</v>
      </c>
      <c r="I148" s="229">
        <v>0.34502048429340809</v>
      </c>
      <c r="J148" s="229">
        <v>0.25330779058364328</v>
      </c>
      <c r="K148" s="229">
        <v>0</v>
      </c>
      <c r="L148" s="229">
        <v>0</v>
      </c>
      <c r="M148" s="229">
        <v>5.5210235319024514</v>
      </c>
      <c r="N148" s="229">
        <v>2.1305399881746818</v>
      </c>
      <c r="O148" s="229">
        <v>0.92414730302445691</v>
      </c>
      <c r="P148" s="229">
        <v>1.5168700984751851</v>
      </c>
      <c r="Q148" s="229">
        <v>1.3342067099324371</v>
      </c>
      <c r="R148" s="229">
        <v>0.94380413502701743</v>
      </c>
      <c r="S148" s="229">
        <v>0.66921778508442287</v>
      </c>
      <c r="T148" s="229">
        <v>1.227375097365067</v>
      </c>
      <c r="U148" s="229">
        <v>1.3170638896815681</v>
      </c>
      <c r="V148" s="229">
        <v>1.3336129971659629</v>
      </c>
      <c r="W148" s="229">
        <v>1.2624259360769661</v>
      </c>
      <c r="X148" s="229">
        <v>0.79987283433854195</v>
      </c>
      <c r="Y148" s="229">
        <v>0.77719167316146609</v>
      </c>
      <c r="DA148" s="73" t="s">
        <v>1124</v>
      </c>
    </row>
    <row r="149" spans="1:105" ht="12" customHeight="1" x14ac:dyDescent="0.25">
      <c r="A149" s="64" t="s">
        <v>32</v>
      </c>
      <c r="B149" s="229">
        <v>10.1048248895043</v>
      </c>
      <c r="C149" s="229">
        <v>9.3915822881949147</v>
      </c>
      <c r="D149" s="229">
        <v>8.2394809107501903</v>
      </c>
      <c r="E149" s="229">
        <v>10.116257823941369</v>
      </c>
      <c r="F149" s="229">
        <v>2.580888226645365</v>
      </c>
      <c r="G149" s="229">
        <v>2.1781616373748749</v>
      </c>
      <c r="H149" s="229">
        <v>1.7491123264639921</v>
      </c>
      <c r="I149" s="229">
        <v>3.516070128337859</v>
      </c>
      <c r="J149" s="229">
        <v>3.5983784277757391</v>
      </c>
      <c r="K149" s="229">
        <v>2.7638331583773068</v>
      </c>
      <c r="L149" s="229">
        <v>0.6812621706086166</v>
      </c>
      <c r="M149" s="229">
        <v>3.6460653576182329</v>
      </c>
      <c r="N149" s="229">
        <v>1.0155300221885579</v>
      </c>
      <c r="O149" s="229">
        <v>1.013609576922704</v>
      </c>
      <c r="P149" s="229">
        <v>1.0043745435719089</v>
      </c>
      <c r="Q149" s="229">
        <v>1.7563561774677221</v>
      </c>
      <c r="R149" s="229">
        <v>1.8142397284012071</v>
      </c>
      <c r="S149" s="229">
        <v>1.224423633823291</v>
      </c>
      <c r="T149" s="229">
        <v>1.141093539948971</v>
      </c>
      <c r="U149" s="229">
        <v>0.88879548806258568</v>
      </c>
      <c r="V149" s="229">
        <v>0.8646809362457647</v>
      </c>
      <c r="W149" s="229">
        <v>0.52641242368593666</v>
      </c>
      <c r="X149" s="229">
        <v>0.86883612304760471</v>
      </c>
      <c r="Y149" s="229">
        <v>1.3733698649547159</v>
      </c>
      <c r="DA149" s="73" t="s">
        <v>1125</v>
      </c>
    </row>
    <row r="150" spans="1:105" ht="12" customHeight="1" x14ac:dyDescent="0.25">
      <c r="A150" s="64" t="s">
        <v>33</v>
      </c>
      <c r="B150" s="229">
        <v>15.23451066430966</v>
      </c>
      <c r="C150" s="229">
        <v>0.11937406094696899</v>
      </c>
      <c r="D150" s="229">
        <v>6.7504879899696428</v>
      </c>
      <c r="E150" s="229">
        <v>9.723353853733359</v>
      </c>
      <c r="F150" s="229">
        <v>8.2142045022756776</v>
      </c>
      <c r="G150" s="229">
        <v>8.03952814600534</v>
      </c>
      <c r="H150" s="229">
        <v>7.2785203208910598</v>
      </c>
      <c r="I150" s="229">
        <v>9.0958600102839604</v>
      </c>
      <c r="J150" s="229">
        <v>6.7222963821077952</v>
      </c>
      <c r="K150" s="229">
        <v>6.5103977112178404</v>
      </c>
      <c r="L150" s="229">
        <v>4.7811470362563986</v>
      </c>
      <c r="M150" s="229">
        <v>0.2103835071246446</v>
      </c>
      <c r="N150" s="229">
        <v>15.1912566003358</v>
      </c>
      <c r="O150" s="229">
        <v>9.372637588812843</v>
      </c>
      <c r="P150" s="229">
        <v>11.030677255958469</v>
      </c>
      <c r="Q150" s="229">
        <v>9.8443811860446886E-2</v>
      </c>
      <c r="R150" s="229">
        <v>3.30174299875604</v>
      </c>
      <c r="S150" s="229">
        <v>3.204610469265921</v>
      </c>
      <c r="T150" s="229">
        <v>3.0487429740068399</v>
      </c>
      <c r="U150" s="229">
        <v>3.3370031234011441</v>
      </c>
      <c r="V150" s="229">
        <v>1.363811766946516</v>
      </c>
      <c r="W150" s="229">
        <v>14.74863590057014</v>
      </c>
      <c r="X150" s="229">
        <v>16.561284150271039</v>
      </c>
      <c r="Y150" s="229">
        <v>18.779752206029709</v>
      </c>
      <c r="DA150" s="73" t="s">
        <v>1126</v>
      </c>
    </row>
    <row r="151" spans="1:105" ht="12" customHeight="1" x14ac:dyDescent="0.25">
      <c r="A151" s="64" t="s">
        <v>35</v>
      </c>
      <c r="B151" s="229">
        <v>40.823863370932862</v>
      </c>
      <c r="C151" s="229">
        <v>54.549201776259807</v>
      </c>
      <c r="D151" s="229">
        <v>52.760452606140127</v>
      </c>
      <c r="E151" s="229">
        <v>45.552702895559491</v>
      </c>
      <c r="F151" s="229">
        <v>28.23161714509779</v>
      </c>
      <c r="G151" s="229">
        <v>25.37564990682823</v>
      </c>
      <c r="H151" s="229">
        <v>25.322668390155769</v>
      </c>
      <c r="I151" s="229">
        <v>19.119111464890359</v>
      </c>
      <c r="J151" s="229">
        <v>15.21292077902533</v>
      </c>
      <c r="K151" s="229">
        <v>18.846270985387932</v>
      </c>
      <c r="L151" s="229">
        <v>19.872705700688261</v>
      </c>
      <c r="M151" s="229">
        <v>12.312897296681101</v>
      </c>
      <c r="N151" s="229">
        <v>12.875827204167081</v>
      </c>
      <c r="O151" s="229">
        <v>10.299919668493089</v>
      </c>
      <c r="P151" s="229">
        <v>13.143532062066461</v>
      </c>
      <c r="Q151" s="229">
        <v>10.23955176535277</v>
      </c>
      <c r="R151" s="229">
        <v>9.364001088059581</v>
      </c>
      <c r="S151" s="229">
        <v>9.769231079808181</v>
      </c>
      <c r="T151" s="229">
        <v>8.5146827832501639</v>
      </c>
      <c r="U151" s="229">
        <v>9.4365640009503515</v>
      </c>
      <c r="V151" s="229">
        <v>9.7698874643559073</v>
      </c>
      <c r="W151" s="229">
        <v>13.84108343227124</v>
      </c>
      <c r="X151" s="229">
        <v>6.5663655661143538</v>
      </c>
      <c r="Y151" s="229">
        <v>6.9055578476383461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0.1322076415195815</v>
      </c>
      <c r="C153" s="229">
        <v>0.1838366984847076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0.18161878188812369</v>
      </c>
      <c r="K153" s="229">
        <v>0.1323848917662446</v>
      </c>
      <c r="L153" s="229">
        <v>2.4738436189919768</v>
      </c>
      <c r="M153" s="229">
        <v>2.7054062827494429</v>
      </c>
      <c r="N153" s="229">
        <v>2.1206143349289759</v>
      </c>
      <c r="O153" s="229">
        <v>2.201196097163888</v>
      </c>
      <c r="P153" s="229">
        <v>2.7499567531627438</v>
      </c>
      <c r="Q153" s="229">
        <v>1.8464549646476229</v>
      </c>
      <c r="R153" s="229">
        <v>1.9852474887256419</v>
      </c>
      <c r="S153" s="229">
        <v>1.982267291309872</v>
      </c>
      <c r="T153" s="229">
        <v>1.9136508999239481</v>
      </c>
      <c r="U153" s="229">
        <v>2.3061508330468699</v>
      </c>
      <c r="V153" s="229">
        <v>2.3457792744124428</v>
      </c>
      <c r="W153" s="229">
        <v>1.9386201212696059</v>
      </c>
      <c r="X153" s="229">
        <v>1.921141811863774</v>
      </c>
      <c r="Y153" s="229">
        <v>2.207671960043359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30.944164731582958</v>
      </c>
      <c r="G154" s="229">
        <v>30.162562145638748</v>
      </c>
      <c r="H154" s="229">
        <v>28.952168749739851</v>
      </c>
      <c r="I154" s="229">
        <v>26.079570147961281</v>
      </c>
      <c r="J154" s="229">
        <v>34.022785668797162</v>
      </c>
      <c r="K154" s="229">
        <v>32.578500092281452</v>
      </c>
      <c r="L154" s="229">
        <v>33.225042761013754</v>
      </c>
      <c r="M154" s="229">
        <v>38.961279399391579</v>
      </c>
      <c r="N154" s="229">
        <v>29.617817580068891</v>
      </c>
      <c r="O154" s="229">
        <v>38.485046091066437</v>
      </c>
      <c r="P154" s="229">
        <v>32.363620503093429</v>
      </c>
      <c r="Q154" s="229">
        <v>20.892446404328322</v>
      </c>
      <c r="R154" s="229">
        <v>21.98660334899273</v>
      </c>
      <c r="S154" s="229">
        <v>27.40013131551606</v>
      </c>
      <c r="T154" s="229">
        <v>24.410987112193592</v>
      </c>
      <c r="U154" s="229">
        <v>27.199190147645901</v>
      </c>
      <c r="V154" s="229">
        <v>28.25394579052282</v>
      </c>
      <c r="W154" s="229">
        <v>6.7143418934401176</v>
      </c>
      <c r="X154" s="229">
        <v>6.2001122053957163</v>
      </c>
      <c r="Y154" s="229">
        <v>6.1385380800507443</v>
      </c>
      <c r="DA154" s="73" t="s">
        <v>1130</v>
      </c>
    </row>
    <row r="155" spans="1:105" ht="12" customHeight="1" x14ac:dyDescent="0.25">
      <c r="A155" s="60" t="s">
        <v>1036</v>
      </c>
      <c r="B155" s="262">
        <v>53.561118381960313</v>
      </c>
      <c r="C155" s="262">
        <v>70.09344038246816</v>
      </c>
      <c r="D155" s="262">
        <v>67.60236743456943</v>
      </c>
      <c r="E155" s="262">
        <v>52.713943438813487</v>
      </c>
      <c r="F155" s="262">
        <v>58.643277804910568</v>
      </c>
      <c r="G155" s="262">
        <v>56.603505520617013</v>
      </c>
      <c r="H155" s="262">
        <v>60.732757719101897</v>
      </c>
      <c r="I155" s="262">
        <v>46.120959863459497</v>
      </c>
      <c r="J155" s="262">
        <v>78.906681444024613</v>
      </c>
      <c r="K155" s="262">
        <v>51.298877023536321</v>
      </c>
      <c r="L155" s="262">
        <v>67.600370448582552</v>
      </c>
      <c r="M155" s="262">
        <v>93.709964515343358</v>
      </c>
      <c r="N155" s="262">
        <v>75.7560444598749</v>
      </c>
      <c r="O155" s="262">
        <v>71.719007848048719</v>
      </c>
      <c r="P155" s="262">
        <v>84.775294023123948</v>
      </c>
      <c r="Q155" s="262">
        <v>55.446983599479587</v>
      </c>
      <c r="R155" s="262">
        <v>52.112173752425811</v>
      </c>
      <c r="S155" s="262">
        <v>56.828098705022008</v>
      </c>
      <c r="T155" s="262">
        <v>53.403309051052261</v>
      </c>
      <c r="U155" s="262">
        <v>55.466289977397707</v>
      </c>
      <c r="V155" s="262">
        <v>59.175025567602219</v>
      </c>
      <c r="W155" s="262">
        <v>33.361918157117202</v>
      </c>
      <c r="X155" s="262">
        <v>43.042195946908627</v>
      </c>
      <c r="Y155" s="262">
        <v>45.939165693540033</v>
      </c>
      <c r="DA155" s="72" t="s">
        <v>1131</v>
      </c>
    </row>
    <row r="156" spans="1:105" ht="12" customHeight="1" x14ac:dyDescent="0.25">
      <c r="A156" s="132" t="s">
        <v>1038</v>
      </c>
      <c r="B156" s="316">
        <v>33.309778309061883</v>
      </c>
      <c r="C156" s="316">
        <v>40.362547725352933</v>
      </c>
      <c r="D156" s="316">
        <v>40.093071183070442</v>
      </c>
      <c r="E156" s="316">
        <v>34.765868970772502</v>
      </c>
      <c r="F156" s="316">
        <v>32.228069536873093</v>
      </c>
      <c r="G156" s="316">
        <v>30.375844195649339</v>
      </c>
      <c r="H156" s="316">
        <v>30.967535912204831</v>
      </c>
      <c r="I156" s="316">
        <v>25.841479807727769</v>
      </c>
      <c r="J156" s="316">
        <v>31.554963534391469</v>
      </c>
      <c r="K156" s="316">
        <v>27.460485363119389</v>
      </c>
      <c r="L156" s="316">
        <v>30.754336258354002</v>
      </c>
      <c r="M156" s="316">
        <v>22.134893212339101</v>
      </c>
      <c r="N156" s="316">
        <v>30.431474278000501</v>
      </c>
      <c r="O156" s="316">
        <v>30.749993156772248</v>
      </c>
      <c r="P156" s="316">
        <v>33.078003893083128</v>
      </c>
      <c r="Q156" s="316">
        <v>35.921539511339233</v>
      </c>
      <c r="R156" s="316">
        <v>33.908983597793863</v>
      </c>
      <c r="S156" s="316">
        <v>34.090780143933962</v>
      </c>
      <c r="T156" s="316">
        <v>34.564882200174303</v>
      </c>
      <c r="U156" s="316">
        <v>48.144005770254068</v>
      </c>
      <c r="V156" s="316">
        <v>52.958777661809833</v>
      </c>
      <c r="W156" s="316">
        <v>48.272719848077159</v>
      </c>
      <c r="X156" s="316">
        <v>51.783587533718958</v>
      </c>
      <c r="Y156" s="316">
        <v>55.930373029133193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1.0000000000000002</v>
      </c>
      <c r="D160" s="232">
        <f t="shared" si="6"/>
        <v>1</v>
      </c>
      <c r="E160" s="232">
        <f t="shared" si="6"/>
        <v>1.0000000000000002</v>
      </c>
      <c r="F160" s="232">
        <f t="shared" si="6"/>
        <v>1</v>
      </c>
      <c r="G160" s="232">
        <f t="shared" si="6"/>
        <v>1</v>
      </c>
      <c r="H160" s="232">
        <f t="shared" si="6"/>
        <v>1</v>
      </c>
      <c r="I160" s="232">
        <f t="shared" si="6"/>
        <v>1</v>
      </c>
      <c r="J160" s="232">
        <f t="shared" si="6"/>
        <v>1</v>
      </c>
      <c r="K160" s="232">
        <f t="shared" si="6"/>
        <v>1</v>
      </c>
      <c r="L160" s="232">
        <f t="shared" si="6"/>
        <v>1.0000000000000002</v>
      </c>
      <c r="M160" s="232">
        <f t="shared" si="6"/>
        <v>0.99999999999999989</v>
      </c>
      <c r="N160" s="232">
        <f t="shared" si="6"/>
        <v>1.0000000000000002</v>
      </c>
      <c r="O160" s="232">
        <f t="shared" si="6"/>
        <v>1.0000000000000002</v>
      </c>
      <c r="P160" s="232">
        <f t="shared" si="6"/>
        <v>1</v>
      </c>
      <c r="Q160" s="232">
        <f t="shared" si="6"/>
        <v>1</v>
      </c>
      <c r="R160" s="232">
        <f t="shared" si="6"/>
        <v>0.99999999999999989</v>
      </c>
      <c r="S160" s="232">
        <f t="shared" si="6"/>
        <v>1</v>
      </c>
      <c r="T160" s="232">
        <f t="shared" si="6"/>
        <v>1.0000000000000002</v>
      </c>
      <c r="U160" s="232">
        <f t="shared" si="6"/>
        <v>1</v>
      </c>
      <c r="V160" s="232">
        <f t="shared" si="6"/>
        <v>1</v>
      </c>
      <c r="W160" s="232">
        <f t="shared" si="6"/>
        <v>1</v>
      </c>
      <c r="X160" s="232">
        <f t="shared" si="6"/>
        <v>1</v>
      </c>
      <c r="Y160" s="232">
        <f t="shared" si="6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2.5936928371236767E-3</v>
      </c>
      <c r="C161" s="266">
        <f t="shared" si="7"/>
        <v>2.4737705950435718E-3</v>
      </c>
      <c r="D161" s="266">
        <f t="shared" si="7"/>
        <v>2.3466833211988414E-3</v>
      </c>
      <c r="E161" s="266">
        <f t="shared" si="7"/>
        <v>2.2454307068818409E-3</v>
      </c>
      <c r="F161" s="266">
        <f t="shared" si="7"/>
        <v>2.1555649065437494E-3</v>
      </c>
      <c r="G161" s="266">
        <f t="shared" si="7"/>
        <v>2.2605320541496669E-3</v>
      </c>
      <c r="H161" s="266">
        <f t="shared" si="7"/>
        <v>2.187219142301525E-3</v>
      </c>
      <c r="I161" s="266">
        <f t="shared" si="7"/>
        <v>1.9977369795170143E-3</v>
      </c>
      <c r="J161" s="266">
        <f t="shared" si="7"/>
        <v>2.1911791286348841E-3</v>
      </c>
      <c r="K161" s="266">
        <f t="shared" si="7"/>
        <v>1.8579184605763469E-3</v>
      </c>
      <c r="L161" s="266">
        <f t="shared" si="7"/>
        <v>2.3169921618460608E-3</v>
      </c>
      <c r="M161" s="266">
        <f t="shared" si="7"/>
        <v>2.1585023203201078E-3</v>
      </c>
      <c r="N161" s="266">
        <f t="shared" si="7"/>
        <v>2.2676780690634355E-3</v>
      </c>
      <c r="O161" s="266">
        <f t="shared" si="7"/>
        <v>2.7404940447996119E-3</v>
      </c>
      <c r="P161" s="266">
        <f t="shared" si="7"/>
        <v>2.305546530540319E-3</v>
      </c>
      <c r="Q161" s="266">
        <f t="shared" si="7"/>
        <v>2.68978943581352E-3</v>
      </c>
      <c r="R161" s="266">
        <f t="shared" si="7"/>
        <v>2.6889465235755967E-3</v>
      </c>
      <c r="S161" s="266">
        <f t="shared" si="7"/>
        <v>2.2319681031893932E-3</v>
      </c>
      <c r="T161" s="266">
        <f t="shared" si="7"/>
        <v>2.2770017381892561E-3</v>
      </c>
      <c r="U161" s="266">
        <f t="shared" si="7"/>
        <v>2.264246898992637E-3</v>
      </c>
      <c r="V161" s="266">
        <f t="shared" si="7"/>
        <v>2.3719081402208408E-3</v>
      </c>
      <c r="W161" s="266">
        <f t="shared" si="7"/>
        <v>2.9435623642177036E-3</v>
      </c>
      <c r="X161" s="266">
        <f t="shared" si="7"/>
        <v>2.5109887454827324E-3</v>
      </c>
      <c r="Y161" s="266">
        <f t="shared" si="7"/>
        <v>2.711592670633613E-3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2.0522074285171801E-2</v>
      </c>
      <c r="C162" s="267">
        <f t="shared" si="8"/>
        <v>1.9573213600827415E-2</v>
      </c>
      <c r="D162" s="267">
        <f t="shared" si="8"/>
        <v>1.856766103993366E-2</v>
      </c>
      <c r="E162" s="267">
        <f t="shared" si="8"/>
        <v>1.7766520040182247E-2</v>
      </c>
      <c r="F162" s="267">
        <f t="shared" si="8"/>
        <v>1.7055474921871337E-2</v>
      </c>
      <c r="G162" s="267">
        <f t="shared" si="8"/>
        <v>1.7886006421144851E-2</v>
      </c>
      <c r="H162" s="267">
        <f t="shared" si="8"/>
        <v>1.730593271254088E-2</v>
      </c>
      <c r="I162" s="267">
        <f t="shared" si="8"/>
        <v>1.5806693109176352E-2</v>
      </c>
      <c r="J162" s="267">
        <f t="shared" si="8"/>
        <v>1.7337265310039811E-2</v>
      </c>
      <c r="K162" s="267">
        <f t="shared" si="8"/>
        <v>1.4700407125318248E-2</v>
      </c>
      <c r="L162" s="267">
        <f t="shared" si="8"/>
        <v>1.833273569753021E-2</v>
      </c>
      <c r="M162" s="267">
        <f t="shared" si="8"/>
        <v>1.7078716619138616E-2</v>
      </c>
      <c r="N162" s="267">
        <f t="shared" si="8"/>
        <v>1.7942547830676562E-2</v>
      </c>
      <c r="O162" s="267">
        <f t="shared" si="8"/>
        <v>2.1683609392937068E-2</v>
      </c>
      <c r="P162" s="267">
        <f t="shared" si="8"/>
        <v>1.8242174435789751E-2</v>
      </c>
      <c r="Q162" s="267">
        <f t="shared" si="8"/>
        <v>2.1282419345557704E-2</v>
      </c>
      <c r="R162" s="267">
        <f t="shared" si="8"/>
        <v>2.1275749971561314E-2</v>
      </c>
      <c r="S162" s="267">
        <f t="shared" si="8"/>
        <v>1.7659999889031809E-2</v>
      </c>
      <c r="T162" s="267">
        <f t="shared" si="8"/>
        <v>1.801631949232892E-2</v>
      </c>
      <c r="U162" s="267">
        <f t="shared" si="8"/>
        <v>1.7915399385775868E-2</v>
      </c>
      <c r="V162" s="267">
        <f t="shared" si="8"/>
        <v>1.8767247360406969E-2</v>
      </c>
      <c r="W162" s="267">
        <f t="shared" si="8"/>
        <v>2.3290346735314355E-2</v>
      </c>
      <c r="X162" s="267">
        <f t="shared" si="8"/>
        <v>1.9867694750305483E-2</v>
      </c>
      <c r="Y162" s="267">
        <f t="shared" si="8"/>
        <v>2.1454933067395005E-2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2.2648809238511144E-2</v>
      </c>
      <c r="C163" s="267">
        <f t="shared" si="9"/>
        <v>2.1601616623621964E-2</v>
      </c>
      <c r="D163" s="267">
        <f t="shared" si="9"/>
        <v>2.0491857063525493E-2</v>
      </c>
      <c r="E163" s="267">
        <f t="shared" si="9"/>
        <v>1.9607692557326903E-2</v>
      </c>
      <c r="F163" s="267">
        <f t="shared" si="9"/>
        <v>1.8822960710983556E-2</v>
      </c>
      <c r="G163" s="267">
        <f t="shared" si="9"/>
        <v>1.9739561500564155E-2</v>
      </c>
      <c r="H163" s="267">
        <f t="shared" si="9"/>
        <v>1.9099373837860895E-2</v>
      </c>
      <c r="I163" s="267">
        <f t="shared" si="9"/>
        <v>1.7444765667771617E-2</v>
      </c>
      <c r="J163" s="267">
        <f t="shared" si="9"/>
        <v>1.9133953481898787E-2</v>
      </c>
      <c r="K163" s="267">
        <f t="shared" si="9"/>
        <v>1.622383352107605E-2</v>
      </c>
      <c r="L163" s="267">
        <f t="shared" si="9"/>
        <v>2.0232586037046859E-2</v>
      </c>
      <c r="M163" s="267">
        <f t="shared" si="9"/>
        <v>1.8848610982026875E-2</v>
      </c>
      <c r="N163" s="267">
        <f t="shared" si="9"/>
        <v>1.9801962385619199E-2</v>
      </c>
      <c r="O163" s="267">
        <f t="shared" si="9"/>
        <v>2.3930716063038007E-2</v>
      </c>
      <c r="P163" s="267">
        <f t="shared" si="9"/>
        <v>2.0132639768796534E-2</v>
      </c>
      <c r="Q163" s="267">
        <f t="shared" si="9"/>
        <v>2.3487950057749257E-2</v>
      </c>
      <c r="R163" s="267">
        <f t="shared" si="9"/>
        <v>2.3480589525997676E-2</v>
      </c>
      <c r="S163" s="267">
        <f t="shared" si="9"/>
        <v>1.9490133554765126E-2</v>
      </c>
      <c r="T163" s="267">
        <f t="shared" si="9"/>
        <v>1.9883379121021026E-2</v>
      </c>
      <c r="U163" s="267">
        <f t="shared" si="9"/>
        <v>1.977200050451821E-2</v>
      </c>
      <c r="V163" s="267">
        <f t="shared" si="9"/>
        <v>2.0712126829446887E-2</v>
      </c>
      <c r="W163" s="267">
        <f t="shared" si="9"/>
        <v>2.5703962132524717E-2</v>
      </c>
      <c r="X163" s="267">
        <f t="shared" si="9"/>
        <v>2.1926615319474305E-2</v>
      </c>
      <c r="Y163" s="267">
        <f t="shared" si="9"/>
        <v>2.3678341648902489E-2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3.6850318098901463E-2</v>
      </c>
      <c r="C164" s="267">
        <f t="shared" si="10"/>
        <v>3.5146503096394832E-2</v>
      </c>
      <c r="D164" s="267">
        <f t="shared" si="10"/>
        <v>3.3340889725193147E-2</v>
      </c>
      <c r="E164" s="267">
        <f t="shared" si="10"/>
        <v>3.1902326533545286E-2</v>
      </c>
      <c r="F164" s="267">
        <f t="shared" si="10"/>
        <v>3.0625543376622398E-2</v>
      </c>
      <c r="G164" s="267">
        <f t="shared" si="10"/>
        <v>3.2116881411662045E-2</v>
      </c>
      <c r="H164" s="267">
        <f t="shared" si="10"/>
        <v>3.1075276143801255E-2</v>
      </c>
      <c r="I164" s="267">
        <f t="shared" si="10"/>
        <v>2.8383177113131014E-2</v>
      </c>
      <c r="J164" s="267">
        <f t="shared" si="10"/>
        <v>3.1131538301741844E-2</v>
      </c>
      <c r="K164" s="267">
        <f t="shared" si="10"/>
        <v>2.6396682480715441E-2</v>
      </c>
      <c r="L164" s="267">
        <f t="shared" si="10"/>
        <v>3.2919047689307167E-2</v>
      </c>
      <c r="M164" s="267">
        <f t="shared" si="10"/>
        <v>3.0667277166567607E-2</v>
      </c>
      <c r="N164" s="267">
        <f t="shared" si="10"/>
        <v>3.2218409595316917E-2</v>
      </c>
      <c r="O164" s="267">
        <f t="shared" si="10"/>
        <v>3.8936020431395185E-2</v>
      </c>
      <c r="P164" s="267">
        <f t="shared" si="10"/>
        <v>3.2756431997725481E-2</v>
      </c>
      <c r="Q164" s="267">
        <f t="shared" si="10"/>
        <v>3.8215626349461428E-2</v>
      </c>
      <c r="R164" s="267">
        <f t="shared" si="10"/>
        <v>3.8203650535034855E-2</v>
      </c>
      <c r="S164" s="267">
        <f t="shared" si="10"/>
        <v>3.1711054374635242E-2</v>
      </c>
      <c r="T164" s="267">
        <f t="shared" si="10"/>
        <v>3.2350877159794011E-2</v>
      </c>
      <c r="U164" s="267">
        <f t="shared" si="10"/>
        <v>3.2169660681509331E-2</v>
      </c>
      <c r="V164" s="267">
        <f t="shared" si="10"/>
        <v>3.3699275495336509E-2</v>
      </c>
      <c r="W164" s="267">
        <f t="shared" si="10"/>
        <v>4.1821147019732677E-2</v>
      </c>
      <c r="X164" s="267">
        <f t="shared" si="10"/>
        <v>3.5675286097645191E-2</v>
      </c>
      <c r="Y164" s="267">
        <f t="shared" si="10"/>
        <v>3.8525399398607989E-2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8.4502071954900889E-3</v>
      </c>
      <c r="C165" s="268">
        <f t="shared" si="11"/>
        <v>7.3023200546587083E-3</v>
      </c>
      <c r="D165" s="268">
        <f t="shared" si="11"/>
        <v>7.0914334868887189E-3</v>
      </c>
      <c r="E165" s="268">
        <f t="shared" si="11"/>
        <v>7.4281674416541372E-3</v>
      </c>
      <c r="F165" s="268">
        <f t="shared" si="11"/>
        <v>6.8432150318438745E-3</v>
      </c>
      <c r="G165" s="268">
        <f t="shared" si="11"/>
        <v>7.1102038074769783E-3</v>
      </c>
      <c r="H165" s="268">
        <f t="shared" si="11"/>
        <v>6.6431428793193702E-3</v>
      </c>
      <c r="I165" s="268">
        <f t="shared" si="11"/>
        <v>6.7094306821067519E-3</v>
      </c>
      <c r="J165" s="268">
        <f t="shared" si="11"/>
        <v>6.2999587511789719E-3</v>
      </c>
      <c r="K165" s="268">
        <f t="shared" si="11"/>
        <v>5.7989277379493307E-3</v>
      </c>
      <c r="L165" s="268">
        <f t="shared" si="11"/>
        <v>6.5925011944398945E-3</v>
      </c>
      <c r="M165" s="268">
        <f t="shared" si="11"/>
        <v>6.0839724092886464E-3</v>
      </c>
      <c r="N165" s="268">
        <f t="shared" si="11"/>
        <v>6.451821389861675E-3</v>
      </c>
      <c r="O165" s="268">
        <f t="shared" si="11"/>
        <v>7.7752898188554881E-3</v>
      </c>
      <c r="P165" s="268">
        <f t="shared" si="11"/>
        <v>6.3038319251764816E-3</v>
      </c>
      <c r="Q165" s="268">
        <f t="shared" si="11"/>
        <v>7.4125234612421511E-3</v>
      </c>
      <c r="R165" s="268">
        <f t="shared" si="11"/>
        <v>7.6224742682648693E-3</v>
      </c>
      <c r="S165" s="268">
        <f t="shared" si="11"/>
        <v>6.2809101000327423E-3</v>
      </c>
      <c r="T165" s="268">
        <f t="shared" si="11"/>
        <v>6.4384152038862797E-3</v>
      </c>
      <c r="U165" s="268">
        <f t="shared" si="11"/>
        <v>6.4739375074531818E-3</v>
      </c>
      <c r="V165" s="268">
        <f t="shared" si="11"/>
        <v>6.6752875314520285E-3</v>
      </c>
      <c r="W165" s="268">
        <f t="shared" si="11"/>
        <v>9.4181467399511391E-3</v>
      </c>
      <c r="X165" s="268">
        <f t="shared" si="11"/>
        <v>7.2408949542986335E-3</v>
      </c>
      <c r="Y165" s="268">
        <f t="shared" si="11"/>
        <v>7.9304226121960468E-3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0.66923639928774059</v>
      </c>
      <c r="C166" s="317">
        <f t="shared" si="12"/>
        <v>0.7177309748815579</v>
      </c>
      <c r="D166" s="317">
        <f t="shared" si="12"/>
        <v>0.72178346980441888</v>
      </c>
      <c r="E166" s="317">
        <f t="shared" si="12"/>
        <v>0.7063236046982917</v>
      </c>
      <c r="F166" s="317">
        <f t="shared" si="12"/>
        <v>0.71100338705493737</v>
      </c>
      <c r="G166" s="317">
        <f t="shared" si="12"/>
        <v>0.70416398234026589</v>
      </c>
      <c r="H166" s="317">
        <f t="shared" si="12"/>
        <v>0.72618482510404114</v>
      </c>
      <c r="I166" s="317">
        <f t="shared" si="12"/>
        <v>0.7131036223581122</v>
      </c>
      <c r="J166" s="317">
        <f t="shared" si="12"/>
        <v>0.7294812436985264</v>
      </c>
      <c r="K166" s="317">
        <f t="shared" si="12"/>
        <v>0.75757102661548947</v>
      </c>
      <c r="L166" s="317">
        <f t="shared" si="12"/>
        <v>0.7336051942572227</v>
      </c>
      <c r="M166" s="317">
        <f t="shared" si="12"/>
        <v>0.75367951392900634</v>
      </c>
      <c r="N166" s="317">
        <f t="shared" si="12"/>
        <v>0.73000859398213136</v>
      </c>
      <c r="O166" s="317">
        <f t="shared" si="12"/>
        <v>0.66289101588988997</v>
      </c>
      <c r="P166" s="317">
        <f t="shared" si="12"/>
        <v>0.73999574546634572</v>
      </c>
      <c r="Q166" s="317">
        <f t="shared" si="12"/>
        <v>0.70673353037689723</v>
      </c>
      <c r="R166" s="317">
        <f t="shared" si="12"/>
        <v>0.68795198988285078</v>
      </c>
      <c r="S166" s="317">
        <f t="shared" si="12"/>
        <v>0.73907672268440738</v>
      </c>
      <c r="T166" s="317">
        <f t="shared" si="12"/>
        <v>0.73315187773109836</v>
      </c>
      <c r="U166" s="317">
        <f t="shared" si="12"/>
        <v>0.72947968065112034</v>
      </c>
      <c r="V166" s="317">
        <f t="shared" si="12"/>
        <v>0.72441813187476456</v>
      </c>
      <c r="W166" s="317">
        <f t="shared" si="12"/>
        <v>0.62376488617069803</v>
      </c>
      <c r="X166" s="317">
        <f t="shared" si="12"/>
        <v>0.69522458054425262</v>
      </c>
      <c r="Y166" s="317">
        <f t="shared" si="12"/>
        <v>0.66295749899695566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0.1271814946295593</v>
      </c>
      <c r="C167" s="269">
        <f t="shared" si="13"/>
        <v>9.8974982806576323E-2</v>
      </c>
      <c r="D167" s="269">
        <f t="shared" si="13"/>
        <v>9.9186828951424402E-2</v>
      </c>
      <c r="E167" s="269">
        <f t="shared" si="13"/>
        <v>0.11076538053997571</v>
      </c>
      <c r="F167" s="269">
        <f t="shared" si="13"/>
        <v>0.11610080459950257</v>
      </c>
      <c r="G167" s="269">
        <f t="shared" si="13"/>
        <v>0.12161028418900209</v>
      </c>
      <c r="H167" s="269">
        <f t="shared" si="13"/>
        <v>0.11099654715955026</v>
      </c>
      <c r="I167" s="269">
        <f t="shared" si="13"/>
        <v>0.12567882680026185</v>
      </c>
      <c r="J167" s="269">
        <f t="shared" si="13"/>
        <v>0.1146375266606012</v>
      </c>
      <c r="K167" s="269">
        <f t="shared" si="13"/>
        <v>0.10430588134058275</v>
      </c>
      <c r="L167" s="269">
        <f t="shared" si="13"/>
        <v>0.11236894538933991</v>
      </c>
      <c r="M167" s="269">
        <f t="shared" si="13"/>
        <v>0.10336636139258563</v>
      </c>
      <c r="N167" s="269">
        <f t="shared" si="13"/>
        <v>0.11836514130106576</v>
      </c>
      <c r="O167" s="269">
        <f t="shared" si="13"/>
        <v>0.15329213870432298</v>
      </c>
      <c r="P167" s="269">
        <f t="shared" si="13"/>
        <v>0.11100342626316784</v>
      </c>
      <c r="Q167" s="269">
        <f t="shared" si="13"/>
        <v>0.1191244848143258</v>
      </c>
      <c r="R167" s="269">
        <f t="shared" si="13"/>
        <v>0.13295595064125332</v>
      </c>
      <c r="S167" s="269">
        <f t="shared" si="13"/>
        <v>0.11300759051906428</v>
      </c>
      <c r="T167" s="269">
        <f t="shared" si="13"/>
        <v>0.11540163304048487</v>
      </c>
      <c r="U167" s="269">
        <f t="shared" si="13"/>
        <v>0.1184753929483483</v>
      </c>
      <c r="V167" s="269">
        <f t="shared" si="13"/>
        <v>0.11859324225187926</v>
      </c>
      <c r="W167" s="269">
        <f t="shared" si="13"/>
        <v>0.16390154436006796</v>
      </c>
      <c r="X167" s="269">
        <f t="shared" si="13"/>
        <v>0.13498591574373353</v>
      </c>
      <c r="Y167" s="269">
        <f t="shared" si="13"/>
        <v>0.15118766815089163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7.0131079633684923E-2</v>
      </c>
      <c r="C168" s="269">
        <f t="shared" si="14"/>
        <v>5.7953075681187773E-2</v>
      </c>
      <c r="D168" s="269">
        <f t="shared" si="14"/>
        <v>5.6819718026339817E-2</v>
      </c>
      <c r="E168" s="269">
        <f t="shared" si="14"/>
        <v>6.1679201254788311E-2</v>
      </c>
      <c r="F168" s="269">
        <f t="shared" si="14"/>
        <v>5.6251975007402553E-2</v>
      </c>
      <c r="G168" s="269">
        <f t="shared" si="14"/>
        <v>5.8287708380455307E-2</v>
      </c>
      <c r="H168" s="269">
        <f t="shared" si="14"/>
        <v>5.3605849486061778E-2</v>
      </c>
      <c r="I168" s="269">
        <f t="shared" si="14"/>
        <v>5.7086159279035251E-2</v>
      </c>
      <c r="J168" s="269">
        <f t="shared" si="14"/>
        <v>5.011011907617044E-2</v>
      </c>
      <c r="K168" s="269">
        <f t="shared" si="14"/>
        <v>4.7755089388677986E-2</v>
      </c>
      <c r="L168" s="269">
        <f t="shared" si="14"/>
        <v>5.1184684268549767E-2</v>
      </c>
      <c r="M168" s="269">
        <f t="shared" si="14"/>
        <v>4.7432304084982259E-2</v>
      </c>
      <c r="N168" s="269">
        <f t="shared" si="14"/>
        <v>5.032844475326563E-2</v>
      </c>
      <c r="O168" s="269">
        <f t="shared" si="14"/>
        <v>6.0628514972714403E-2</v>
      </c>
      <c r="P168" s="269">
        <f t="shared" si="14"/>
        <v>4.7447778531649679E-2</v>
      </c>
      <c r="Q168" s="269">
        <f t="shared" si="14"/>
        <v>5.6313372455894274E-2</v>
      </c>
      <c r="R168" s="269">
        <f t="shared" si="14"/>
        <v>5.9605082694702938E-2</v>
      </c>
      <c r="S168" s="269">
        <f t="shared" si="14"/>
        <v>4.8658538225760259E-2</v>
      </c>
      <c r="T168" s="269">
        <f t="shared" si="14"/>
        <v>5.0099761323132527E-2</v>
      </c>
      <c r="U168" s="269">
        <f t="shared" si="14"/>
        <v>5.0779798554298136E-2</v>
      </c>
      <c r="V168" s="269">
        <f t="shared" si="14"/>
        <v>5.1636849412921126E-2</v>
      </c>
      <c r="W168" s="269">
        <f t="shared" si="14"/>
        <v>7.7297312939072174E-2</v>
      </c>
      <c r="X168" s="269">
        <f t="shared" si="14"/>
        <v>5.7064445271031369E-2</v>
      </c>
      <c r="Y168" s="269">
        <f t="shared" si="14"/>
        <v>6.3392797910934454E-2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6.79759766864661E-2</v>
      </c>
      <c r="C169" s="318">
        <f t="shared" si="15"/>
        <v>5.5577491535322508E-2</v>
      </c>
      <c r="D169" s="318">
        <f t="shared" si="15"/>
        <v>5.4626167673559156E-2</v>
      </c>
      <c r="E169" s="318">
        <f t="shared" si="15"/>
        <v>5.9938151160423815E-2</v>
      </c>
      <c r="F169" s="318">
        <f t="shared" si="15"/>
        <v>5.3873187863756909E-2</v>
      </c>
      <c r="G169" s="318">
        <f t="shared" si="15"/>
        <v>5.5703429936410413E-2</v>
      </c>
      <c r="H169" s="318">
        <f t="shared" si="15"/>
        <v>5.0860085763726921E-2</v>
      </c>
      <c r="I169" s="318">
        <f t="shared" si="15"/>
        <v>5.5087741031534201E-2</v>
      </c>
      <c r="J169" s="318">
        <f t="shared" si="15"/>
        <v>4.643464770955457E-2</v>
      </c>
      <c r="K169" s="318">
        <f t="shared" si="15"/>
        <v>4.5590288966163982E-2</v>
      </c>
      <c r="L169" s="318">
        <f t="shared" si="15"/>
        <v>4.7523291571827192E-2</v>
      </c>
      <c r="M169" s="318">
        <f t="shared" si="15"/>
        <v>4.3968009133685676E-2</v>
      </c>
      <c r="N169" s="318">
        <f t="shared" si="15"/>
        <v>4.6377375911736018E-2</v>
      </c>
      <c r="O169" s="318">
        <f t="shared" si="15"/>
        <v>5.5316460934091913E-2</v>
      </c>
      <c r="P169" s="318">
        <f t="shared" si="15"/>
        <v>4.273981928733199E-2</v>
      </c>
      <c r="Q169" s="318">
        <f t="shared" si="15"/>
        <v>5.0956650637850036E-2</v>
      </c>
      <c r="R169" s="318">
        <f t="shared" si="15"/>
        <v>5.4639283072748408E-2</v>
      </c>
      <c r="S169" s="318">
        <f t="shared" si="15"/>
        <v>4.4273833000881432E-2</v>
      </c>
      <c r="T169" s="318">
        <f t="shared" si="15"/>
        <v>4.5618713484822097E-2</v>
      </c>
      <c r="U169" s="318">
        <f t="shared" si="15"/>
        <v>4.6458298287819035E-2</v>
      </c>
      <c r="V169" s="318">
        <f t="shared" si="15"/>
        <v>4.6799003447409247E-2</v>
      </c>
      <c r="W169" s="318">
        <f t="shared" si="15"/>
        <v>7.3752191859049687E-2</v>
      </c>
      <c r="X169" s="318">
        <f t="shared" si="15"/>
        <v>5.1877534469349104E-2</v>
      </c>
      <c r="Y169" s="318">
        <f t="shared" si="15"/>
        <v>5.8142432291450531E-2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2.1551029472188289E-3</v>
      </c>
      <c r="C170" s="318">
        <f t="shared" si="16"/>
        <v>2.3755841458652531E-3</v>
      </c>
      <c r="D170" s="318">
        <f t="shared" si="16"/>
        <v>2.19355035278065E-3</v>
      </c>
      <c r="E170" s="318">
        <f t="shared" si="16"/>
        <v>1.7410500943644996E-3</v>
      </c>
      <c r="F170" s="318">
        <f t="shared" si="16"/>
        <v>2.3787871436456482E-3</v>
      </c>
      <c r="G170" s="318">
        <f t="shared" si="16"/>
        <v>2.5842784440448904E-3</v>
      </c>
      <c r="H170" s="318">
        <f t="shared" si="16"/>
        <v>2.7457637223348499E-3</v>
      </c>
      <c r="I170" s="318">
        <f t="shared" si="16"/>
        <v>1.9984182475010557E-3</v>
      </c>
      <c r="J170" s="318">
        <f t="shared" si="16"/>
        <v>3.6754713666158722E-3</v>
      </c>
      <c r="K170" s="318">
        <f t="shared" si="16"/>
        <v>2.1648004225140092E-3</v>
      </c>
      <c r="L170" s="318">
        <f t="shared" si="16"/>
        <v>3.6613926967225706E-3</v>
      </c>
      <c r="M170" s="318">
        <f t="shared" si="16"/>
        <v>3.4642949512965781E-3</v>
      </c>
      <c r="N170" s="318">
        <f t="shared" si="16"/>
        <v>3.951068841529598E-3</v>
      </c>
      <c r="O170" s="318">
        <f t="shared" si="16"/>
        <v>5.3120540386224864E-3</v>
      </c>
      <c r="P170" s="318">
        <f t="shared" si="16"/>
        <v>4.7079592443176922E-3</v>
      </c>
      <c r="Q170" s="318">
        <f t="shared" si="16"/>
        <v>5.3567218180442348E-3</v>
      </c>
      <c r="R170" s="318">
        <f t="shared" si="16"/>
        <v>4.9657996219545225E-3</v>
      </c>
      <c r="S170" s="318">
        <f t="shared" si="16"/>
        <v>4.3847052248788361E-3</v>
      </c>
      <c r="T170" s="318">
        <f t="shared" si="16"/>
        <v>4.4810478383104412E-3</v>
      </c>
      <c r="U170" s="318">
        <f t="shared" si="16"/>
        <v>4.3215002664791042E-3</v>
      </c>
      <c r="V170" s="318">
        <f t="shared" si="16"/>
        <v>4.8378459655118809E-3</v>
      </c>
      <c r="W170" s="318">
        <f t="shared" si="16"/>
        <v>3.5451210800225099E-3</v>
      </c>
      <c r="X170" s="318">
        <f t="shared" si="16"/>
        <v>5.1869108016822816E-3</v>
      </c>
      <c r="Y170" s="318">
        <f t="shared" si="16"/>
        <v>5.2503656194839007E-3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1.1278749257041519E-2</v>
      </c>
      <c r="C171" s="269">
        <f t="shared" si="17"/>
        <v>9.47364487378651E-3</v>
      </c>
      <c r="D171" s="269">
        <f t="shared" si="17"/>
        <v>9.2767316640462952E-3</v>
      </c>
      <c r="E171" s="269">
        <f t="shared" si="17"/>
        <v>9.8887841480016312E-3</v>
      </c>
      <c r="F171" s="269">
        <f t="shared" si="17"/>
        <v>9.4521082223938315E-3</v>
      </c>
      <c r="G171" s="269">
        <f t="shared" si="17"/>
        <v>9.8455919311309231E-3</v>
      </c>
      <c r="H171" s="269">
        <f t="shared" si="17"/>
        <v>9.1373893978460678E-3</v>
      </c>
      <c r="I171" s="269">
        <f t="shared" si="17"/>
        <v>9.5615040960297746E-3</v>
      </c>
      <c r="J171" s="269">
        <f t="shared" si="17"/>
        <v>8.9002920320492406E-3</v>
      </c>
      <c r="K171" s="269">
        <f t="shared" si="17"/>
        <v>8.1652911236990249E-3</v>
      </c>
      <c r="L171" s="269">
        <f t="shared" si="17"/>
        <v>9.1275730175783814E-3</v>
      </c>
      <c r="M171" s="269">
        <f t="shared" si="17"/>
        <v>8.368716792533943E-3</v>
      </c>
      <c r="N171" s="269">
        <f t="shared" si="17"/>
        <v>9.1158303921059849E-3</v>
      </c>
      <c r="O171" s="269">
        <f t="shared" si="17"/>
        <v>1.126675147654194E-2</v>
      </c>
      <c r="P171" s="269">
        <f t="shared" si="17"/>
        <v>8.8122123541253296E-3</v>
      </c>
      <c r="Q171" s="269">
        <f t="shared" si="17"/>
        <v>1.0076980221903502E-2</v>
      </c>
      <c r="R171" s="269">
        <f t="shared" si="17"/>
        <v>1.0613165450901194E-2</v>
      </c>
      <c r="S171" s="269">
        <f t="shared" si="17"/>
        <v>8.8369186833342321E-3</v>
      </c>
      <c r="T171" s="269">
        <f t="shared" si="17"/>
        <v>9.0383290766198748E-3</v>
      </c>
      <c r="U171" s="269">
        <f t="shared" si="17"/>
        <v>9.1438669005402765E-3</v>
      </c>
      <c r="V171" s="269">
        <f t="shared" si="17"/>
        <v>9.3468376973101768E-3</v>
      </c>
      <c r="W171" s="269">
        <f t="shared" si="17"/>
        <v>1.3047335846956491E-2</v>
      </c>
      <c r="X171" s="269">
        <f t="shared" si="17"/>
        <v>1.0264807600989445E-2</v>
      </c>
      <c r="Y171" s="269">
        <f t="shared" si="17"/>
        <v>1.1309220493331615E-2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5.7950051440531685E-3</v>
      </c>
      <c r="C172" s="318">
        <f t="shared" si="18"/>
        <v>4.6250239212776746E-3</v>
      </c>
      <c r="D172" s="318">
        <f t="shared" si="18"/>
        <v>4.6104281704089124E-3</v>
      </c>
      <c r="E172" s="318">
        <f t="shared" si="18"/>
        <v>5.2387825984074893E-3</v>
      </c>
      <c r="F172" s="318">
        <f t="shared" si="18"/>
        <v>4.3824470954543678E-3</v>
      </c>
      <c r="G172" s="318">
        <f t="shared" si="18"/>
        <v>4.4778775228288652E-3</v>
      </c>
      <c r="H172" s="318">
        <f t="shared" si="18"/>
        <v>3.9920739112845188E-3</v>
      </c>
      <c r="I172" s="318">
        <f t="shared" si="18"/>
        <v>4.4500453348245801E-3</v>
      </c>
      <c r="J172" s="318">
        <f t="shared" si="18"/>
        <v>3.0058229817965425E-3</v>
      </c>
      <c r="K172" s="318">
        <f t="shared" si="18"/>
        <v>3.5838765483975697E-3</v>
      </c>
      <c r="L172" s="318">
        <f t="shared" si="18"/>
        <v>3.5142356502419888E-3</v>
      </c>
      <c r="M172" s="318">
        <f t="shared" si="18"/>
        <v>2.4033585300541355E-3</v>
      </c>
      <c r="N172" s="318">
        <f t="shared" si="18"/>
        <v>2.9604342534286202E-3</v>
      </c>
      <c r="O172" s="318">
        <f t="shared" si="18"/>
        <v>3.4623811614185609E-3</v>
      </c>
      <c r="P172" s="318">
        <f t="shared" si="18"/>
        <v>2.6064637907671083E-3</v>
      </c>
      <c r="Q172" s="318">
        <f t="shared" si="18"/>
        <v>2.9885351086379464E-3</v>
      </c>
      <c r="R172" s="318">
        <f t="shared" si="18"/>
        <v>3.3341133563387234E-3</v>
      </c>
      <c r="S172" s="318">
        <f t="shared" si="18"/>
        <v>2.7451401648953765E-3</v>
      </c>
      <c r="T172" s="318">
        <f t="shared" si="18"/>
        <v>2.7117219767766629E-3</v>
      </c>
      <c r="U172" s="318">
        <f t="shared" si="18"/>
        <v>2.8613008201669923E-3</v>
      </c>
      <c r="V172" s="318">
        <f t="shared" si="18"/>
        <v>2.7940282111180129E-3</v>
      </c>
      <c r="W172" s="318">
        <f t="shared" si="18"/>
        <v>5.7963337537312492E-3</v>
      </c>
      <c r="X172" s="318">
        <f t="shared" si="18"/>
        <v>3.0236161979356095E-3</v>
      </c>
      <c r="Y172" s="318">
        <f t="shared" si="18"/>
        <v>3.4036410994935729E-3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3.1764434225532981E-3</v>
      </c>
      <c r="C173" s="318">
        <f t="shared" si="19"/>
        <v>2.4719668065624834E-3</v>
      </c>
      <c r="D173" s="318">
        <f t="shared" si="19"/>
        <v>2.4772578066042414E-3</v>
      </c>
      <c r="E173" s="318">
        <f t="shared" si="19"/>
        <v>2.7664399249876788E-3</v>
      </c>
      <c r="F173" s="318">
        <f t="shared" si="19"/>
        <v>2.8996957316581406E-3</v>
      </c>
      <c r="G173" s="318">
        <f t="shared" si="19"/>
        <v>3.037298692330455E-3</v>
      </c>
      <c r="H173" s="318">
        <f t="shared" si="19"/>
        <v>2.7722134668885685E-3</v>
      </c>
      <c r="I173" s="318">
        <f t="shared" si="19"/>
        <v>3.1389132822089265E-3</v>
      </c>
      <c r="J173" s="318">
        <f t="shared" si="19"/>
        <v>2.8631493803361269E-3</v>
      </c>
      <c r="K173" s="318">
        <f t="shared" si="19"/>
        <v>2.6051095851873547E-3</v>
      </c>
      <c r="L173" s="318">
        <f t="shared" si="19"/>
        <v>2.8064900363127354E-3</v>
      </c>
      <c r="M173" s="318">
        <f t="shared" si="19"/>
        <v>2.5816444421815615E-3</v>
      </c>
      <c r="N173" s="318">
        <f t="shared" si="19"/>
        <v>2.956249064696694E-3</v>
      </c>
      <c r="O173" s="318">
        <f t="shared" si="19"/>
        <v>3.8285743309963011E-3</v>
      </c>
      <c r="P173" s="318">
        <f t="shared" si="19"/>
        <v>2.7723852771311102E-3</v>
      </c>
      <c r="Q173" s="318">
        <f t="shared" si="19"/>
        <v>2.9752141799847215E-3</v>
      </c>
      <c r="R173" s="318">
        <f t="shared" si="19"/>
        <v>3.3206643477012064E-3</v>
      </c>
      <c r="S173" s="318">
        <f t="shared" si="19"/>
        <v>2.8224406282409647E-3</v>
      </c>
      <c r="T173" s="318">
        <f t="shared" si="19"/>
        <v>2.8822334514235289E-3</v>
      </c>
      <c r="U173" s="318">
        <f t="shared" si="19"/>
        <v>2.9590026737878299E-3</v>
      </c>
      <c r="V173" s="318">
        <f t="shared" si="19"/>
        <v>2.9619460394570557E-3</v>
      </c>
      <c r="W173" s="318">
        <f t="shared" si="19"/>
        <v>4.0935513774648068E-3</v>
      </c>
      <c r="X173" s="318">
        <f t="shared" si="19"/>
        <v>3.3713640923186722E-3</v>
      </c>
      <c r="Y173" s="318">
        <f t="shared" si="19"/>
        <v>3.7760137625985585E-3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2.3073006904350511E-3</v>
      </c>
      <c r="C174" s="318">
        <f t="shared" si="20"/>
        <v>2.3766541459463507E-3</v>
      </c>
      <c r="D174" s="318">
        <f t="shared" si="20"/>
        <v>2.1890456870331419E-3</v>
      </c>
      <c r="E174" s="318">
        <f t="shared" si="20"/>
        <v>1.8835616246064648E-3</v>
      </c>
      <c r="F174" s="318">
        <f t="shared" si="20"/>
        <v>2.1699653952813244E-3</v>
      </c>
      <c r="G174" s="318">
        <f t="shared" si="20"/>
        <v>2.3304157159716029E-3</v>
      </c>
      <c r="H174" s="318">
        <f t="shared" si="20"/>
        <v>2.3731020196729792E-3</v>
      </c>
      <c r="I174" s="318">
        <f t="shared" si="20"/>
        <v>1.9725454789962693E-3</v>
      </c>
      <c r="J174" s="318">
        <f t="shared" si="20"/>
        <v>3.0313196699165712E-3</v>
      </c>
      <c r="K174" s="318">
        <f t="shared" si="20"/>
        <v>1.9763049901140991E-3</v>
      </c>
      <c r="L174" s="318">
        <f t="shared" si="20"/>
        <v>2.8068473310236572E-3</v>
      </c>
      <c r="M174" s="318">
        <f t="shared" si="20"/>
        <v>3.383713820298246E-3</v>
      </c>
      <c r="N174" s="318">
        <f t="shared" si="20"/>
        <v>3.1991470739806704E-3</v>
      </c>
      <c r="O174" s="318">
        <f t="shared" si="20"/>
        <v>3.9757959841270766E-3</v>
      </c>
      <c r="P174" s="318">
        <f t="shared" si="20"/>
        <v>3.4333632862271115E-3</v>
      </c>
      <c r="Q174" s="318">
        <f t="shared" si="20"/>
        <v>4.1132309332808335E-3</v>
      </c>
      <c r="R174" s="318">
        <f t="shared" si="20"/>
        <v>3.9583877468612645E-3</v>
      </c>
      <c r="S174" s="318">
        <f t="shared" si="20"/>
        <v>3.2693378901978913E-3</v>
      </c>
      <c r="T174" s="318">
        <f t="shared" si="20"/>
        <v>3.4443736484196835E-3</v>
      </c>
      <c r="U174" s="318">
        <f t="shared" si="20"/>
        <v>3.3235634065854535E-3</v>
      </c>
      <c r="V174" s="318">
        <f t="shared" si="20"/>
        <v>3.5908634467351082E-3</v>
      </c>
      <c r="W174" s="318">
        <f t="shared" si="20"/>
        <v>3.1574507157604353E-3</v>
      </c>
      <c r="X174" s="318">
        <f t="shared" si="20"/>
        <v>3.869827310735163E-3</v>
      </c>
      <c r="Y174" s="318">
        <f t="shared" si="20"/>
        <v>4.1295656312394843E-3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3.110717553677542E-2</v>
      </c>
      <c r="C175" s="319">
        <f t="shared" si="21"/>
        <v>2.9769897786345104E-2</v>
      </c>
      <c r="D175" s="319">
        <f t="shared" si="21"/>
        <v>3.1094726917030632E-2</v>
      </c>
      <c r="E175" s="319">
        <f t="shared" si="21"/>
        <v>3.2392892079352295E-2</v>
      </c>
      <c r="F175" s="319">
        <f t="shared" si="21"/>
        <v>3.1688966167898722E-2</v>
      </c>
      <c r="G175" s="319">
        <f t="shared" si="21"/>
        <v>2.6979247964148155E-2</v>
      </c>
      <c r="H175" s="319">
        <f t="shared" si="21"/>
        <v>2.3764444136676725E-2</v>
      </c>
      <c r="I175" s="319">
        <f t="shared" si="21"/>
        <v>2.4228083914858138E-2</v>
      </c>
      <c r="J175" s="319">
        <f t="shared" si="21"/>
        <v>2.0776923559158562E-2</v>
      </c>
      <c r="K175" s="319">
        <f t="shared" si="21"/>
        <v>1.7224942205915438E-2</v>
      </c>
      <c r="L175" s="319">
        <f t="shared" si="21"/>
        <v>1.3319740287139028E-2</v>
      </c>
      <c r="M175" s="319">
        <f t="shared" si="21"/>
        <v>1.231602430354988E-2</v>
      </c>
      <c r="N175" s="319">
        <f t="shared" si="21"/>
        <v>1.3499570300893568E-2</v>
      </c>
      <c r="O175" s="319">
        <f t="shared" si="21"/>
        <v>1.6855449205505565E-2</v>
      </c>
      <c r="P175" s="319">
        <f t="shared" si="21"/>
        <v>1.3000212726682957E-2</v>
      </c>
      <c r="Q175" s="319">
        <f t="shared" si="21"/>
        <v>1.466332348115503E-2</v>
      </c>
      <c r="R175" s="319">
        <f t="shared" si="21"/>
        <v>1.5602400505857313E-2</v>
      </c>
      <c r="S175" s="319">
        <f t="shared" si="21"/>
        <v>1.3046163865779538E-2</v>
      </c>
      <c r="T175" s="319">
        <f t="shared" si="21"/>
        <v>1.3342406113444913E-2</v>
      </c>
      <c r="U175" s="319">
        <f t="shared" si="21"/>
        <v>1.3526015967443782E-2</v>
      </c>
      <c r="V175" s="319">
        <f t="shared" si="21"/>
        <v>1.3779093406261626E-2</v>
      </c>
      <c r="W175" s="319">
        <f t="shared" si="21"/>
        <v>1.8811755691464798E-2</v>
      </c>
      <c r="X175" s="319">
        <f t="shared" si="21"/>
        <v>1.5238770972786808E-2</v>
      </c>
      <c r="Y175" s="319">
        <f t="shared" si="21"/>
        <v>1.6852125050151549E-2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0.99999999999999989</v>
      </c>
      <c r="C178" s="232">
        <f t="shared" si="22"/>
        <v>0.99999999999999978</v>
      </c>
      <c r="D178" s="232">
        <f t="shared" si="22"/>
        <v>1.0000000000000002</v>
      </c>
      <c r="E178" s="232">
        <f t="shared" si="22"/>
        <v>0.99999999999999989</v>
      </c>
      <c r="F178" s="232">
        <f t="shared" si="22"/>
        <v>0.99999999999999978</v>
      </c>
      <c r="G178" s="232">
        <f t="shared" si="22"/>
        <v>0.99999999999999989</v>
      </c>
      <c r="H178" s="232">
        <f t="shared" si="22"/>
        <v>1.0000000000000002</v>
      </c>
      <c r="I178" s="232">
        <f t="shared" si="22"/>
        <v>1</v>
      </c>
      <c r="J178" s="232">
        <f t="shared" si="22"/>
        <v>1.0000000000000004</v>
      </c>
      <c r="K178" s="232">
        <f t="shared" si="22"/>
        <v>1.0000000000000004</v>
      </c>
      <c r="L178" s="232">
        <f t="shared" si="22"/>
        <v>0.99999999999999956</v>
      </c>
      <c r="M178" s="232">
        <f t="shared" si="22"/>
        <v>0.99999999999999967</v>
      </c>
      <c r="N178" s="232">
        <f t="shared" si="22"/>
        <v>0.99999999999999989</v>
      </c>
      <c r="O178" s="232">
        <f t="shared" si="22"/>
        <v>1</v>
      </c>
      <c r="P178" s="232">
        <f t="shared" si="22"/>
        <v>1.0000000000000002</v>
      </c>
      <c r="Q178" s="232">
        <f t="shared" si="22"/>
        <v>1</v>
      </c>
      <c r="R178" s="232">
        <f t="shared" si="22"/>
        <v>1.0000000000000002</v>
      </c>
      <c r="S178" s="232">
        <f t="shared" si="22"/>
        <v>1</v>
      </c>
      <c r="T178" s="232">
        <f t="shared" si="22"/>
        <v>0.99999999999999989</v>
      </c>
      <c r="U178" s="232">
        <f t="shared" si="22"/>
        <v>1</v>
      </c>
      <c r="V178" s="232">
        <f t="shared" si="22"/>
        <v>1.0000000000000002</v>
      </c>
      <c r="W178" s="232">
        <f t="shared" si="22"/>
        <v>0.99999999999999956</v>
      </c>
      <c r="X178" s="232">
        <f t="shared" si="22"/>
        <v>0.99999999999999967</v>
      </c>
      <c r="Y178" s="232">
        <f t="shared" si="22"/>
        <v>0.99999999999999978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9.1340898881115858E-3</v>
      </c>
      <c r="C179" s="266">
        <f t="shared" si="23"/>
        <v>1.0257827902287239E-2</v>
      </c>
      <c r="D179" s="266">
        <f t="shared" si="23"/>
        <v>9.9626365865125403E-3</v>
      </c>
      <c r="E179" s="266">
        <f t="shared" si="23"/>
        <v>9.0733849720410903E-3</v>
      </c>
      <c r="F179" s="266">
        <f t="shared" si="23"/>
        <v>8.8497201040385991E-3</v>
      </c>
      <c r="G179" s="266">
        <f t="shared" si="23"/>
        <v>8.879365757453123E-3</v>
      </c>
      <c r="H179" s="266">
        <f t="shared" si="23"/>
        <v>9.215345393109307E-3</v>
      </c>
      <c r="I179" s="266">
        <f t="shared" si="23"/>
        <v>8.0761083312983813E-3</v>
      </c>
      <c r="J179" s="266">
        <f t="shared" si="23"/>
        <v>9.2354685532780867E-3</v>
      </c>
      <c r="K179" s="266">
        <f t="shared" si="23"/>
        <v>8.7197949902695984E-3</v>
      </c>
      <c r="L179" s="266">
        <f t="shared" si="23"/>
        <v>9.6124626478787962E-3</v>
      </c>
      <c r="M179" s="266">
        <f t="shared" si="23"/>
        <v>9.6814350667307151E-3</v>
      </c>
      <c r="N179" s="266">
        <f t="shared" si="23"/>
        <v>9.2994253229351283E-3</v>
      </c>
      <c r="O179" s="266">
        <f t="shared" si="23"/>
        <v>9.0144789165442999E-3</v>
      </c>
      <c r="P179" s="266">
        <f t="shared" si="23"/>
        <v>9.7825690078174807E-3</v>
      </c>
      <c r="Q179" s="266">
        <f t="shared" si="23"/>
        <v>1.0102688484469876E-2</v>
      </c>
      <c r="R179" s="266">
        <f t="shared" si="23"/>
        <v>9.5288469816484454E-3</v>
      </c>
      <c r="S179" s="266">
        <f t="shared" si="23"/>
        <v>9.4606086650652343E-3</v>
      </c>
      <c r="T179" s="266">
        <f t="shared" si="23"/>
        <v>9.4394562306460723E-3</v>
      </c>
      <c r="U179" s="266">
        <f t="shared" si="23"/>
        <v>9.2699015172005642E-3</v>
      </c>
      <c r="V179" s="266">
        <f t="shared" si="23"/>
        <v>9.5159360023647725E-3</v>
      </c>
      <c r="W179" s="266">
        <f t="shared" si="23"/>
        <v>8.7071043637054774E-3</v>
      </c>
      <c r="X179" s="266">
        <f t="shared" si="23"/>
        <v>9.1330050576913062E-3</v>
      </c>
      <c r="Y179" s="266">
        <f t="shared" si="23"/>
        <v>8.9314741710537389E-3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7.2488783582904642E-2</v>
      </c>
      <c r="C180" s="267">
        <f t="shared" si="24"/>
        <v>8.1406847967127882E-2</v>
      </c>
      <c r="D180" s="267">
        <f t="shared" si="24"/>
        <v>7.9064188800548454E-2</v>
      </c>
      <c r="E180" s="267">
        <f t="shared" si="24"/>
        <v>7.2007025074136283E-2</v>
      </c>
      <c r="F180" s="267">
        <f t="shared" si="24"/>
        <v>7.0232004857526217E-2</v>
      </c>
      <c r="G180" s="267">
        <f t="shared" si="24"/>
        <v>7.0467274860434387E-2</v>
      </c>
      <c r="H180" s="267">
        <f t="shared" si="24"/>
        <v>7.3133633019340047E-2</v>
      </c>
      <c r="I180" s="267">
        <f t="shared" si="24"/>
        <v>6.4092567096535838E-2</v>
      </c>
      <c r="J180" s="267">
        <f t="shared" si="24"/>
        <v>7.3293331842139861E-2</v>
      </c>
      <c r="K180" s="267">
        <f t="shared" si="24"/>
        <v>6.9200909962539081E-2</v>
      </c>
      <c r="L180" s="267">
        <f t="shared" si="24"/>
        <v>7.6285183648975269E-2</v>
      </c>
      <c r="M180" s="267">
        <f t="shared" si="24"/>
        <v>7.6832553644737372E-2</v>
      </c>
      <c r="N180" s="267">
        <f t="shared" si="24"/>
        <v>7.380089729103749E-2</v>
      </c>
      <c r="O180" s="267">
        <f t="shared" si="24"/>
        <v>7.1539542450149041E-2</v>
      </c>
      <c r="P180" s="267">
        <f t="shared" si="24"/>
        <v>7.7635159756361746E-2</v>
      </c>
      <c r="Q180" s="267">
        <f t="shared" si="24"/>
        <v>8.017565057131755E-2</v>
      </c>
      <c r="R180" s="267">
        <f t="shared" si="24"/>
        <v>7.5621603806017818E-2</v>
      </c>
      <c r="S180" s="267">
        <f t="shared" si="24"/>
        <v>7.5080059697797449E-2</v>
      </c>
      <c r="T180" s="267">
        <f t="shared" si="24"/>
        <v>7.4912192481726175E-2</v>
      </c>
      <c r="U180" s="267">
        <f t="shared" si="24"/>
        <v>7.3566594279938141E-2</v>
      </c>
      <c r="V180" s="267">
        <f t="shared" si="24"/>
        <v>7.5519141360979342E-2</v>
      </c>
      <c r="W180" s="267">
        <f t="shared" si="24"/>
        <v>6.9100196252272761E-2</v>
      </c>
      <c r="X180" s="267">
        <f t="shared" si="24"/>
        <v>7.2480174291938232E-2</v>
      </c>
      <c r="Y180" s="267">
        <f t="shared" si="24"/>
        <v>7.0880810917404821E-2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8.1142643440572745E-2</v>
      </c>
      <c r="C181" s="267">
        <f t="shared" si="25"/>
        <v>9.1125364666422584E-2</v>
      </c>
      <c r="D181" s="267">
        <f t="shared" si="25"/>
        <v>8.8503034037310302E-2</v>
      </c>
      <c r="E181" s="267">
        <f t="shared" si="25"/>
        <v>8.0603371611618041E-2</v>
      </c>
      <c r="F181" s="267">
        <f t="shared" si="25"/>
        <v>7.8616445836108662E-2</v>
      </c>
      <c r="G181" s="267">
        <f t="shared" si="25"/>
        <v>7.8879802855148798E-2</v>
      </c>
      <c r="H181" s="267">
        <f t="shared" si="25"/>
        <v>8.1864476327086752E-2</v>
      </c>
      <c r="I181" s="267">
        <f t="shared" si="25"/>
        <v>7.1744069386366238E-2</v>
      </c>
      <c r="J181" s="267">
        <f t="shared" si="25"/>
        <v>8.2043240323333155E-2</v>
      </c>
      <c r="K181" s="267">
        <f t="shared" si="25"/>
        <v>7.746225671495105E-2</v>
      </c>
      <c r="L181" s="267">
        <f t="shared" si="25"/>
        <v>8.539226554337194E-2</v>
      </c>
      <c r="M181" s="267">
        <f t="shared" si="25"/>
        <v>8.6004981693386995E-2</v>
      </c>
      <c r="N181" s="267">
        <f t="shared" si="25"/>
        <v>8.2611399977930641E-2</v>
      </c>
      <c r="O181" s="267">
        <f t="shared" si="25"/>
        <v>8.0080079951888733E-2</v>
      </c>
      <c r="P181" s="267">
        <f t="shared" si="25"/>
        <v>8.690340457096607E-2</v>
      </c>
      <c r="Q181" s="267">
        <f t="shared" si="25"/>
        <v>8.9747184396933827E-2</v>
      </c>
      <c r="R181" s="267">
        <f t="shared" si="25"/>
        <v>8.4649466175937813E-2</v>
      </c>
      <c r="S181" s="267">
        <f t="shared" si="25"/>
        <v>8.404327141988413E-2</v>
      </c>
      <c r="T181" s="267">
        <f t="shared" si="25"/>
        <v>8.3855363870801655E-2</v>
      </c>
      <c r="U181" s="267">
        <f t="shared" si="25"/>
        <v>8.2349125392167391E-2</v>
      </c>
      <c r="V181" s="267">
        <f t="shared" si="25"/>
        <v>8.4534771553778837E-2</v>
      </c>
      <c r="W181" s="267">
        <f t="shared" si="25"/>
        <v>7.734951959511277E-2</v>
      </c>
      <c r="X181" s="267">
        <f t="shared" si="25"/>
        <v>8.1133006354769485E-2</v>
      </c>
      <c r="Y181" s="267">
        <f t="shared" si="25"/>
        <v>7.9342707695898337E-2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0.13063276539395616</v>
      </c>
      <c r="C182" s="267">
        <f t="shared" si="26"/>
        <v>0.14670409884570371</v>
      </c>
      <c r="D182" s="267">
        <f t="shared" si="26"/>
        <v>0.14248236921830884</v>
      </c>
      <c r="E182" s="267">
        <f t="shared" si="26"/>
        <v>0.1297645835437185</v>
      </c>
      <c r="F182" s="267">
        <f t="shared" si="26"/>
        <v>0.12656580177273244</v>
      </c>
      <c r="G182" s="267">
        <f t="shared" si="26"/>
        <v>0.12698978420939436</v>
      </c>
      <c r="H182" s="267">
        <f t="shared" si="26"/>
        <v>0.13179485504397698</v>
      </c>
      <c r="I182" s="267">
        <f t="shared" si="26"/>
        <v>0.11550185928340927</v>
      </c>
      <c r="J182" s="267">
        <f t="shared" si="26"/>
        <v>0.13208264989748886</v>
      </c>
      <c r="K182" s="267">
        <f t="shared" si="26"/>
        <v>0.12470765530015832</v>
      </c>
      <c r="L182" s="267">
        <f t="shared" si="26"/>
        <v>0.13747429610615811</v>
      </c>
      <c r="M182" s="267">
        <f t="shared" si="26"/>
        <v>0.13846071707649063</v>
      </c>
      <c r="N182" s="267">
        <f t="shared" si="26"/>
        <v>0.13299733869388847</v>
      </c>
      <c r="O182" s="267">
        <f t="shared" si="26"/>
        <v>0.12892212840891504</v>
      </c>
      <c r="P182" s="267">
        <f t="shared" si="26"/>
        <v>0.13990710161629577</v>
      </c>
      <c r="Q182" s="267">
        <f t="shared" si="26"/>
        <v>0.14448534564540211</v>
      </c>
      <c r="R182" s="267">
        <f t="shared" si="26"/>
        <v>0.13627845220230669</v>
      </c>
      <c r="S182" s="267">
        <f t="shared" si="26"/>
        <v>0.13530253012246218</v>
      </c>
      <c r="T182" s="267">
        <f t="shared" si="26"/>
        <v>0.13500001492534483</v>
      </c>
      <c r="U182" s="267">
        <f t="shared" si="26"/>
        <v>0.13257509888288335</v>
      </c>
      <c r="V182" s="267">
        <f t="shared" si="26"/>
        <v>0.13609380360037374</v>
      </c>
      <c r="W182" s="267">
        <f t="shared" si="26"/>
        <v>0.12452615811073284</v>
      </c>
      <c r="X182" s="267">
        <f t="shared" si="26"/>
        <v>0.13061725050418371</v>
      </c>
      <c r="Y182" s="267">
        <f t="shared" si="26"/>
        <v>0.12773502169362361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2.9758709663697064E-2</v>
      </c>
      <c r="C183" s="268">
        <f t="shared" si="27"/>
        <v>3.0280068231949706E-2</v>
      </c>
      <c r="D183" s="268">
        <f t="shared" si="27"/>
        <v>3.010605396522175E-2</v>
      </c>
      <c r="E183" s="268">
        <f t="shared" si="27"/>
        <v>3.0015899679444694E-2</v>
      </c>
      <c r="F183" s="268">
        <f t="shared" si="27"/>
        <v>2.8094972904653324E-2</v>
      </c>
      <c r="G183" s="268">
        <f t="shared" si="27"/>
        <v>2.7928867498573505E-2</v>
      </c>
      <c r="H183" s="268">
        <f t="shared" si="27"/>
        <v>2.7989356413680975E-2</v>
      </c>
      <c r="I183" s="268">
        <f t="shared" si="27"/>
        <v>2.7123735299294495E-2</v>
      </c>
      <c r="J183" s="268">
        <f t="shared" si="27"/>
        <v>2.6553315597575622E-2</v>
      </c>
      <c r="K183" s="268">
        <f t="shared" si="27"/>
        <v>2.7216189575198203E-2</v>
      </c>
      <c r="L183" s="268">
        <f t="shared" si="27"/>
        <v>2.7350188115077639E-2</v>
      </c>
      <c r="M183" s="268">
        <f t="shared" si="27"/>
        <v>2.7288172578649083E-2</v>
      </c>
      <c r="N183" s="268">
        <f t="shared" si="27"/>
        <v>2.6458002143449802E-2</v>
      </c>
      <c r="O183" s="268">
        <f t="shared" si="27"/>
        <v>2.5575748385623581E-2</v>
      </c>
      <c r="P183" s="268">
        <f t="shared" si="27"/>
        <v>2.6747528191187711E-2</v>
      </c>
      <c r="Q183" s="268">
        <f t="shared" si="27"/>
        <v>2.7840995438405031E-2</v>
      </c>
      <c r="R183" s="268">
        <f t="shared" si="27"/>
        <v>2.7011839129945057E-2</v>
      </c>
      <c r="S183" s="268">
        <f t="shared" si="27"/>
        <v>2.6622796460198182E-2</v>
      </c>
      <c r="T183" s="268">
        <f t="shared" si="27"/>
        <v>2.6690861711920082E-2</v>
      </c>
      <c r="U183" s="268">
        <f t="shared" si="27"/>
        <v>2.6504513774227467E-2</v>
      </c>
      <c r="V183" s="268">
        <f t="shared" si="27"/>
        <v>2.6780804816820224E-2</v>
      </c>
      <c r="W183" s="268">
        <f t="shared" si="27"/>
        <v>2.7859028085936797E-2</v>
      </c>
      <c r="X183" s="268">
        <f t="shared" si="27"/>
        <v>2.6336689226023453E-2</v>
      </c>
      <c r="Y183" s="268">
        <f t="shared" si="27"/>
        <v>2.6121314419181963E-2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0.40684088936740898</v>
      </c>
      <c r="C184" s="269">
        <f t="shared" si="28"/>
        <v>0.37287958302246832</v>
      </c>
      <c r="D184" s="269">
        <f t="shared" si="28"/>
        <v>0.38255504920089545</v>
      </c>
      <c r="E184" s="269">
        <f t="shared" si="28"/>
        <v>0.40656050716342645</v>
      </c>
      <c r="F184" s="269">
        <f t="shared" si="28"/>
        <v>0.43293285498111728</v>
      </c>
      <c r="G184" s="269">
        <f t="shared" si="28"/>
        <v>0.43386928971853284</v>
      </c>
      <c r="H184" s="269">
        <f t="shared" si="28"/>
        <v>0.42478460162222559</v>
      </c>
      <c r="I184" s="269">
        <f t="shared" si="28"/>
        <v>0.46141177983836074</v>
      </c>
      <c r="J184" s="269">
        <f t="shared" si="28"/>
        <v>0.43886995234763132</v>
      </c>
      <c r="K184" s="269">
        <f t="shared" si="28"/>
        <v>0.44462104693280069</v>
      </c>
      <c r="L184" s="269">
        <f t="shared" si="28"/>
        <v>0.42346246055893416</v>
      </c>
      <c r="M184" s="269">
        <f t="shared" si="28"/>
        <v>0.42114367236777117</v>
      </c>
      <c r="N184" s="269">
        <f t="shared" si="28"/>
        <v>0.44088712851687012</v>
      </c>
      <c r="O184" s="269">
        <f t="shared" si="28"/>
        <v>0.457967405185077</v>
      </c>
      <c r="P184" s="269">
        <f t="shared" si="28"/>
        <v>0.4278356556873581</v>
      </c>
      <c r="Q184" s="269">
        <f t="shared" si="28"/>
        <v>0.40646013847931761</v>
      </c>
      <c r="R184" s="269">
        <f t="shared" si="28"/>
        <v>0.42797309471581002</v>
      </c>
      <c r="S184" s="269">
        <f t="shared" si="28"/>
        <v>0.43509050466553878</v>
      </c>
      <c r="T184" s="269">
        <f t="shared" si="28"/>
        <v>0.43454631335421789</v>
      </c>
      <c r="U184" s="269">
        <f t="shared" si="28"/>
        <v>0.44056240638500382</v>
      </c>
      <c r="V184" s="269">
        <f t="shared" si="28"/>
        <v>0.43217490853476237</v>
      </c>
      <c r="W184" s="269">
        <f t="shared" si="28"/>
        <v>0.44033999444925981</v>
      </c>
      <c r="X184" s="269">
        <f t="shared" si="28"/>
        <v>0.44593852680021373</v>
      </c>
      <c r="Y184" s="269">
        <f t="shared" si="28"/>
        <v>0.45229225882429841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0.40645358264202164</v>
      </c>
      <c r="C185" s="318">
        <f t="shared" si="29"/>
        <v>0.3724446271830702</v>
      </c>
      <c r="D185" s="318">
        <f t="shared" si="29"/>
        <v>0.38213261016210642</v>
      </c>
      <c r="E185" s="318">
        <f t="shared" si="29"/>
        <v>0.40617577446813369</v>
      </c>
      <c r="F185" s="318">
        <f t="shared" si="29"/>
        <v>0.43255760619814321</v>
      </c>
      <c r="G185" s="318">
        <f t="shared" si="29"/>
        <v>0.43349278389067669</v>
      </c>
      <c r="H185" s="318">
        <f t="shared" si="29"/>
        <v>0.42439384947381897</v>
      </c>
      <c r="I185" s="318">
        <f t="shared" si="29"/>
        <v>0.46106933399975131</v>
      </c>
      <c r="J185" s="318">
        <f t="shared" si="29"/>
        <v>0.43847834693027682</v>
      </c>
      <c r="K185" s="318">
        <f t="shared" si="29"/>
        <v>0.44425130727782691</v>
      </c>
      <c r="L185" s="318">
        <f t="shared" si="29"/>
        <v>0.42305486971226386</v>
      </c>
      <c r="M185" s="318">
        <f t="shared" si="29"/>
        <v>0.4207331569295964</v>
      </c>
      <c r="N185" s="318">
        <f t="shared" si="29"/>
        <v>0.44049281118324085</v>
      </c>
      <c r="O185" s="318">
        <f t="shared" si="29"/>
        <v>0.45758517024399276</v>
      </c>
      <c r="P185" s="318">
        <f t="shared" si="29"/>
        <v>0.42742085193408819</v>
      </c>
      <c r="Q185" s="318">
        <f t="shared" si="29"/>
        <v>0.40603176091324816</v>
      </c>
      <c r="R185" s="318">
        <f t="shared" si="29"/>
        <v>0.4275690493685026</v>
      </c>
      <c r="S185" s="318">
        <f t="shared" si="29"/>
        <v>0.43468935278208659</v>
      </c>
      <c r="T185" s="318">
        <f t="shared" si="29"/>
        <v>0.43414605838334364</v>
      </c>
      <c r="U185" s="318">
        <f t="shared" si="29"/>
        <v>0.44016934092963067</v>
      </c>
      <c r="V185" s="318">
        <f t="shared" si="29"/>
        <v>0.43177141064310398</v>
      </c>
      <c r="W185" s="318">
        <f t="shared" si="29"/>
        <v>0.43997079290646551</v>
      </c>
      <c r="X185" s="318">
        <f t="shared" si="29"/>
        <v>0.44555126607416762</v>
      </c>
      <c r="Y185" s="318">
        <f t="shared" si="29"/>
        <v>0.45191354347811213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3.8730672538734283E-4</v>
      </c>
      <c r="C186" s="318">
        <f t="shared" si="30"/>
        <v>4.3495583939815618E-4</v>
      </c>
      <c r="D186" s="318">
        <f t="shared" si="30"/>
        <v>4.2243903878901354E-4</v>
      </c>
      <c r="E186" s="318">
        <f t="shared" si="30"/>
        <v>3.8473269529280878E-4</v>
      </c>
      <c r="F186" s="318">
        <f t="shared" si="30"/>
        <v>3.7524878297408017E-4</v>
      </c>
      <c r="G186" s="318">
        <f t="shared" si="30"/>
        <v>3.7650582785612048E-4</v>
      </c>
      <c r="H186" s="318">
        <f t="shared" si="30"/>
        <v>3.907521484065889E-4</v>
      </c>
      <c r="I186" s="318">
        <f t="shared" si="30"/>
        <v>3.4244583860946586E-4</v>
      </c>
      <c r="J186" s="318">
        <f t="shared" si="30"/>
        <v>3.916054173545505E-4</v>
      </c>
      <c r="K186" s="318">
        <f t="shared" si="30"/>
        <v>3.6973965497382404E-4</v>
      </c>
      <c r="L186" s="318">
        <f t="shared" si="30"/>
        <v>4.0759084667030618E-4</v>
      </c>
      <c r="M186" s="318">
        <f t="shared" si="30"/>
        <v>4.1051543817474824E-4</v>
      </c>
      <c r="N186" s="318">
        <f t="shared" si="30"/>
        <v>3.9431733362925908E-4</v>
      </c>
      <c r="O186" s="318">
        <f t="shared" si="30"/>
        <v>3.8223494108418846E-4</v>
      </c>
      <c r="P186" s="318">
        <f t="shared" si="30"/>
        <v>4.148037532699186E-4</v>
      </c>
      <c r="Q186" s="318">
        <f t="shared" si="30"/>
        <v>4.2837756606940931E-4</v>
      </c>
      <c r="R186" s="318">
        <f t="shared" si="30"/>
        <v>4.0404534730742946E-4</v>
      </c>
      <c r="S186" s="318">
        <f t="shared" si="30"/>
        <v>4.0115188345218671E-4</v>
      </c>
      <c r="T186" s="318">
        <f t="shared" si="30"/>
        <v>4.002549708742277E-4</v>
      </c>
      <c r="U186" s="318">
        <f t="shared" si="30"/>
        <v>3.9306545537317673E-4</v>
      </c>
      <c r="V186" s="318">
        <f t="shared" si="30"/>
        <v>4.0349789165840965E-4</v>
      </c>
      <c r="W186" s="318">
        <f t="shared" si="30"/>
        <v>3.6920154279429984E-4</v>
      </c>
      <c r="X186" s="318">
        <f t="shared" si="30"/>
        <v>3.872607260461028E-4</v>
      </c>
      <c r="Y186" s="318">
        <f t="shared" si="30"/>
        <v>3.7871534618624439E-4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0.20438907766153941</v>
      </c>
      <c r="C187" s="269">
        <f t="shared" si="31"/>
        <v>0.19887165871817591</v>
      </c>
      <c r="D187" s="269">
        <f t="shared" si="31"/>
        <v>0.19962700758455518</v>
      </c>
      <c r="E187" s="269">
        <f t="shared" si="31"/>
        <v>0.20625706901820964</v>
      </c>
      <c r="F187" s="269">
        <f t="shared" si="31"/>
        <v>0.19112021551841762</v>
      </c>
      <c r="G187" s="269">
        <f t="shared" si="31"/>
        <v>0.18947358735002057</v>
      </c>
      <c r="H187" s="269">
        <f t="shared" si="31"/>
        <v>0.18690973529600802</v>
      </c>
      <c r="I187" s="269">
        <f t="shared" si="31"/>
        <v>0.19098315901245086</v>
      </c>
      <c r="J187" s="269">
        <f t="shared" si="31"/>
        <v>0.17478610590546276</v>
      </c>
      <c r="K187" s="269">
        <f t="shared" si="31"/>
        <v>0.18548111904391124</v>
      </c>
      <c r="L187" s="269">
        <f t="shared" si="31"/>
        <v>0.17573187788034431</v>
      </c>
      <c r="M187" s="269">
        <f t="shared" si="31"/>
        <v>0.17606047100561137</v>
      </c>
      <c r="N187" s="269">
        <f t="shared" si="31"/>
        <v>0.17080030504431912</v>
      </c>
      <c r="O187" s="269">
        <f t="shared" si="31"/>
        <v>0.16503996242981026</v>
      </c>
      <c r="P187" s="269">
        <f t="shared" si="31"/>
        <v>0.16660780131615169</v>
      </c>
      <c r="Q187" s="269">
        <f t="shared" si="31"/>
        <v>0.17503731213326454</v>
      </c>
      <c r="R187" s="269">
        <f t="shared" si="31"/>
        <v>0.17480019111306946</v>
      </c>
      <c r="S187" s="269">
        <f t="shared" si="31"/>
        <v>0.17068312007783501</v>
      </c>
      <c r="T187" s="269">
        <f t="shared" si="31"/>
        <v>0.17187776290117679</v>
      </c>
      <c r="U187" s="269">
        <f t="shared" si="31"/>
        <v>0.17204526832857303</v>
      </c>
      <c r="V187" s="269">
        <f t="shared" si="31"/>
        <v>0.17144064971827583</v>
      </c>
      <c r="W187" s="269">
        <f t="shared" si="31"/>
        <v>0.18921925405321305</v>
      </c>
      <c r="X187" s="269">
        <f t="shared" si="31"/>
        <v>0.17176511023102398</v>
      </c>
      <c r="Y187" s="269">
        <f t="shared" si="31"/>
        <v>0.17279812916095955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0.19810827454331456</v>
      </c>
      <c r="C188" s="318">
        <f t="shared" si="32"/>
        <v>0.19071960890960668</v>
      </c>
      <c r="D188" s="318">
        <f t="shared" si="32"/>
        <v>0.19192031863709061</v>
      </c>
      <c r="E188" s="318">
        <f t="shared" si="32"/>
        <v>0.20043494612796511</v>
      </c>
      <c r="F188" s="318">
        <f t="shared" si="32"/>
        <v>0.18303811152995911</v>
      </c>
      <c r="G188" s="318">
        <f t="shared" si="32"/>
        <v>0.18107297389120253</v>
      </c>
      <c r="H188" s="318">
        <f t="shared" si="32"/>
        <v>0.17733596721943959</v>
      </c>
      <c r="I188" s="318">
        <f t="shared" si="32"/>
        <v>0.18429740129541272</v>
      </c>
      <c r="J188" s="318">
        <f t="shared" si="32"/>
        <v>0.16196591430780771</v>
      </c>
      <c r="K188" s="318">
        <f t="shared" si="32"/>
        <v>0.17707301825267235</v>
      </c>
      <c r="L188" s="318">
        <f t="shared" si="32"/>
        <v>0.1631612540023773</v>
      </c>
      <c r="M188" s="318">
        <f t="shared" si="32"/>
        <v>0.16320161009649634</v>
      </c>
      <c r="N188" s="318">
        <f t="shared" si="32"/>
        <v>0.15739151073937349</v>
      </c>
      <c r="O188" s="318">
        <f t="shared" si="32"/>
        <v>0.15057975011298319</v>
      </c>
      <c r="P188" s="318">
        <f t="shared" si="32"/>
        <v>0.15007630579295025</v>
      </c>
      <c r="Q188" s="318">
        <f t="shared" si="32"/>
        <v>0.15838716052654897</v>
      </c>
      <c r="R188" s="318">
        <f t="shared" si="32"/>
        <v>0.16023729339186554</v>
      </c>
      <c r="S188" s="318">
        <f t="shared" si="32"/>
        <v>0.15530256826323693</v>
      </c>
      <c r="T188" s="318">
        <f t="shared" si="32"/>
        <v>0.15650458631188371</v>
      </c>
      <c r="U188" s="318">
        <f t="shared" si="32"/>
        <v>0.15740374366530779</v>
      </c>
      <c r="V188" s="318">
        <f t="shared" si="32"/>
        <v>0.15537840996131744</v>
      </c>
      <c r="W188" s="318">
        <f t="shared" si="32"/>
        <v>0.1805410071545282</v>
      </c>
      <c r="X188" s="318">
        <f t="shared" si="32"/>
        <v>0.15615240600901822</v>
      </c>
      <c r="Y188" s="318">
        <f t="shared" si="32"/>
        <v>0.1584865135460041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6.2808031182248264E-3</v>
      </c>
      <c r="C189" s="318">
        <f t="shared" si="33"/>
        <v>8.1520498085692217E-3</v>
      </c>
      <c r="D189" s="318">
        <f t="shared" si="33"/>
        <v>7.7066889474645735E-3</v>
      </c>
      <c r="E189" s="318">
        <f t="shared" si="33"/>
        <v>5.8221228902444752E-3</v>
      </c>
      <c r="F189" s="318">
        <f t="shared" si="33"/>
        <v>8.0821039884585236E-3</v>
      </c>
      <c r="G189" s="318">
        <f t="shared" si="33"/>
        <v>8.4006134588180594E-3</v>
      </c>
      <c r="H189" s="318">
        <f t="shared" si="33"/>
        <v>9.5737680765683956E-3</v>
      </c>
      <c r="I189" s="318">
        <f t="shared" si="33"/>
        <v>6.6857577170381204E-3</v>
      </c>
      <c r="J189" s="318">
        <f t="shared" si="33"/>
        <v>1.2820191597655125E-2</v>
      </c>
      <c r="K189" s="318">
        <f t="shared" si="33"/>
        <v>8.4081007912389528E-3</v>
      </c>
      <c r="L189" s="318">
        <f t="shared" si="33"/>
        <v>1.2570623877967028E-2</v>
      </c>
      <c r="M189" s="318">
        <f t="shared" si="33"/>
        <v>1.2858860909115064E-2</v>
      </c>
      <c r="N189" s="318">
        <f t="shared" si="33"/>
        <v>1.3408794304945649E-2</v>
      </c>
      <c r="O189" s="318">
        <f t="shared" si="33"/>
        <v>1.4460212316827037E-2</v>
      </c>
      <c r="P189" s="318">
        <f t="shared" si="33"/>
        <v>1.6531495523201479E-2</v>
      </c>
      <c r="Q189" s="318">
        <f t="shared" si="33"/>
        <v>1.6650151606715513E-2</v>
      </c>
      <c r="R189" s="318">
        <f t="shared" si="33"/>
        <v>1.4562897721203895E-2</v>
      </c>
      <c r="S189" s="318">
        <f t="shared" si="33"/>
        <v>1.5380551814598038E-2</v>
      </c>
      <c r="T189" s="318">
        <f t="shared" si="33"/>
        <v>1.5373176589293101E-2</v>
      </c>
      <c r="U189" s="318">
        <f t="shared" si="33"/>
        <v>1.4641524663265251E-2</v>
      </c>
      <c r="V189" s="318">
        <f t="shared" si="33"/>
        <v>1.6062239756958412E-2</v>
      </c>
      <c r="W189" s="318">
        <f t="shared" si="33"/>
        <v>8.6782468986849118E-3</v>
      </c>
      <c r="X189" s="318">
        <f t="shared" si="33"/>
        <v>1.5612704222005723E-2</v>
      </c>
      <c r="Y189" s="318">
        <f t="shared" si="33"/>
        <v>1.4311615614955388E-2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4.0836165803119308E-2</v>
      </c>
      <c r="C190" s="269">
        <f t="shared" si="34"/>
        <v>4.0649455331726363E-2</v>
      </c>
      <c r="D190" s="269">
        <f t="shared" si="34"/>
        <v>4.0675292949044373E-2</v>
      </c>
      <c r="E190" s="269">
        <f t="shared" si="34"/>
        <v>4.1105950185821749E-2</v>
      </c>
      <c r="F190" s="269">
        <f t="shared" si="34"/>
        <v>3.9582482300872482E-2</v>
      </c>
      <c r="G190" s="269">
        <f t="shared" si="34"/>
        <v>3.9426110060681065E-2</v>
      </c>
      <c r="H190" s="269">
        <f t="shared" si="34"/>
        <v>3.9310710289542562E-2</v>
      </c>
      <c r="I190" s="269">
        <f t="shared" si="34"/>
        <v>3.9159697553176956E-2</v>
      </c>
      <c r="J190" s="269">
        <f t="shared" si="34"/>
        <v>3.8084063420049302E-2</v>
      </c>
      <c r="K190" s="269">
        <f t="shared" si="34"/>
        <v>3.8937956963177374E-2</v>
      </c>
      <c r="L190" s="269">
        <f t="shared" si="34"/>
        <v>3.8616769813756349E-2</v>
      </c>
      <c r="M190" s="269">
        <f t="shared" si="34"/>
        <v>3.8266408238614311E-2</v>
      </c>
      <c r="N190" s="269">
        <f t="shared" si="34"/>
        <v>3.7920143562889093E-2</v>
      </c>
      <c r="O190" s="269">
        <f t="shared" si="34"/>
        <v>3.7408232428942458E-2</v>
      </c>
      <c r="P190" s="269">
        <f t="shared" si="34"/>
        <v>3.8044858443154236E-2</v>
      </c>
      <c r="Q190" s="269">
        <f t="shared" si="34"/>
        <v>3.8746416355924879E-2</v>
      </c>
      <c r="R190" s="269">
        <f t="shared" si="34"/>
        <v>3.828882369304705E-2</v>
      </c>
      <c r="S190" s="269">
        <f t="shared" si="34"/>
        <v>3.8054528046349817E-2</v>
      </c>
      <c r="T190" s="269">
        <f t="shared" si="34"/>
        <v>3.8072831177676722E-2</v>
      </c>
      <c r="U190" s="269">
        <f t="shared" si="34"/>
        <v>3.7981817437966588E-2</v>
      </c>
      <c r="V190" s="269">
        <f t="shared" si="34"/>
        <v>3.8127324189519349E-2</v>
      </c>
      <c r="W190" s="269">
        <f t="shared" si="34"/>
        <v>3.9280098809276985E-2</v>
      </c>
      <c r="X190" s="269">
        <f t="shared" si="34"/>
        <v>3.7822305015937079E-2</v>
      </c>
      <c r="Y190" s="269">
        <f t="shared" si="34"/>
        <v>3.7671017611407391E-2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2.2830844311249883E-2</v>
      </c>
      <c r="C191" s="318">
        <f t="shared" si="35"/>
        <v>2.1455141205798656E-2</v>
      </c>
      <c r="D191" s="318">
        <f t="shared" si="35"/>
        <v>2.1896891695597168E-2</v>
      </c>
      <c r="E191" s="318">
        <f t="shared" si="35"/>
        <v>2.3682168391385271E-2</v>
      </c>
      <c r="F191" s="318">
        <f t="shared" si="35"/>
        <v>2.0128273314328485E-2</v>
      </c>
      <c r="G191" s="318">
        <f t="shared" si="35"/>
        <v>1.9677272275654918E-2</v>
      </c>
      <c r="H191" s="318">
        <f t="shared" si="35"/>
        <v>1.8816519756992198E-2</v>
      </c>
      <c r="I191" s="318">
        <f t="shared" si="35"/>
        <v>2.0125638642986467E-2</v>
      </c>
      <c r="J191" s="318">
        <f t="shared" si="35"/>
        <v>1.4173132922902303E-2</v>
      </c>
      <c r="K191" s="318">
        <f t="shared" si="35"/>
        <v>1.8817159841568815E-2</v>
      </c>
      <c r="L191" s="318">
        <f t="shared" si="35"/>
        <v>1.631031651475269E-2</v>
      </c>
      <c r="M191" s="318">
        <f t="shared" si="35"/>
        <v>1.2059441316382294E-2</v>
      </c>
      <c r="N191" s="318">
        <f t="shared" si="35"/>
        <v>1.3581618900288963E-2</v>
      </c>
      <c r="O191" s="318">
        <f t="shared" si="35"/>
        <v>1.2741132994173579E-2</v>
      </c>
      <c r="P191" s="318">
        <f t="shared" si="35"/>
        <v>1.2372348166001105E-2</v>
      </c>
      <c r="Q191" s="318">
        <f t="shared" si="35"/>
        <v>1.2557362996093365E-2</v>
      </c>
      <c r="R191" s="318">
        <f t="shared" si="35"/>
        <v>1.3217823766977633E-2</v>
      </c>
      <c r="S191" s="318">
        <f t="shared" si="35"/>
        <v>1.3017183495032347E-2</v>
      </c>
      <c r="T191" s="318">
        <f t="shared" si="35"/>
        <v>1.2576221676409123E-2</v>
      </c>
      <c r="U191" s="318">
        <f t="shared" si="35"/>
        <v>1.3104977093583945E-2</v>
      </c>
      <c r="V191" s="318">
        <f t="shared" si="35"/>
        <v>1.2540239821325842E-2</v>
      </c>
      <c r="W191" s="318">
        <f t="shared" si="35"/>
        <v>1.9181179119641709E-2</v>
      </c>
      <c r="X191" s="318">
        <f t="shared" si="35"/>
        <v>1.2303169390693423E-2</v>
      </c>
      <c r="Y191" s="318">
        <f t="shared" si="35"/>
        <v>1.2541915275689338E-2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8.915144428503094E-3</v>
      </c>
      <c r="C192" s="318">
        <f t="shared" si="36"/>
        <v>8.1691927067634035E-3</v>
      </c>
      <c r="D192" s="318">
        <f t="shared" si="36"/>
        <v>8.3816887239409835E-3</v>
      </c>
      <c r="E192" s="318">
        <f t="shared" si="36"/>
        <v>8.9090509897947132E-3</v>
      </c>
      <c r="F192" s="318">
        <f t="shared" si="36"/>
        <v>9.4877095382879337E-3</v>
      </c>
      <c r="G192" s="318">
        <f t="shared" si="36"/>
        <v>9.5082217063467197E-3</v>
      </c>
      <c r="H192" s="318">
        <f t="shared" si="36"/>
        <v>9.3086458680813038E-3</v>
      </c>
      <c r="I192" s="318">
        <f t="shared" si="36"/>
        <v>1.0113085182919352E-2</v>
      </c>
      <c r="J192" s="318">
        <f t="shared" si="36"/>
        <v>9.6175749423706922E-3</v>
      </c>
      <c r="K192" s="318">
        <f t="shared" si="36"/>
        <v>9.7441989345714453E-3</v>
      </c>
      <c r="L192" s="318">
        <f t="shared" si="36"/>
        <v>9.2792767138386162E-3</v>
      </c>
      <c r="M192" s="318">
        <f t="shared" si="36"/>
        <v>9.2283523139491171E-3</v>
      </c>
      <c r="N192" s="318">
        <f t="shared" si="36"/>
        <v>9.6617601593996395E-3</v>
      </c>
      <c r="O192" s="318">
        <f t="shared" si="36"/>
        <v>1.0036663607562E-2</v>
      </c>
      <c r="P192" s="318">
        <f t="shared" si="36"/>
        <v>9.3750400770911489E-3</v>
      </c>
      <c r="Q192" s="318">
        <f t="shared" si="36"/>
        <v>8.9058921994769596E-3</v>
      </c>
      <c r="R192" s="318">
        <f t="shared" si="36"/>
        <v>9.3782906365354763E-3</v>
      </c>
      <c r="S192" s="318">
        <f t="shared" si="36"/>
        <v>9.5344672235254217E-3</v>
      </c>
      <c r="T192" s="318">
        <f t="shared" si="36"/>
        <v>9.5225506154824856E-3</v>
      </c>
      <c r="U192" s="318">
        <f t="shared" si="36"/>
        <v>9.6546651695842839E-3</v>
      </c>
      <c r="V192" s="318">
        <f t="shared" si="36"/>
        <v>9.4704651413345092E-3</v>
      </c>
      <c r="W192" s="318">
        <f t="shared" si="36"/>
        <v>9.6503102213734617E-3</v>
      </c>
      <c r="X192" s="318">
        <f t="shared" si="36"/>
        <v>9.7727122037746545E-3</v>
      </c>
      <c r="Y192" s="318">
        <f t="shared" si="36"/>
        <v>9.9122622640341138E-3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9.0901770633663309E-3</v>
      </c>
      <c r="C193" s="318">
        <f t="shared" si="37"/>
        <v>1.1025121419164305E-2</v>
      </c>
      <c r="D193" s="318">
        <f t="shared" si="37"/>
        <v>1.0396712529506224E-2</v>
      </c>
      <c r="E193" s="318">
        <f t="shared" si="37"/>
        <v>8.5147308046417663E-3</v>
      </c>
      <c r="F193" s="318">
        <f t="shared" si="37"/>
        <v>9.9664994482560644E-3</v>
      </c>
      <c r="G193" s="318">
        <f t="shared" si="37"/>
        <v>1.0240616078679432E-2</v>
      </c>
      <c r="H193" s="318">
        <f t="shared" si="37"/>
        <v>1.118554466446906E-2</v>
      </c>
      <c r="I193" s="318">
        <f t="shared" si="37"/>
        <v>8.9209737272711361E-3</v>
      </c>
      <c r="J193" s="318">
        <f t="shared" si="37"/>
        <v>1.4293355554776307E-2</v>
      </c>
      <c r="K193" s="318">
        <f t="shared" si="37"/>
        <v>1.0376598187037114E-2</v>
      </c>
      <c r="L193" s="318">
        <f t="shared" si="37"/>
        <v>1.3027176585165039E-2</v>
      </c>
      <c r="M193" s="318">
        <f t="shared" si="37"/>
        <v>1.6978614608282892E-2</v>
      </c>
      <c r="N193" s="318">
        <f t="shared" si="37"/>
        <v>1.4676764503200488E-2</v>
      </c>
      <c r="O193" s="318">
        <f t="shared" si="37"/>
        <v>1.4630435827206878E-2</v>
      </c>
      <c r="P193" s="318">
        <f t="shared" si="37"/>
        <v>1.6297470200061982E-2</v>
      </c>
      <c r="Q193" s="318">
        <f t="shared" si="37"/>
        <v>1.7283161160354554E-2</v>
      </c>
      <c r="R193" s="318">
        <f t="shared" si="37"/>
        <v>1.5692709289533941E-2</v>
      </c>
      <c r="S193" s="318">
        <f t="shared" si="37"/>
        <v>1.5502877327792045E-2</v>
      </c>
      <c r="T193" s="318">
        <f t="shared" si="37"/>
        <v>1.5974058885785111E-2</v>
      </c>
      <c r="U193" s="318">
        <f t="shared" si="37"/>
        <v>1.5222175174798361E-2</v>
      </c>
      <c r="V193" s="318">
        <f t="shared" si="37"/>
        <v>1.6116619226858992E-2</v>
      </c>
      <c r="W193" s="318">
        <f t="shared" si="37"/>
        <v>1.0448609468261816E-2</v>
      </c>
      <c r="X193" s="318">
        <f t="shared" si="37"/>
        <v>1.5746423421468998E-2</v>
      </c>
      <c r="Y193" s="318">
        <f t="shared" si="37"/>
        <v>1.5216840071683937E-2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2.4776875198689954E-2</v>
      </c>
      <c r="C194" s="319">
        <f t="shared" si="38"/>
        <v>2.7825095314138147E-2</v>
      </c>
      <c r="D194" s="319">
        <f t="shared" si="38"/>
        <v>2.7024367657603247E-2</v>
      </c>
      <c r="E194" s="319">
        <f t="shared" si="38"/>
        <v>2.4612208751583563E-2</v>
      </c>
      <c r="F194" s="319">
        <f t="shared" si="38"/>
        <v>2.400550172453296E-2</v>
      </c>
      <c r="G194" s="319">
        <f t="shared" si="38"/>
        <v>2.408591768976134E-2</v>
      </c>
      <c r="H194" s="319">
        <f t="shared" si="38"/>
        <v>2.4997286595030092E-2</v>
      </c>
      <c r="I194" s="319">
        <f t="shared" si="38"/>
        <v>2.1907024199107124E-2</v>
      </c>
      <c r="J194" s="319">
        <f t="shared" si="38"/>
        <v>2.5051872113041485E-2</v>
      </c>
      <c r="K194" s="319">
        <f t="shared" si="38"/>
        <v>2.3653070516994695E-2</v>
      </c>
      <c r="L194" s="319">
        <f t="shared" si="38"/>
        <v>2.6074495685502942E-2</v>
      </c>
      <c r="M194" s="319">
        <f t="shared" si="38"/>
        <v>2.6261588328008033E-2</v>
      </c>
      <c r="N194" s="319">
        <f t="shared" si="38"/>
        <v>2.5225359446680078E-2</v>
      </c>
      <c r="O194" s="319">
        <f t="shared" si="38"/>
        <v>2.4452421843049767E-2</v>
      </c>
      <c r="P194" s="319">
        <f t="shared" si="38"/>
        <v>2.6535921410707361E-2</v>
      </c>
      <c r="Q194" s="319">
        <f t="shared" si="38"/>
        <v>2.7404268494964707E-2</v>
      </c>
      <c r="R194" s="319">
        <f t="shared" si="38"/>
        <v>2.5847682182217727E-2</v>
      </c>
      <c r="S194" s="319">
        <f t="shared" si="38"/>
        <v>2.5662580844869221E-2</v>
      </c>
      <c r="T194" s="319">
        <f t="shared" si="38"/>
        <v>2.5605203346489858E-2</v>
      </c>
      <c r="U194" s="319">
        <f t="shared" si="38"/>
        <v>2.5145274002039582E-2</v>
      </c>
      <c r="V194" s="319">
        <f t="shared" si="38"/>
        <v>2.5812660223125696E-2</v>
      </c>
      <c r="W194" s="319">
        <f t="shared" si="38"/>
        <v>2.3618646280489042E-2</v>
      </c>
      <c r="X194" s="319">
        <f t="shared" si="38"/>
        <v>2.4773932518218841E-2</v>
      </c>
      <c r="Y194" s="319">
        <f t="shared" si="38"/>
        <v>2.4227265506172088E-2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</v>
      </c>
      <c r="C197" s="232">
        <f t="shared" si="39"/>
        <v>0.99999999999999944</v>
      </c>
      <c r="D197" s="232">
        <f t="shared" si="39"/>
        <v>0.99999999999999956</v>
      </c>
      <c r="E197" s="232">
        <f t="shared" si="39"/>
        <v>1.0000000000000002</v>
      </c>
      <c r="F197" s="232">
        <f t="shared" si="39"/>
        <v>1</v>
      </c>
      <c r="G197" s="232">
        <f t="shared" si="39"/>
        <v>1.0000000000000002</v>
      </c>
      <c r="H197" s="232">
        <f t="shared" si="39"/>
        <v>0.99999999999999978</v>
      </c>
      <c r="I197" s="232">
        <f t="shared" si="39"/>
        <v>0.99999999999999944</v>
      </c>
      <c r="J197" s="232">
        <f t="shared" si="39"/>
        <v>0.99999999999999989</v>
      </c>
      <c r="K197" s="232">
        <f t="shared" si="39"/>
        <v>1.0000000000000002</v>
      </c>
      <c r="L197" s="232">
        <f t="shared" si="39"/>
        <v>1</v>
      </c>
      <c r="M197" s="232">
        <f t="shared" si="39"/>
        <v>1.0000000000000004</v>
      </c>
      <c r="N197" s="232">
        <f t="shared" si="39"/>
        <v>0.99999999999999989</v>
      </c>
      <c r="O197" s="232">
        <f t="shared" si="39"/>
        <v>0.99999999999999922</v>
      </c>
      <c r="P197" s="232">
        <f t="shared" si="39"/>
        <v>1</v>
      </c>
      <c r="Q197" s="232">
        <f t="shared" si="39"/>
        <v>0.99999999999999989</v>
      </c>
      <c r="R197" s="232">
        <f t="shared" si="39"/>
        <v>0.99999999999999978</v>
      </c>
      <c r="S197" s="232">
        <f t="shared" si="39"/>
        <v>1</v>
      </c>
      <c r="T197" s="232">
        <f t="shared" si="39"/>
        <v>1.0000000000000002</v>
      </c>
      <c r="U197" s="232">
        <f t="shared" si="39"/>
        <v>0.99999999999999978</v>
      </c>
      <c r="V197" s="232">
        <f t="shared" si="39"/>
        <v>1.0000000000000002</v>
      </c>
      <c r="W197" s="232">
        <f t="shared" si="39"/>
        <v>0.99999999999999989</v>
      </c>
      <c r="X197" s="232">
        <f t="shared" si="39"/>
        <v>1.0000000000000002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1.4265793195364243E-3</v>
      </c>
      <c r="C198" s="266">
        <f t="shared" si="40"/>
        <v>1.6576012830372656E-3</v>
      </c>
      <c r="D198" s="266">
        <f t="shared" si="40"/>
        <v>1.5956863622804038E-3</v>
      </c>
      <c r="E198" s="266">
        <f t="shared" si="40"/>
        <v>1.4126873338154195E-3</v>
      </c>
      <c r="F198" s="266">
        <f t="shared" si="40"/>
        <v>1.3806882025849997E-3</v>
      </c>
      <c r="G198" s="266">
        <f t="shared" si="40"/>
        <v>1.3877055841708208E-3</v>
      </c>
      <c r="H198" s="266">
        <f t="shared" si="40"/>
        <v>1.4553684928817409E-3</v>
      </c>
      <c r="I198" s="266">
        <f t="shared" si="40"/>
        <v>1.2350741637272144E-3</v>
      </c>
      <c r="J198" s="266">
        <f t="shared" si="40"/>
        <v>1.4695182101250063E-3</v>
      </c>
      <c r="K198" s="266">
        <f t="shared" si="40"/>
        <v>1.3969767722954555E-3</v>
      </c>
      <c r="L198" s="266">
        <f t="shared" si="40"/>
        <v>1.5372336134728091E-3</v>
      </c>
      <c r="M198" s="266">
        <f t="shared" si="40"/>
        <v>1.0730625689596013E-3</v>
      </c>
      <c r="N198" s="266">
        <f t="shared" si="40"/>
        <v>1.5173042360183534E-3</v>
      </c>
      <c r="O198" s="266">
        <f t="shared" si="40"/>
        <v>1.5938393587638284E-3</v>
      </c>
      <c r="P198" s="266">
        <f t="shared" si="40"/>
        <v>1.6561862825384952E-3</v>
      </c>
      <c r="Q198" s="266">
        <f t="shared" si="40"/>
        <v>2.7515428608248268E-3</v>
      </c>
      <c r="R198" s="266">
        <f t="shared" si="40"/>
        <v>2.4951376606636576E-3</v>
      </c>
      <c r="S198" s="266">
        <f t="shared" si="40"/>
        <v>2.2979189683221615E-3</v>
      </c>
      <c r="T198" s="266">
        <f t="shared" si="40"/>
        <v>2.5172625233415486E-3</v>
      </c>
      <c r="U198" s="266">
        <f t="shared" si="40"/>
        <v>3.0832283536703208E-3</v>
      </c>
      <c r="V198" s="266">
        <f t="shared" si="40"/>
        <v>3.341445198283948E-3</v>
      </c>
      <c r="W198" s="266">
        <f t="shared" si="40"/>
        <v>3.3585487460787446E-3</v>
      </c>
      <c r="X198" s="266">
        <f t="shared" si="40"/>
        <v>4.1081989966452719E-3</v>
      </c>
      <c r="Y198" s="266">
        <f t="shared" si="40"/>
        <v>4.0130589948661503E-3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1.138427990060222E-2</v>
      </c>
      <c r="C199" s="267">
        <f t="shared" si="41"/>
        <v>1.3227863821708645E-2</v>
      </c>
      <c r="D199" s="267">
        <f t="shared" si="41"/>
        <v>1.2733775075105499E-2</v>
      </c>
      <c r="E199" s="267">
        <f t="shared" si="41"/>
        <v>1.1273420131602849E-2</v>
      </c>
      <c r="F199" s="267">
        <f t="shared" si="41"/>
        <v>1.1018063095709768E-2</v>
      </c>
      <c r="G199" s="267">
        <f t="shared" si="41"/>
        <v>1.1074062671091438E-2</v>
      </c>
      <c r="H199" s="267">
        <f t="shared" si="41"/>
        <v>1.161402107445896E-2</v>
      </c>
      <c r="I199" s="267">
        <f t="shared" si="41"/>
        <v>9.8560450059249783E-3</v>
      </c>
      <c r="J199" s="267">
        <f t="shared" si="41"/>
        <v>1.1726937572970983E-2</v>
      </c>
      <c r="K199" s="267">
        <f t="shared" si="41"/>
        <v>1.1148047902179953E-2</v>
      </c>
      <c r="L199" s="267">
        <f t="shared" si="41"/>
        <v>1.2267314890051444E-2</v>
      </c>
      <c r="M199" s="267">
        <f t="shared" si="41"/>
        <v>8.5631723862820749E-3</v>
      </c>
      <c r="N199" s="267">
        <f t="shared" si="41"/>
        <v>1.2108275986235014E-2</v>
      </c>
      <c r="O199" s="267">
        <f t="shared" si="41"/>
        <v>1.2719035757969647E-2</v>
      </c>
      <c r="P199" s="267">
        <f t="shared" si="41"/>
        <v>1.3216571942233819E-2</v>
      </c>
      <c r="Q199" s="267">
        <f t="shared" si="41"/>
        <v>2.1957653287945206E-2</v>
      </c>
      <c r="R199" s="267">
        <f t="shared" si="41"/>
        <v>1.9911507990147657E-2</v>
      </c>
      <c r="S199" s="267">
        <f t="shared" si="41"/>
        <v>1.8337678365324607E-2</v>
      </c>
      <c r="T199" s="267">
        <f t="shared" si="41"/>
        <v>2.0088067138340968E-2</v>
      </c>
      <c r="U199" s="267">
        <f t="shared" si="41"/>
        <v>2.4604544657959856E-2</v>
      </c>
      <c r="V199" s="267">
        <f t="shared" si="41"/>
        <v>2.6665147103176197E-2</v>
      </c>
      <c r="W199" s="267">
        <f t="shared" si="41"/>
        <v>2.680163553583664E-2</v>
      </c>
      <c r="X199" s="267">
        <f t="shared" si="41"/>
        <v>3.2783937510310203E-2</v>
      </c>
      <c r="Y199" s="267">
        <f t="shared" si="41"/>
        <v>3.2024708496427357E-2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1.3958169025997219E-2</v>
      </c>
      <c r="C200" s="267">
        <f t="shared" si="42"/>
        <v>1.6218571634602535E-2</v>
      </c>
      <c r="D200" s="267">
        <f t="shared" si="42"/>
        <v>1.5612773613195401E-2</v>
      </c>
      <c r="E200" s="267">
        <f t="shared" si="42"/>
        <v>1.3822244803526701E-2</v>
      </c>
      <c r="F200" s="267">
        <f t="shared" si="42"/>
        <v>1.3509153707726708E-2</v>
      </c>
      <c r="G200" s="267">
        <f t="shared" si="42"/>
        <v>1.357781431212033E-2</v>
      </c>
      <c r="H200" s="267">
        <f t="shared" si="42"/>
        <v>1.42398527306252E-2</v>
      </c>
      <c r="I200" s="267">
        <f t="shared" si="42"/>
        <v>1.2084413183943161E-2</v>
      </c>
      <c r="J200" s="267">
        <f t="shared" si="42"/>
        <v>1.4378298691706251E-2</v>
      </c>
      <c r="K200" s="267">
        <f t="shared" si="42"/>
        <v>1.3668526976423862E-2</v>
      </c>
      <c r="L200" s="267">
        <f t="shared" si="42"/>
        <v>1.5040850736761367E-2</v>
      </c>
      <c r="M200" s="267">
        <f t="shared" si="42"/>
        <v>1.0499233030993408E-2</v>
      </c>
      <c r="N200" s="267">
        <f t="shared" si="42"/>
        <v>1.4845854485741456E-2</v>
      </c>
      <c r="O200" s="267">
        <f t="shared" si="42"/>
        <v>1.5594701861472274E-2</v>
      </c>
      <c r="P200" s="267">
        <f t="shared" si="42"/>
        <v>1.6204726756954866E-2</v>
      </c>
      <c r="Q200" s="267">
        <f t="shared" si="42"/>
        <v>2.6922092454101543E-2</v>
      </c>
      <c r="R200" s="267">
        <f t="shared" si="42"/>
        <v>2.4413331059637153E-2</v>
      </c>
      <c r="S200" s="267">
        <f t="shared" si="42"/>
        <v>2.2483671905680482E-2</v>
      </c>
      <c r="T200" s="267">
        <f t="shared" si="42"/>
        <v>2.462980873368293E-2</v>
      </c>
      <c r="U200" s="267">
        <f t="shared" si="42"/>
        <v>3.0167423512253325E-2</v>
      </c>
      <c r="V200" s="267">
        <f t="shared" si="42"/>
        <v>3.2693910692544091E-2</v>
      </c>
      <c r="W200" s="267">
        <f t="shared" si="42"/>
        <v>3.2861258002150097E-2</v>
      </c>
      <c r="X200" s="267">
        <f t="shared" si="42"/>
        <v>4.0196107711866207E-2</v>
      </c>
      <c r="Y200" s="267">
        <f t="shared" si="42"/>
        <v>3.9265223457636181E-2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2.5846755754517128E-2</v>
      </c>
      <c r="C201" s="267">
        <f t="shared" si="43"/>
        <v>3.0032410335908075E-2</v>
      </c>
      <c r="D201" s="267">
        <f t="shared" si="43"/>
        <v>2.8910636164330358E-2</v>
      </c>
      <c r="E201" s="267">
        <f t="shared" si="43"/>
        <v>2.5595060838602655E-2</v>
      </c>
      <c r="F201" s="267">
        <f t="shared" si="43"/>
        <v>2.5015300766419526E-2</v>
      </c>
      <c r="G201" s="267">
        <f t="shared" si="43"/>
        <v>2.5142441644883898E-2</v>
      </c>
      <c r="H201" s="267">
        <f t="shared" si="43"/>
        <v>2.6368357828541772E-2</v>
      </c>
      <c r="I201" s="267">
        <f t="shared" si="43"/>
        <v>2.2377066463395299E-2</v>
      </c>
      <c r="J201" s="267">
        <f t="shared" si="43"/>
        <v>2.6624722322666786E-2</v>
      </c>
      <c r="K201" s="267">
        <f t="shared" si="43"/>
        <v>2.5310416977015821E-2</v>
      </c>
      <c r="L201" s="267">
        <f t="shared" si="43"/>
        <v>2.7851589603848256E-2</v>
      </c>
      <c r="M201" s="267">
        <f t="shared" si="43"/>
        <v>1.944174133845308E-2</v>
      </c>
      <c r="N201" s="267">
        <f t="shared" si="43"/>
        <v>2.7490509259873907E-2</v>
      </c>
      <c r="O201" s="267">
        <f t="shared" si="43"/>
        <v>2.8877172165436751E-2</v>
      </c>
      <c r="P201" s="267">
        <f t="shared" si="43"/>
        <v>3.0006773365160409E-2</v>
      </c>
      <c r="Q201" s="267">
        <f t="shared" si="43"/>
        <v>4.9852437433997782E-2</v>
      </c>
      <c r="R201" s="267">
        <f t="shared" si="43"/>
        <v>4.5206889519488945E-2</v>
      </c>
      <c r="S201" s="267">
        <f t="shared" si="43"/>
        <v>4.1633682406944789E-2</v>
      </c>
      <c r="T201" s="267">
        <f t="shared" si="43"/>
        <v>4.5607747651880512E-2</v>
      </c>
      <c r="U201" s="267">
        <f t="shared" si="43"/>
        <v>5.5861913250372271E-2</v>
      </c>
      <c r="V201" s="267">
        <f t="shared" si="43"/>
        <v>6.0540284528458173E-2</v>
      </c>
      <c r="W201" s="267">
        <f t="shared" si="43"/>
        <v>6.0850166507212422E-2</v>
      </c>
      <c r="X201" s="267">
        <f t="shared" si="43"/>
        <v>7.4432325355556009E-2</v>
      </c>
      <c r="Y201" s="267">
        <f t="shared" si="43"/>
        <v>7.2708579360648132E-2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6.5611866654201434E-2</v>
      </c>
      <c r="C202" s="268">
        <f t="shared" si="44"/>
        <v>6.9074725802661385E-2</v>
      </c>
      <c r="D202" s="268">
        <f t="shared" si="44"/>
        <v>6.807140820207494E-2</v>
      </c>
      <c r="E202" s="268">
        <f t="shared" si="44"/>
        <v>6.5972924026337462E-2</v>
      </c>
      <c r="F202" s="268">
        <f t="shared" si="44"/>
        <v>6.1877441875573265E-2</v>
      </c>
      <c r="G202" s="268">
        <f t="shared" si="44"/>
        <v>6.1617825832164207E-2</v>
      </c>
      <c r="H202" s="268">
        <f t="shared" si="44"/>
        <v>6.240105299491118E-2</v>
      </c>
      <c r="I202" s="268">
        <f t="shared" si="44"/>
        <v>5.8556896744205243E-2</v>
      </c>
      <c r="J202" s="268">
        <f t="shared" si="44"/>
        <v>5.9644781241671559E-2</v>
      </c>
      <c r="K202" s="268">
        <f t="shared" si="44"/>
        <v>5.9803689402119733E-2</v>
      </c>
      <c r="L202" s="268">
        <f t="shared" si="44"/>
        <v>6.1981121320477284E-2</v>
      </c>
      <c r="M202" s="268">
        <f t="shared" si="44"/>
        <v>6.379290981982183E-2</v>
      </c>
      <c r="N202" s="268">
        <f t="shared" si="44"/>
        <v>5.9492265997934467E-2</v>
      </c>
      <c r="O202" s="268">
        <f t="shared" si="44"/>
        <v>5.6776903789679339E-2</v>
      </c>
      <c r="P202" s="268">
        <f t="shared" si="44"/>
        <v>6.0865258932072432E-2</v>
      </c>
      <c r="Q202" s="268">
        <f t="shared" si="44"/>
        <v>5.9776112421445322E-2</v>
      </c>
      <c r="R202" s="268">
        <f t="shared" si="44"/>
        <v>5.7668940838143209E-2</v>
      </c>
      <c r="S202" s="268">
        <f t="shared" si="44"/>
        <v>5.7473689748551104E-2</v>
      </c>
      <c r="T202" s="268">
        <f t="shared" si="44"/>
        <v>5.6777430323705476E-2</v>
      </c>
      <c r="U202" s="268">
        <f t="shared" si="44"/>
        <v>5.4038406532031291E-2</v>
      </c>
      <c r="V202" s="268">
        <f t="shared" si="44"/>
        <v>5.4206497294783509E-2</v>
      </c>
      <c r="W202" s="268">
        <f t="shared" si="44"/>
        <v>5.4072342616452919E-2</v>
      </c>
      <c r="X202" s="268">
        <f t="shared" si="44"/>
        <v>4.9899918112059446E-2</v>
      </c>
      <c r="Y202" s="268">
        <f t="shared" si="44"/>
        <v>4.9436566948718362E-2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0.430277373423822</v>
      </c>
      <c r="C203" s="269">
        <f t="shared" si="45"/>
        <v>0.40806111479267232</v>
      </c>
      <c r="D203" s="269">
        <f t="shared" si="45"/>
        <v>0.41494248875534495</v>
      </c>
      <c r="E203" s="269">
        <f t="shared" si="45"/>
        <v>0.42864143563167151</v>
      </c>
      <c r="F203" s="269">
        <f t="shared" si="45"/>
        <v>0.45736668699537347</v>
      </c>
      <c r="G203" s="269">
        <f t="shared" si="45"/>
        <v>0.45914767639160642</v>
      </c>
      <c r="H203" s="269">
        <f t="shared" si="45"/>
        <v>0.45427370560863017</v>
      </c>
      <c r="I203" s="269">
        <f t="shared" si="45"/>
        <v>0.47778775913357491</v>
      </c>
      <c r="J203" s="269">
        <f t="shared" si="45"/>
        <v>0.47286197979146039</v>
      </c>
      <c r="K203" s="269">
        <f t="shared" si="45"/>
        <v>0.46862405825504966</v>
      </c>
      <c r="L203" s="269">
        <f t="shared" si="45"/>
        <v>0.46033240029355993</v>
      </c>
      <c r="M203" s="269">
        <f t="shared" si="45"/>
        <v>0.47226739411959373</v>
      </c>
      <c r="N203" s="269">
        <f t="shared" si="45"/>
        <v>0.47552802029808805</v>
      </c>
      <c r="O203" s="269">
        <f t="shared" si="45"/>
        <v>0.48765466337113877</v>
      </c>
      <c r="P203" s="269">
        <f t="shared" si="45"/>
        <v>0.46700505037058382</v>
      </c>
      <c r="Q203" s="269">
        <f t="shared" si="45"/>
        <v>0.41863435321855919</v>
      </c>
      <c r="R203" s="269">
        <f t="shared" si="45"/>
        <v>0.43828689050102398</v>
      </c>
      <c r="S203" s="269">
        <f t="shared" si="45"/>
        <v>0.45055231173831778</v>
      </c>
      <c r="T203" s="269">
        <f t="shared" si="45"/>
        <v>0.44340363911449188</v>
      </c>
      <c r="U203" s="269">
        <f t="shared" si="45"/>
        <v>0.43085879623696743</v>
      </c>
      <c r="V203" s="269">
        <f t="shared" si="45"/>
        <v>0.41960396099546693</v>
      </c>
      <c r="W203" s="269">
        <f t="shared" si="45"/>
        <v>0.40995152084235953</v>
      </c>
      <c r="X203" s="269">
        <f t="shared" si="45"/>
        <v>0.40527909040301141</v>
      </c>
      <c r="Y203" s="269">
        <f t="shared" si="45"/>
        <v>0.41058906133932671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0.42969786436156959</v>
      </c>
      <c r="C204" s="318">
        <f t="shared" si="46"/>
        <v>0.40738775933884908</v>
      </c>
      <c r="D204" s="318">
        <f t="shared" si="46"/>
        <v>0.41429428455471584</v>
      </c>
      <c r="E204" s="318">
        <f t="shared" si="46"/>
        <v>0.42806756981091837</v>
      </c>
      <c r="F204" s="318">
        <f t="shared" si="46"/>
        <v>0.45680581995167974</v>
      </c>
      <c r="G204" s="318">
        <f t="shared" si="46"/>
        <v>0.45858395872743435</v>
      </c>
      <c r="H204" s="318">
        <f t="shared" si="46"/>
        <v>0.45368250172743568</v>
      </c>
      <c r="I204" s="318">
        <f t="shared" si="46"/>
        <v>0.47728604383416462</v>
      </c>
      <c r="J204" s="318">
        <f t="shared" si="46"/>
        <v>0.47226502797234304</v>
      </c>
      <c r="K204" s="318">
        <f t="shared" si="46"/>
        <v>0.46807270037792498</v>
      </c>
      <c r="L204" s="318">
        <f t="shared" si="46"/>
        <v>0.45970555491304826</v>
      </c>
      <c r="M204" s="318">
        <f t="shared" si="46"/>
        <v>0.47161611920652119</v>
      </c>
      <c r="N204" s="318">
        <f t="shared" si="46"/>
        <v>0.47492631168480842</v>
      </c>
      <c r="O204" s="318">
        <f t="shared" si="46"/>
        <v>0.4870788116948086</v>
      </c>
      <c r="P204" s="318">
        <f t="shared" si="46"/>
        <v>0.46636448214332749</v>
      </c>
      <c r="Q204" s="318">
        <f t="shared" si="46"/>
        <v>0.41801017799870588</v>
      </c>
      <c r="R204" s="318">
        <f t="shared" si="46"/>
        <v>0.43770148765869143</v>
      </c>
      <c r="S204" s="318">
        <f t="shared" si="46"/>
        <v>0.44996460436532043</v>
      </c>
      <c r="T204" s="318">
        <f t="shared" si="46"/>
        <v>0.44282582683354832</v>
      </c>
      <c r="U204" s="318">
        <f t="shared" si="46"/>
        <v>0.43031493955812322</v>
      </c>
      <c r="V204" s="318">
        <f t="shared" si="46"/>
        <v>0.41904971075953446</v>
      </c>
      <c r="W204" s="318">
        <f t="shared" si="46"/>
        <v>0.40946521484297477</v>
      </c>
      <c r="X204" s="318">
        <f t="shared" si="46"/>
        <v>0.40478114812098787</v>
      </c>
      <c r="Y204" s="318">
        <f t="shared" si="46"/>
        <v>0.41010265068701152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5.7950906225241218E-4</v>
      </c>
      <c r="C205" s="318">
        <f t="shared" si="47"/>
        <v>6.7335545382325637E-4</v>
      </c>
      <c r="D205" s="318">
        <f t="shared" si="47"/>
        <v>6.482042006290766E-4</v>
      </c>
      <c r="E205" s="318">
        <f t="shared" si="47"/>
        <v>5.7386582075314558E-4</v>
      </c>
      <c r="F205" s="318">
        <f t="shared" si="47"/>
        <v>5.608670436937262E-4</v>
      </c>
      <c r="G205" s="318">
        <f t="shared" si="47"/>
        <v>5.6371766417208022E-4</v>
      </c>
      <c r="H205" s="318">
        <f t="shared" si="47"/>
        <v>5.9120388119440282E-4</v>
      </c>
      <c r="I205" s="318">
        <f t="shared" si="47"/>
        <v>5.0171529941028651E-4</v>
      </c>
      <c r="J205" s="318">
        <f t="shared" si="47"/>
        <v>5.9695181911729837E-4</v>
      </c>
      <c r="K205" s="318">
        <f t="shared" si="47"/>
        <v>5.5135787712466005E-4</v>
      </c>
      <c r="L205" s="318">
        <f t="shared" si="47"/>
        <v>6.2684538051168152E-4</v>
      </c>
      <c r="M205" s="318">
        <f t="shared" si="47"/>
        <v>6.5127491307251752E-4</v>
      </c>
      <c r="N205" s="318">
        <f t="shared" si="47"/>
        <v>6.0170861327960305E-4</v>
      </c>
      <c r="O205" s="318">
        <f t="shared" si="47"/>
        <v>5.7585167633021812E-4</v>
      </c>
      <c r="P205" s="318">
        <f t="shared" si="47"/>
        <v>6.4056822725630372E-4</v>
      </c>
      <c r="Q205" s="318">
        <f t="shared" si="47"/>
        <v>6.2417521985328633E-4</v>
      </c>
      <c r="R205" s="318">
        <f t="shared" si="47"/>
        <v>5.8540284233257419E-4</v>
      </c>
      <c r="S205" s="318">
        <f t="shared" si="47"/>
        <v>5.8770737299737997E-4</v>
      </c>
      <c r="T205" s="318">
        <f t="shared" si="47"/>
        <v>5.7781228094362332E-4</v>
      </c>
      <c r="U205" s="318">
        <f t="shared" si="47"/>
        <v>5.4385667884415591E-4</v>
      </c>
      <c r="V205" s="318">
        <f t="shared" si="47"/>
        <v>5.542502359324583E-4</v>
      </c>
      <c r="W205" s="318">
        <f t="shared" si="47"/>
        <v>4.8630599938473981E-4</v>
      </c>
      <c r="X205" s="318">
        <f t="shared" si="47"/>
        <v>4.9794228202357498E-4</v>
      </c>
      <c r="Y205" s="318">
        <f t="shared" si="47"/>
        <v>4.8641065231520202E-4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0.24260690449258782</v>
      </c>
      <c r="C206" s="269">
        <f t="shared" si="48"/>
        <v>0.24423752572071089</v>
      </c>
      <c r="D206" s="269">
        <f t="shared" si="48"/>
        <v>0.24300061423755095</v>
      </c>
      <c r="E206" s="269">
        <f t="shared" si="48"/>
        <v>0.24406212336496746</v>
      </c>
      <c r="F206" s="269">
        <f t="shared" si="48"/>
        <v>0.22661441666997795</v>
      </c>
      <c r="G206" s="269">
        <f t="shared" si="48"/>
        <v>0.22504993812340743</v>
      </c>
      <c r="H206" s="269">
        <f t="shared" si="48"/>
        <v>0.22434071708492279</v>
      </c>
      <c r="I206" s="269">
        <f t="shared" si="48"/>
        <v>0.22197333321843779</v>
      </c>
      <c r="J206" s="269">
        <f t="shared" si="48"/>
        <v>0.21136728791582524</v>
      </c>
      <c r="K206" s="269">
        <f t="shared" si="48"/>
        <v>0.21942067094807521</v>
      </c>
      <c r="L206" s="269">
        <f t="shared" si="48"/>
        <v>0.21440101475719189</v>
      </c>
      <c r="M206" s="269">
        <f t="shared" si="48"/>
        <v>0.22158328373332262</v>
      </c>
      <c r="N206" s="269">
        <f t="shared" si="48"/>
        <v>0.20676131288063224</v>
      </c>
      <c r="O206" s="269">
        <f t="shared" si="48"/>
        <v>0.1972466546973301</v>
      </c>
      <c r="P206" s="269">
        <f t="shared" si="48"/>
        <v>0.2041072016810743</v>
      </c>
      <c r="Q206" s="269">
        <f t="shared" si="48"/>
        <v>0.20232554501274272</v>
      </c>
      <c r="R206" s="269">
        <f t="shared" si="48"/>
        <v>0.20091247286675409</v>
      </c>
      <c r="S206" s="269">
        <f t="shared" si="48"/>
        <v>0.19837327166013677</v>
      </c>
      <c r="T206" s="269">
        <f t="shared" si="48"/>
        <v>0.19683848133775445</v>
      </c>
      <c r="U206" s="269">
        <f t="shared" si="48"/>
        <v>0.18884374353464681</v>
      </c>
      <c r="V206" s="269">
        <f t="shared" si="48"/>
        <v>0.18681799211712455</v>
      </c>
      <c r="W206" s="269">
        <f t="shared" si="48"/>
        <v>0.1977205116072101</v>
      </c>
      <c r="X206" s="269">
        <f t="shared" si="48"/>
        <v>0.17520672900038567</v>
      </c>
      <c r="Y206" s="269">
        <f t="shared" si="48"/>
        <v>0.17606356404218143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0.23515168125035951</v>
      </c>
      <c r="C207" s="318">
        <f t="shared" si="49"/>
        <v>0.23422586047071928</v>
      </c>
      <c r="D207" s="318">
        <f t="shared" si="49"/>
        <v>0.23361946801574815</v>
      </c>
      <c r="E207" s="318">
        <f t="shared" si="49"/>
        <v>0.23717285803288141</v>
      </c>
      <c r="F207" s="318">
        <f t="shared" si="49"/>
        <v>0.21703133161619337</v>
      </c>
      <c r="G207" s="318">
        <f t="shared" si="49"/>
        <v>0.21507199045509645</v>
      </c>
      <c r="H207" s="318">
        <f t="shared" si="49"/>
        <v>0.21284968376822233</v>
      </c>
      <c r="I207" s="318">
        <f t="shared" si="49"/>
        <v>0.21420270080657625</v>
      </c>
      <c r="J207" s="318">
        <f t="shared" si="49"/>
        <v>0.19586394390275333</v>
      </c>
      <c r="K207" s="318">
        <f t="shared" si="49"/>
        <v>0.2094740460488804</v>
      </c>
      <c r="L207" s="318">
        <f t="shared" si="49"/>
        <v>0.19906427251056177</v>
      </c>
      <c r="M207" s="318">
        <f t="shared" si="49"/>
        <v>0.20539959065879396</v>
      </c>
      <c r="N207" s="318">
        <f t="shared" si="49"/>
        <v>0.19052937515711629</v>
      </c>
      <c r="O207" s="318">
        <f t="shared" si="49"/>
        <v>0.1799646069816426</v>
      </c>
      <c r="P207" s="318">
        <f t="shared" si="49"/>
        <v>0.1838548649706159</v>
      </c>
      <c r="Q207" s="318">
        <f t="shared" si="49"/>
        <v>0.18307964276871877</v>
      </c>
      <c r="R207" s="318">
        <f t="shared" si="49"/>
        <v>0.18417411706381287</v>
      </c>
      <c r="S207" s="318">
        <f t="shared" si="49"/>
        <v>0.1804975122879815</v>
      </c>
      <c r="T207" s="318">
        <f t="shared" si="49"/>
        <v>0.17923275572150116</v>
      </c>
      <c r="U207" s="318">
        <f t="shared" si="49"/>
        <v>0.17277262251325765</v>
      </c>
      <c r="V207" s="318">
        <f t="shared" si="49"/>
        <v>0.16931505226458768</v>
      </c>
      <c r="W207" s="318">
        <f t="shared" si="49"/>
        <v>0.18865236774813363</v>
      </c>
      <c r="X207" s="318">
        <f t="shared" si="49"/>
        <v>0.15928119654557607</v>
      </c>
      <c r="Y207" s="318">
        <f t="shared" si="49"/>
        <v>0.16148149614245513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7.4552232422283246E-3</v>
      </c>
      <c r="C208" s="318">
        <f t="shared" si="50"/>
        <v>1.0011665249991549E-2</v>
      </c>
      <c r="D208" s="318">
        <f t="shared" si="50"/>
        <v>9.3811462218027341E-3</v>
      </c>
      <c r="E208" s="318">
        <f t="shared" si="50"/>
        <v>6.8892653320861323E-3</v>
      </c>
      <c r="F208" s="318">
        <f t="shared" si="50"/>
        <v>9.5830850537845513E-3</v>
      </c>
      <c r="G208" s="318">
        <f t="shared" si="50"/>
        <v>9.9779476683110532E-3</v>
      </c>
      <c r="H208" s="318">
        <f t="shared" si="50"/>
        <v>1.1491033316700481E-2</v>
      </c>
      <c r="I208" s="318">
        <f t="shared" si="50"/>
        <v>7.770632411861475E-3</v>
      </c>
      <c r="J208" s="318">
        <f t="shared" si="50"/>
        <v>1.5503344013071936E-2</v>
      </c>
      <c r="K208" s="318">
        <f t="shared" si="50"/>
        <v>9.9466248991948517E-3</v>
      </c>
      <c r="L208" s="318">
        <f t="shared" si="50"/>
        <v>1.5336742246630104E-2</v>
      </c>
      <c r="M208" s="318">
        <f t="shared" si="50"/>
        <v>1.6183693074528705E-2</v>
      </c>
      <c r="N208" s="318">
        <f t="shared" si="50"/>
        <v>1.6231937723515902E-2</v>
      </c>
      <c r="O208" s="318">
        <f t="shared" si="50"/>
        <v>1.7282047715687556E-2</v>
      </c>
      <c r="P208" s="318">
        <f t="shared" si="50"/>
        <v>2.0252336710458424E-2</v>
      </c>
      <c r="Q208" s="318">
        <f t="shared" si="50"/>
        <v>1.9245902244023907E-2</v>
      </c>
      <c r="R208" s="318">
        <f t="shared" si="50"/>
        <v>1.673835580294129E-2</v>
      </c>
      <c r="S208" s="318">
        <f t="shared" si="50"/>
        <v>1.7875759372155287E-2</v>
      </c>
      <c r="T208" s="318">
        <f t="shared" si="50"/>
        <v>1.760572561625337E-2</v>
      </c>
      <c r="U208" s="318">
        <f t="shared" si="50"/>
        <v>1.6071121021389169E-2</v>
      </c>
      <c r="V208" s="318">
        <f t="shared" si="50"/>
        <v>1.7502939852536852E-2</v>
      </c>
      <c r="W208" s="318">
        <f t="shared" si="50"/>
        <v>9.0681438590764166E-3</v>
      </c>
      <c r="X208" s="318">
        <f t="shared" si="50"/>
        <v>1.5925532454809679E-2</v>
      </c>
      <c r="Y208" s="318">
        <f t="shared" si="50"/>
        <v>1.4582067899726266E-2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0.18473082162493076</v>
      </c>
      <c r="C209" s="269">
        <f t="shared" si="51"/>
        <v>0.1894208828405414</v>
      </c>
      <c r="D209" s="269">
        <f t="shared" si="51"/>
        <v>0.18811176180296152</v>
      </c>
      <c r="E209" s="269">
        <f t="shared" si="51"/>
        <v>0.18529809662438324</v>
      </c>
      <c r="F209" s="269">
        <f t="shared" si="51"/>
        <v>0.17983810476175907</v>
      </c>
      <c r="G209" s="269">
        <f t="shared" si="51"/>
        <v>0.17950356136188825</v>
      </c>
      <c r="H209" s="269">
        <f t="shared" si="51"/>
        <v>0.18066216748789893</v>
      </c>
      <c r="I209" s="269">
        <f t="shared" si="51"/>
        <v>0.17521505093575523</v>
      </c>
      <c r="J209" s="269">
        <f t="shared" si="51"/>
        <v>0.17704211065242059</v>
      </c>
      <c r="K209" s="269">
        <f t="shared" si="51"/>
        <v>0.17697164327653506</v>
      </c>
      <c r="L209" s="269">
        <f t="shared" si="51"/>
        <v>0.1805574396371937</v>
      </c>
      <c r="M209" s="269">
        <f t="shared" si="51"/>
        <v>0.18460829572915777</v>
      </c>
      <c r="N209" s="269">
        <f t="shared" si="51"/>
        <v>0.1765628995776535</v>
      </c>
      <c r="O209" s="269">
        <f t="shared" si="51"/>
        <v>0.17254744979324296</v>
      </c>
      <c r="P209" s="269">
        <f t="shared" si="51"/>
        <v>0.17889288807888454</v>
      </c>
      <c r="Q209" s="269">
        <f t="shared" si="51"/>
        <v>0.17118649363732996</v>
      </c>
      <c r="R209" s="269">
        <f t="shared" si="51"/>
        <v>0.16885294567792283</v>
      </c>
      <c r="S209" s="269">
        <f t="shared" si="51"/>
        <v>0.16993553122108884</v>
      </c>
      <c r="T209" s="269">
        <f t="shared" si="51"/>
        <v>0.16751102375810481</v>
      </c>
      <c r="U209" s="269">
        <f t="shared" si="51"/>
        <v>0.16033151543643143</v>
      </c>
      <c r="V209" s="269">
        <f t="shared" si="51"/>
        <v>0.1595477699748474</v>
      </c>
      <c r="W209" s="269">
        <f t="shared" si="51"/>
        <v>0.1575113978969474</v>
      </c>
      <c r="X209" s="269">
        <f t="shared" si="51"/>
        <v>0.14852673084460755</v>
      </c>
      <c r="Y209" s="269">
        <f t="shared" si="51"/>
        <v>0.14794334644773621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9.7560723977469913E-2</v>
      </c>
      <c r="C210" s="318">
        <f t="shared" si="52"/>
        <v>9.4858978152684584E-2</v>
      </c>
      <c r="D210" s="318">
        <f t="shared" si="52"/>
        <v>9.5957320924599757E-2</v>
      </c>
      <c r="E210" s="318">
        <f t="shared" si="52"/>
        <v>0.10088360138020226</v>
      </c>
      <c r="F210" s="318">
        <f t="shared" si="52"/>
        <v>8.5920144527061454E-2</v>
      </c>
      <c r="G210" s="318">
        <f t="shared" si="52"/>
        <v>8.4140034225779772E-2</v>
      </c>
      <c r="H210" s="318">
        <f t="shared" si="52"/>
        <v>8.1306085309866077E-2</v>
      </c>
      <c r="I210" s="318">
        <f t="shared" si="52"/>
        <v>8.4209864945327603E-2</v>
      </c>
      <c r="J210" s="318">
        <f t="shared" si="52"/>
        <v>6.1702718360807783E-2</v>
      </c>
      <c r="K210" s="318">
        <f t="shared" si="52"/>
        <v>8.0138179912517898E-2</v>
      </c>
      <c r="L210" s="318">
        <f t="shared" si="52"/>
        <v>7.1638460571696899E-2</v>
      </c>
      <c r="M210" s="318">
        <f t="shared" si="52"/>
        <v>5.4639899572876377E-2</v>
      </c>
      <c r="N210" s="318">
        <f t="shared" si="52"/>
        <v>5.9188829070869982E-2</v>
      </c>
      <c r="O210" s="318">
        <f t="shared" si="52"/>
        <v>5.4819636115853755E-2</v>
      </c>
      <c r="P210" s="318">
        <f t="shared" si="52"/>
        <v>5.4566072724257453E-2</v>
      </c>
      <c r="Q210" s="318">
        <f t="shared" si="52"/>
        <v>5.2254789319877953E-2</v>
      </c>
      <c r="R210" s="318">
        <f t="shared" si="52"/>
        <v>5.4693097793186915E-2</v>
      </c>
      <c r="S210" s="318">
        <f t="shared" si="52"/>
        <v>5.4464958736295442E-2</v>
      </c>
      <c r="T210" s="318">
        <f t="shared" si="52"/>
        <v>5.1849917106045924E-2</v>
      </c>
      <c r="U210" s="318">
        <f t="shared" si="52"/>
        <v>5.1784966965006236E-2</v>
      </c>
      <c r="V210" s="318">
        <f t="shared" si="52"/>
        <v>4.9194698979434133E-2</v>
      </c>
      <c r="W210" s="318">
        <f t="shared" si="52"/>
        <v>7.2155471620303169E-2</v>
      </c>
      <c r="X210" s="318">
        <f t="shared" si="52"/>
        <v>4.51793940621786E-2</v>
      </c>
      <c r="Y210" s="318">
        <f t="shared" si="52"/>
        <v>4.600466628823361E-2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4.8325968919886012E-2</v>
      </c>
      <c r="C211" s="318">
        <f t="shared" si="53"/>
        <v>4.5816863030962697E-2</v>
      </c>
      <c r="D211" s="318">
        <f t="shared" si="53"/>
        <v>4.6593605366934701E-2</v>
      </c>
      <c r="E211" s="318">
        <f t="shared" si="53"/>
        <v>4.8142617848541763E-2</v>
      </c>
      <c r="F211" s="318">
        <f t="shared" si="53"/>
        <v>5.1374665057288736E-2</v>
      </c>
      <c r="G211" s="318">
        <f t="shared" si="53"/>
        <v>5.1574643428929083E-2</v>
      </c>
      <c r="H211" s="318">
        <f t="shared" si="53"/>
        <v>5.1023401083342801E-2</v>
      </c>
      <c r="I211" s="318">
        <f t="shared" si="53"/>
        <v>5.3677973369718378E-2</v>
      </c>
      <c r="J211" s="318">
        <f t="shared" si="53"/>
        <v>5.3113284837125477E-2</v>
      </c>
      <c r="K211" s="318">
        <f t="shared" si="53"/>
        <v>5.2641794727834743E-2</v>
      </c>
      <c r="L211" s="318">
        <f t="shared" si="53"/>
        <v>5.1700783740301494E-2</v>
      </c>
      <c r="M211" s="318">
        <f t="shared" si="53"/>
        <v>5.3040305314884774E-2</v>
      </c>
      <c r="N211" s="318">
        <f t="shared" si="53"/>
        <v>5.3412586101204779E-2</v>
      </c>
      <c r="O211" s="318">
        <f t="shared" si="53"/>
        <v>5.4779316975361557E-2</v>
      </c>
      <c r="P211" s="318">
        <f t="shared" si="53"/>
        <v>5.2449679969628522E-2</v>
      </c>
      <c r="Q211" s="318">
        <f t="shared" si="53"/>
        <v>4.7011513311044875E-2</v>
      </c>
      <c r="R211" s="318">
        <f t="shared" si="53"/>
        <v>4.9226096388003279E-2</v>
      </c>
      <c r="S211" s="318">
        <f t="shared" si="53"/>
        <v>5.0605267768587162E-2</v>
      </c>
      <c r="T211" s="318">
        <f t="shared" si="53"/>
        <v>4.9802405176661173E-2</v>
      </c>
      <c r="U211" s="318">
        <f t="shared" si="53"/>
        <v>4.839536827986235E-2</v>
      </c>
      <c r="V211" s="318">
        <f t="shared" si="53"/>
        <v>4.7128424359615347E-2</v>
      </c>
      <c r="W211" s="318">
        <f t="shared" si="53"/>
        <v>4.6050504057487222E-2</v>
      </c>
      <c r="X211" s="318">
        <f t="shared" si="53"/>
        <v>4.5523710508811453E-2</v>
      </c>
      <c r="Y211" s="318">
        <f t="shared" si="53"/>
        <v>4.6122193277616567E-2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3.8844128727574839E-2</v>
      </c>
      <c r="C212" s="318">
        <f t="shared" si="54"/>
        <v>4.8745041656894125E-2</v>
      </c>
      <c r="D212" s="318">
        <f t="shared" si="54"/>
        <v>4.5560835511427068E-2</v>
      </c>
      <c r="E212" s="318">
        <f t="shared" si="54"/>
        <v>3.6271877395639217E-2</v>
      </c>
      <c r="F212" s="318">
        <f t="shared" si="54"/>
        <v>4.2543295177408895E-2</v>
      </c>
      <c r="G212" s="318">
        <f t="shared" si="54"/>
        <v>4.3788883707179399E-2</v>
      </c>
      <c r="H212" s="318">
        <f t="shared" si="54"/>
        <v>4.8332681094690071E-2</v>
      </c>
      <c r="I212" s="318">
        <f t="shared" si="54"/>
        <v>3.732721262070926E-2</v>
      </c>
      <c r="J212" s="318">
        <f t="shared" si="54"/>
        <v>6.2226107454487298E-2</v>
      </c>
      <c r="K212" s="318">
        <f t="shared" si="54"/>
        <v>4.4191668636182409E-2</v>
      </c>
      <c r="L212" s="318">
        <f t="shared" si="54"/>
        <v>5.7218195325195301E-2</v>
      </c>
      <c r="M212" s="318">
        <f t="shared" si="54"/>
        <v>7.6928090841396637E-2</v>
      </c>
      <c r="N212" s="318">
        <f t="shared" si="54"/>
        <v>6.3961484405578722E-2</v>
      </c>
      <c r="O212" s="318">
        <f t="shared" si="54"/>
        <v>6.2948496702027665E-2</v>
      </c>
      <c r="P212" s="318">
        <f t="shared" si="54"/>
        <v>7.1877135384998583E-2</v>
      </c>
      <c r="Q212" s="318">
        <f t="shared" si="54"/>
        <v>7.1920191006407161E-2</v>
      </c>
      <c r="R212" s="318">
        <f t="shared" si="54"/>
        <v>6.4933751496732653E-2</v>
      </c>
      <c r="S212" s="318">
        <f t="shared" si="54"/>
        <v>6.4865304716206273E-2</v>
      </c>
      <c r="T212" s="318">
        <f t="shared" si="54"/>
        <v>6.5858701475397685E-2</v>
      </c>
      <c r="U212" s="318">
        <f t="shared" si="54"/>
        <v>6.0151180191562854E-2</v>
      </c>
      <c r="V212" s="318">
        <f t="shared" si="54"/>
        <v>6.3224646635797951E-2</v>
      </c>
      <c r="W212" s="318">
        <f t="shared" si="54"/>
        <v>3.9305422219157025E-2</v>
      </c>
      <c r="X212" s="318">
        <f t="shared" si="54"/>
        <v>5.7823626273617486E-2</v>
      </c>
      <c r="Y212" s="318">
        <f t="shared" si="54"/>
        <v>5.5816486881886035E-2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2.4157249803804869E-2</v>
      </c>
      <c r="C213" s="319">
        <f t="shared" si="55"/>
        <v>2.8069303768157063E-2</v>
      </c>
      <c r="D213" s="319">
        <f t="shared" si="55"/>
        <v>2.7020855787155667E-2</v>
      </c>
      <c r="E213" s="319">
        <f t="shared" si="55"/>
        <v>2.3922007245092979E-2</v>
      </c>
      <c r="F213" s="319">
        <f t="shared" si="55"/>
        <v>2.3380143924875252E-2</v>
      </c>
      <c r="G213" s="319">
        <f t="shared" si="55"/>
        <v>2.3498974078667453E-2</v>
      </c>
      <c r="H213" s="319">
        <f t="shared" si="55"/>
        <v>2.4644756697129143E-2</v>
      </c>
      <c r="I213" s="319">
        <f t="shared" si="55"/>
        <v>2.0914361151035819E-2</v>
      </c>
      <c r="J213" s="319">
        <f t="shared" si="55"/>
        <v>2.4884363601153137E-2</v>
      </c>
      <c r="K213" s="319">
        <f t="shared" si="55"/>
        <v>2.3655969490305503E-2</v>
      </c>
      <c r="L213" s="319">
        <f t="shared" si="55"/>
        <v>2.6031035147443232E-2</v>
      </c>
      <c r="M213" s="319">
        <f t="shared" si="55"/>
        <v>1.8170907273416304E-2</v>
      </c>
      <c r="N213" s="319">
        <f t="shared" si="55"/>
        <v>2.5693557277822968E-2</v>
      </c>
      <c r="O213" s="319">
        <f t="shared" si="55"/>
        <v>2.6989579204965468E-2</v>
      </c>
      <c r="P213" s="319">
        <f t="shared" si="55"/>
        <v>2.8045342590497263E-2</v>
      </c>
      <c r="Q213" s="319">
        <f t="shared" si="55"/>
        <v>4.6593769673053363E-2</v>
      </c>
      <c r="R213" s="319">
        <f t="shared" si="55"/>
        <v>4.2251883886218339E-2</v>
      </c>
      <c r="S213" s="319">
        <f t="shared" si="55"/>
        <v>3.8912243985633345E-2</v>
      </c>
      <c r="T213" s="319">
        <f t="shared" si="55"/>
        <v>4.2626539418697547E-2</v>
      </c>
      <c r="U213" s="319">
        <f t="shared" si="55"/>
        <v>5.2210428485667051E-2</v>
      </c>
      <c r="V213" s="319">
        <f t="shared" si="55"/>
        <v>5.6582992095315289E-2</v>
      </c>
      <c r="W213" s="319">
        <f t="shared" si="55"/>
        <v>5.6872618245752168E-2</v>
      </c>
      <c r="X213" s="319">
        <f t="shared" si="55"/>
        <v>6.956696206555836E-2</v>
      </c>
      <c r="Y213" s="319">
        <f t="shared" si="55"/>
        <v>6.7955890912459432E-2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1735.1865680736835</v>
      </c>
      <c r="C217" s="320">
        <f t="shared" si="56"/>
        <v>1895.2916238091818</v>
      </c>
      <c r="D217" s="320">
        <f t="shared" si="56"/>
        <v>1896.8141792560998</v>
      </c>
      <c r="E217" s="320">
        <f t="shared" si="56"/>
        <v>1678.7592839362292</v>
      </c>
      <c r="F217" s="320">
        <f t="shared" si="56"/>
        <v>1699.3445988552658</v>
      </c>
      <c r="G217" s="320">
        <f t="shared" si="56"/>
        <v>1631.441735781814</v>
      </c>
      <c r="H217" s="320">
        <f t="shared" si="56"/>
        <v>1728.4464574558779</v>
      </c>
      <c r="I217" s="320">
        <f t="shared" si="56"/>
        <v>1575.0097344477815</v>
      </c>
      <c r="J217" s="320">
        <f t="shared" si="56"/>
        <v>1690.4131382346739</v>
      </c>
      <c r="K217" s="320">
        <f t="shared" si="56"/>
        <v>1807.7339466045944</v>
      </c>
      <c r="L217" s="320">
        <f t="shared" si="56"/>
        <v>1778.5821142408954</v>
      </c>
      <c r="M217" s="320">
        <f t="shared" si="56"/>
        <v>1892.7259786106308</v>
      </c>
      <c r="N217" s="320">
        <f t="shared" si="56"/>
        <v>1687.8615431462431</v>
      </c>
      <c r="O217" s="320">
        <f t="shared" si="56"/>
        <v>1334.8625366387187</v>
      </c>
      <c r="P217" s="320">
        <f t="shared" si="56"/>
        <v>1751.983164622774</v>
      </c>
      <c r="Q217" s="320">
        <f t="shared" si="56"/>
        <v>1444.6952635598666</v>
      </c>
      <c r="R217" s="320">
        <f t="shared" si="56"/>
        <v>1430.8735051711201</v>
      </c>
      <c r="S217" s="320">
        <f t="shared" si="56"/>
        <v>1488.4773911419991</v>
      </c>
      <c r="T217" s="320">
        <f t="shared" si="56"/>
        <v>1461.1156753468867</v>
      </c>
      <c r="U217" s="320">
        <f t="shared" si="56"/>
        <v>1405.5460569232764</v>
      </c>
      <c r="V217" s="320">
        <f t="shared" si="56"/>
        <v>1426.258964730893</v>
      </c>
      <c r="W217" s="320">
        <f t="shared" si="56"/>
        <v>1171.7042649193845</v>
      </c>
      <c r="X217" s="320">
        <f t="shared" si="56"/>
        <v>1424.9313213703008</v>
      </c>
      <c r="Y217" s="320">
        <f t="shared" si="56"/>
        <v>1286.6677511240646</v>
      </c>
      <c r="DA217" s="95"/>
    </row>
    <row r="218" spans="1:105" ht="12" customHeight="1" x14ac:dyDescent="0.25">
      <c r="A218" s="55" t="s">
        <v>91</v>
      </c>
      <c r="B218" s="273">
        <f>IF(B$6=0,0,B$6/CHI!B$10*1000)</f>
        <v>4.5005409726859291</v>
      </c>
      <c r="C218" s="273">
        <f>IF(C$6=0,0,C$6/CHI!C$10*1000)</f>
        <v>4.6885166880115356</v>
      </c>
      <c r="D218" s="273">
        <f>IF(D$6=0,0,D$6/CHI!D$10*1000)</f>
        <v>4.4512221978737605</v>
      </c>
      <c r="E218" s="273">
        <f>IF(E$6=0,0,E$6/CHI!E$10*1000)</f>
        <v>3.7695376456133793</v>
      </c>
      <c r="F218" s="273">
        <f>IF(F$6=0,0,F$6/CHI!F$10*1000)</f>
        <v>3.6630475814170764</v>
      </c>
      <c r="G218" s="273">
        <f>IF(G$6=0,0,G$6/CHI!G$10*1000)</f>
        <v>3.6879263382123622</v>
      </c>
      <c r="H218" s="273">
        <f>IF(H$6=0,0,H$6/CHI!H$10*1000)</f>
        <v>3.7804911781907542</v>
      </c>
      <c r="I218" s="273">
        <f>IF(I$6=0,0,I$6/CHI!I$10*1000)</f>
        <v>3.1464551896056063</v>
      </c>
      <c r="J218" s="273">
        <f>IF(J$6=0,0,J$6/CHI!J$10*1000)</f>
        <v>3.7039979872700117</v>
      </c>
      <c r="K218" s="273">
        <f>IF(K$6=0,0,K$6/CHI!K$10*1000)</f>
        <v>3.3586222712072118</v>
      </c>
      <c r="L218" s="273">
        <f>IF(L$6=0,0,L$6/CHI!L$10*1000)</f>
        <v>4.1209608178957504</v>
      </c>
      <c r="M218" s="273">
        <f>IF(M$6=0,0,M$6/CHI!M$10*1000)</f>
        <v>4.0854534165611947</v>
      </c>
      <c r="N218" s="273">
        <f>IF(N$6=0,0,N$6/CHI!N$10*1000)</f>
        <v>3.8275266050083023</v>
      </c>
      <c r="O218" s="273">
        <f>IF(O$6=0,0,O$6/CHI!O$10*1000)</f>
        <v>3.6581828322845125</v>
      </c>
      <c r="P218" s="273">
        <f>IF(P$6=0,0,P$6/CHI!P$10*1000)</f>
        <v>4.0392787067610847</v>
      </c>
      <c r="Q218" s="273">
        <f>IF(Q$6=0,0,Q$6/CHI!Q$10*1000)</f>
        <v>3.8859260578931596</v>
      </c>
      <c r="R218" s="273">
        <f>IF(R$6=0,0,R$6/CHI!R$10*1000)</f>
        <v>3.8475423374063129</v>
      </c>
      <c r="S218" s="273">
        <f>IF(S$6=0,0,S$6/CHI!S$10*1000)</f>
        <v>3.3222340593475046</v>
      </c>
      <c r="T218" s="273">
        <f>IF(T$6=0,0,T$6/CHI!T$10*1000)</f>
        <v>3.3269629324604302</v>
      </c>
      <c r="U218" s="273">
        <f>IF(U$6=0,0,U$6/CHI!U$10*1000)</f>
        <v>3.1825033007798575</v>
      </c>
      <c r="V218" s="273">
        <f>IF(V$6=0,0,V$6/CHI!V$10*1000)</f>
        <v>3.3829552485081544</v>
      </c>
      <c r="W218" s="273">
        <f>IF(W$6=0,0,W$6/CHI!W$10*1000)</f>
        <v>3.4489845762100693</v>
      </c>
      <c r="X218" s="273">
        <f>IF(X$6=0,0,X$6/CHI!X$10*1000)</f>
        <v>3.5779865110466633</v>
      </c>
      <c r="Y218" s="273">
        <f>IF(Y$6=0,0,Y$6/CHI!Y$10*1000)</f>
        <v>3.4889188434886469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35.609627648640455</v>
      </c>
      <c r="C219" s="274">
        <f>IF(C$7=0,0,C$7/CHI!C$10*1000)</f>
        <v>37.096947788676147</v>
      </c>
      <c r="D219" s="274">
        <f>IF(D$7=0,0,D$7/CHI!D$10*1000)</f>
        <v>35.219402736167233</v>
      </c>
      <c r="E219" s="274">
        <f>IF(E$7=0,0,E$7/CHI!E$10*1000)</f>
        <v>29.82571046069501</v>
      </c>
      <c r="F219" s="274">
        <f>IF(F$7=0,0,F$7/CHI!F$10*1000)</f>
        <v>28.983129189393491</v>
      </c>
      <c r="G219" s="274">
        <f>IF(G$7=0,0,G$7/CHI!G$10*1000)</f>
        <v>29.179977361917228</v>
      </c>
      <c r="H219" s="274">
        <f>IF(H$7=0,0,H$7/CHI!H$10*1000)</f>
        <v>29.912378089961081</v>
      </c>
      <c r="I219" s="274">
        <f>IF(I$7=0,0,I$7/CHI!I$10*1000)</f>
        <v>24.895695516381426</v>
      </c>
      <c r="J219" s="274">
        <f>IF(J$7=0,0,J$7/CHI!J$10*1000)</f>
        <v>29.30714106115154</v>
      </c>
      <c r="K219" s="274">
        <f>IF(K$7=0,0,K$7/CHI!K$10*1000)</f>
        <v>26.574424989345854</v>
      </c>
      <c r="L219" s="274">
        <f>IF(L$7=0,0,L$7/CHI!L$10*1000)</f>
        <v>32.606275816732825</v>
      </c>
      <c r="M219" s="274">
        <f>IF(M$7=0,0,M$7/CHI!M$10*1000)</f>
        <v>32.325330626372796</v>
      </c>
      <c r="N219" s="274">
        <f>IF(N$7=0,0,N$7/CHI!N$10*1000)</f>
        <v>30.284536469461017</v>
      </c>
      <c r="O219" s="274">
        <f>IF(O$7=0,0,O$7/CHI!O$10*1000)</f>
        <v>28.944637837739123</v>
      </c>
      <c r="P219" s="274">
        <f>IF(P$7=0,0,P$7/CHI!P$10*1000)</f>
        <v>31.959982497615592</v>
      </c>
      <c r="Q219" s="274">
        <f>IF(Q$7=0,0,Q$7/CHI!Q$10*1000)</f>
        <v>30.746610425622098</v>
      </c>
      <c r="R219" s="274">
        <f>IF(R$7=0,0,R$7/CHI!R$10*1000)</f>
        <v>30.442906936952305</v>
      </c>
      <c r="S219" s="274">
        <f>IF(S$7=0,0,S$7/CHI!S$10*1000)</f>
        <v>26.28651056239406</v>
      </c>
      <c r="T219" s="274">
        <f>IF(T$7=0,0,T$7/CHI!T$10*1000)</f>
        <v>26.323926822299452</v>
      </c>
      <c r="U219" s="274">
        <f>IF(U$7=0,0,U$7/CHI!U$10*1000)</f>
        <v>25.180918964882959</v>
      </c>
      <c r="V219" s="274">
        <f>IF(V$7=0,0,V$7/CHI!V$10*1000)</f>
        <v>26.766954791102631</v>
      </c>
      <c r="W219" s="274">
        <f>IF(W$7=0,0,W$7/CHI!W$10*1000)</f>
        <v>27.289398601219084</v>
      </c>
      <c r="X219" s="274">
        <f>IF(X$7=0,0,X$7/CHI!X$10*1000)</f>
        <v>28.310100533134577</v>
      </c>
      <c r="Y219" s="274">
        <f>IF(Y$7=0,0,Y$7/CHI!Y$10*1000)</f>
        <v>27.605370480342458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39.299909573527692</v>
      </c>
      <c r="C220" s="274">
        <f>IF(C$8=0,0,C$8/CHI!C$10*1000)</f>
        <v>40.941363047487876</v>
      </c>
      <c r="D220" s="274">
        <f>IF(D$8=0,0,D$8/CHI!D$10*1000)</f>
        <v>38.869245037384431</v>
      </c>
      <c r="E220" s="274">
        <f>IF(E$8=0,0,E$8/CHI!E$10*1000)</f>
        <v>32.916595917179841</v>
      </c>
      <c r="F220" s="274">
        <f>IF(F$8=0,0,F$8/CHI!F$10*1000)</f>
        <v>31.986696618674781</v>
      </c>
      <c r="G220" s="274">
        <f>IF(G$8=0,0,G$8/CHI!G$10*1000)</f>
        <v>32.203944478052257</v>
      </c>
      <c r="H220" s="274">
        <f>IF(H$8=0,0,H$8/CHI!H$10*1000)</f>
        <v>33.012245049676139</v>
      </c>
      <c r="I220" s="274">
        <f>IF(I$8=0,0,I$8/CHI!I$10*1000)</f>
        <v>27.475675741900751</v>
      </c>
      <c r="J220" s="274">
        <f>IF(J$8=0,0,J$8/CHI!J$10*1000)</f>
        <v>32.344286352172787</v>
      </c>
      <c r="K220" s="274">
        <f>IF(K$8=0,0,K$8/CHI!K$10*1000)</f>
        <v>29.32837460011072</v>
      </c>
      <c r="L220" s="274">
        <f>IF(L$8=0,0,L$8/CHI!L$10*1000)</f>
        <v>35.985315650331628</v>
      </c>
      <c r="M220" s="274">
        <f>IF(M$8=0,0,M$8/CHI!M$10*1000)</f>
        <v>35.675255666407914</v>
      </c>
      <c r="N220" s="274">
        <f>IF(N$8=0,0,N$8/CHI!N$10*1000)</f>
        <v>33.422970789515084</v>
      </c>
      <c r="O220" s="274">
        <f>IF(O$8=0,0,O$8/CHI!O$10*1000)</f>
        <v>31.944216347487849</v>
      </c>
      <c r="P220" s="274">
        <f>IF(P$8=0,0,P$8/CHI!P$10*1000)</f>
        <v>35.272045934346465</v>
      </c>
      <c r="Q220" s="274">
        <f>IF(Q$8=0,0,Q$8/CHI!Q$10*1000)</f>
        <v>33.932930199161056</v>
      </c>
      <c r="R220" s="274">
        <f>IF(R$8=0,0,R$8/CHI!R$10*1000)</f>
        <v>33.597753438548594</v>
      </c>
      <c r="S220" s="274">
        <f>IF(S$8=0,0,S$8/CHI!S$10*1000)</f>
        <v>29.01062314660593</v>
      </c>
      <c r="T220" s="274">
        <f>IF(T$8=0,0,T$8/CHI!T$10*1000)</f>
        <v>29.051916912588826</v>
      </c>
      <c r="U220" s="274">
        <f>IF(U$8=0,0,U$8/CHI!U$10*1000)</f>
        <v>27.790457346610602</v>
      </c>
      <c r="V220" s="274">
        <f>IF(V$8=0,0,V$8/CHI!V$10*1000)</f>
        <v>29.540856569141873</v>
      </c>
      <c r="W220" s="274">
        <f>IF(W$8=0,0,W$8/CHI!W$10*1000)</f>
        <v>30.117442056005562</v>
      </c>
      <c r="X220" s="274">
        <f>IF(X$8=0,0,X$8/CHI!X$10*1000)</f>
        <v>31.243920940356794</v>
      </c>
      <c r="Y220" s="274">
        <f>IF(Y$8=0,0,Y$8/CHI!Y$10*1000)</f>
        <v>30.466158599740638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63.942176994456382</v>
      </c>
      <c r="C221" s="274">
        <f>IF(C$9=0,0,C$9/CHI!C$10*1000)</f>
        <v>66.612872924780575</v>
      </c>
      <c r="D221" s="274">
        <f>IF(D$9=0,0,D$9/CHI!D$10*1000)</f>
        <v>63.241472379760381</v>
      </c>
      <c r="E221" s="274">
        <f>IF(E$9=0,0,E$9/CHI!E$10*1000)</f>
        <v>53.556326847354242</v>
      </c>
      <c r="F221" s="274">
        <f>IF(F$9=0,0,F$9/CHI!F$10*1000)</f>
        <v>52.043351724070924</v>
      </c>
      <c r="G221" s="274">
        <f>IF(G$9=0,0,G$9/CHI!G$10*1000)</f>
        <v>52.396820758140599</v>
      </c>
      <c r="H221" s="274">
        <f>IF(H$9=0,0,H$9/CHI!H$10*1000)</f>
        <v>53.711950965216438</v>
      </c>
      <c r="I221" s="274">
        <f>IF(I$9=0,0,I$9/CHI!I$10*1000)</f>
        <v>44.70378024773683</v>
      </c>
      <c r="J221" s="274">
        <f>IF(J$9=0,0,J$9/CHI!J$10*1000)</f>
        <v>52.625161358720369</v>
      </c>
      <c r="K221" s="274">
        <f>IF(K$9=0,0,K$9/CHI!K$10*1000)</f>
        <v>47.718178998132075</v>
      </c>
      <c r="L221" s="274">
        <f>IF(L$9=0,0,L$9/CHI!L$10*1000)</f>
        <v>58.549229438044804</v>
      </c>
      <c r="M221" s="274">
        <f>IF(M$9=0,0,M$9/CHI!M$10*1000)</f>
        <v>58.044752186415138</v>
      </c>
      <c r="N221" s="274">
        <f>IF(N$9=0,0,N$9/CHI!N$10*1000)</f>
        <v>54.380214537269339</v>
      </c>
      <c r="O221" s="274">
        <f>IF(O$9=0,0,O$9/CHI!O$10*1000)</f>
        <v>51.974234999669157</v>
      </c>
      <c r="P221" s="274">
        <f>IF(P$9=0,0,P$9/CHI!P$10*1000)</f>
        <v>57.388717393125773</v>
      </c>
      <c r="Q221" s="274">
        <f>IF(Q$9=0,0,Q$9/CHI!Q$10*1000)</f>
        <v>55.209934381040576</v>
      </c>
      <c r="R221" s="274">
        <f>IF(R$9=0,0,R$9/CHI!R$10*1000)</f>
        <v>54.664591351397881</v>
      </c>
      <c r="S221" s="274">
        <f>IF(S$9=0,0,S$9/CHI!S$10*1000)</f>
        <v>47.201187485919142</v>
      </c>
      <c r="T221" s="274">
        <f>IF(T$9=0,0,T$9/CHI!T$10*1000)</f>
        <v>47.2683737293966</v>
      </c>
      <c r="U221" s="274">
        <f>IF(U$9=0,0,U$9/CHI!U$10*1000)</f>
        <v>45.2159397234552</v>
      </c>
      <c r="V221" s="274">
        <f>IF(V$9=0,0,V$9/CHI!V$10*1000)</f>
        <v>48.063893780159809</v>
      </c>
      <c r="W221" s="274">
        <f>IF(W$9=0,0,W$9/CHI!W$10*1000)</f>
        <v>49.002016326841378</v>
      </c>
      <c r="X221" s="274">
        <f>IF(X$9=0,0,X$9/CHI!X$10*1000)</f>
        <v>50.83483255938107</v>
      </c>
      <c r="Y221" s="274">
        <f>IF(Y$9=0,0,Y$9/CHI!Y$10*1000)</f>
        <v>49.569389005363327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14.662686023053995</v>
      </c>
      <c r="C222" s="275">
        <f>IF(C$10=0,0,C$10/CHI!C$10*1000)</f>
        <v>13.840026033968453</v>
      </c>
      <c r="D222" s="275">
        <f>IF(D$10=0,0,D$10/CHI!D$10*1000)</f>
        <v>13.451131589182051</v>
      </c>
      <c r="E222" s="275">
        <f>IF(E$10=0,0,E$10/CHI!E$10*1000)</f>
        <v>12.470105055309709</v>
      </c>
      <c r="F222" s="275">
        <f>IF(F$10=0,0,F$10/CHI!F$10*1000)</f>
        <v>11.628980503169052</v>
      </c>
      <c r="G222" s="275">
        <f>IF(G$10=0,0,G$10/CHI!G$10*1000)</f>
        <v>11.599883241432703</v>
      </c>
      <c r="H222" s="275">
        <f>IF(H$10=0,0,H$10/CHI!H$10*1000)</f>
        <v>11.482316776132807</v>
      </c>
      <c r="I222" s="275">
        <f>IF(I$10=0,0,I$10/CHI!I$10*1000)</f>
        <v>10.567418636920753</v>
      </c>
      <c r="J222" s="275">
        <f>IF(J$10=0,0,J$10/CHI!J$10*1000)</f>
        <v>10.64953304332944</v>
      </c>
      <c r="K222" s="275">
        <f>IF(K$10=0,0,K$10/CHI!K$10*1000)</f>
        <v>10.482918525797997</v>
      </c>
      <c r="L222" s="275">
        <f>IF(L$10=0,0,L$10/CHI!L$10*1000)</f>
        <v>11.725304712542538</v>
      </c>
      <c r="M222" s="275">
        <f>IF(M$10=0,0,M$10/CHI!M$10*1000)</f>
        <v>11.515292632210933</v>
      </c>
      <c r="N222" s="275">
        <f>IF(N$10=0,0,N$10/CHI!N$10*1000)</f>
        <v>10.889781207195863</v>
      </c>
      <c r="O222" s="275">
        <f>IF(O$10=0,0,O$10/CHI!O$10*1000)</f>
        <v>10.378943090698639</v>
      </c>
      <c r="P222" s="275">
        <f>IF(P$10=0,0,P$10/CHI!P$10*1000)</f>
        <v>11.044207405520766</v>
      </c>
      <c r="Q222" s="275">
        <f>IF(Q$10=0,0,Q$10/CHI!Q$10*1000)</f>
        <v>10.708837535482928</v>
      </c>
      <c r="R222" s="275">
        <f>IF(R$10=0,0,R$10/CHI!R$10*1000)</f>
        <v>10.906796474308825</v>
      </c>
      <c r="S222" s="275">
        <f>IF(S$10=0,0,S$10/CHI!S$10*1000)</f>
        <v>9.3489926796941702</v>
      </c>
      <c r="T222" s="275">
        <f>IF(T$10=0,0,T$10/CHI!T$10*1000)</f>
        <v>9.4072693787899659</v>
      </c>
      <c r="U222" s="275">
        <f>IF(U$10=0,0,U$10/CHI!U$10*1000)</f>
        <v>9.0994173363685231</v>
      </c>
      <c r="V222" s="275">
        <f>IF(V$10=0,0,V$10/CHI!V$10*1000)</f>
        <v>9.5206886838898086</v>
      </c>
      <c r="W222" s="275">
        <f>IF(W$10=0,0,W$10/CHI!W$10*1000)</f>
        <v>11.035282702837344</v>
      </c>
      <c r="X222" s="275">
        <f>IF(X$10=0,0,X$10/CHI!X$10*1000)</f>
        <v>10.317778015132294</v>
      </c>
      <c r="Y222" s="275">
        <f>IF(Y$10=0,0,Y$10/CHI!Y$10*1000)</f>
        <v>10.203819027897719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1161.250010910084</v>
      </c>
      <c r="C223" s="321">
        <f>IF(C$16=0,0,C$16/CHI!C$10*1000)</f>
        <v>1360.3095048414148</v>
      </c>
      <c r="D223" s="321">
        <f>IF(D$16=0,0,D$16/CHI!D$10*1000)</f>
        <v>1369.089119877689</v>
      </c>
      <c r="E223" s="321">
        <f>IF(E$16=0,0,E$16/CHI!E$10*1000)</f>
        <v>1185.7473088505603</v>
      </c>
      <c r="F223" s="321">
        <f>IF(F$16=0,0,F$16/CHI!F$10*1000)</f>
        <v>1208.2397655596078</v>
      </c>
      <c r="G223" s="321">
        <f>IF(G$16=0,0,G$16/CHI!G$10*1000)</f>
        <v>1148.8025096242379</v>
      </c>
      <c r="H223" s="321">
        <f>IF(H$16=0,0,H$16/CHI!H$10*1000)</f>
        <v>1255.1715884092962</v>
      </c>
      <c r="I223" s="321">
        <f>IF(I$16=0,0,I$16/CHI!I$10*1000)</f>
        <v>1123.1451468840014</v>
      </c>
      <c r="J223" s="321">
        <f>IF(J$16=0,0,J$16/CHI!J$10*1000)</f>
        <v>1233.1246784437587</v>
      </c>
      <c r="K223" s="321">
        <f>IF(K$16=0,0,K$16/CHI!K$10*1000)</f>
        <v>1369.486861776913</v>
      </c>
      <c r="L223" s="321">
        <f>IF(L$16=0,0,L$16/CHI!L$10*1000)</f>
        <v>1304.7770774201142</v>
      </c>
      <c r="M223" s="321">
        <f>IF(M$16=0,0,M$16/CHI!M$10*1000)</f>
        <v>1426.5087955600632</v>
      </c>
      <c r="N223" s="321">
        <f>IF(N$16=0,0,N$16/CHI!N$10*1000)</f>
        <v>1232.1534319486993</v>
      </c>
      <c r="O223" s="321">
        <f>IF(O$16=0,0,O$16/CHI!O$10*1000)</f>
        <v>884.86838298579562</v>
      </c>
      <c r="P223" s="321">
        <f>IF(P$16=0,0,P$16/CHI!P$10*1000)</f>
        <v>1296.4600879495169</v>
      </c>
      <c r="Q223" s="321">
        <f>IF(Q$16=0,0,Q$16/CHI!Q$10*1000)</f>
        <v>1021.0145839344467</v>
      </c>
      <c r="R223" s="321">
        <f>IF(R$16=0,0,R$16/CHI!R$10*1000)</f>
        <v>984.37227515312202</v>
      </c>
      <c r="S223" s="321">
        <f>IF(S$16=0,0,S$16/CHI!S$10*1000)</f>
        <v>1100.0989920350655</v>
      </c>
      <c r="T223" s="321">
        <f>IF(T$16=0,0,T$16/CHI!T$10*1000)</f>
        <v>1071.2197009629119</v>
      </c>
      <c r="U223" s="321">
        <f>IF(U$16=0,0,U$16/CHI!U$10*1000)</f>
        <v>1025.3172887448329</v>
      </c>
      <c r="V223" s="321">
        <f>IF(V$16=0,0,V$16/CHI!V$10*1000)</f>
        <v>1033.2078547999893</v>
      </c>
      <c r="W223" s="321">
        <f>IF(W$16=0,0,W$16/CHI!W$10*1000)</f>
        <v>730.86797743316117</v>
      </c>
      <c r="X223" s="321">
        <f>IF(X$16=0,0,X$16/CHI!X$10*1000)</f>
        <v>990.64728020403493</v>
      </c>
      <c r="Y223" s="321">
        <f>IF(Y$16=0,0,Y$16/CHI!Y$10*1000)</f>
        <v>853.00603432524713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220.68362118874663</v>
      </c>
      <c r="C224" s="276">
        <f>IF(C$25=0,0,C$25/CHI!C$10*1000)</f>
        <v>187.58645587996185</v>
      </c>
      <c r="D224" s="276">
        <f>IF(D$25=0,0,D$25/CHI!D$10*1000)</f>
        <v>188.13898355051128</v>
      </c>
      <c r="E224" s="276">
        <f>IF(E$25=0,0,E$25/CHI!E$10*1000)</f>
        <v>185.94841092021355</v>
      </c>
      <c r="F224" s="276">
        <f>IF(F$25=0,0,F$25/CHI!F$10*1000)</f>
        <v>197.29527521891526</v>
      </c>
      <c r="G224" s="276">
        <f>IF(G$25=0,0,G$25/CHI!G$10*1000)</f>
        <v>198.40009312622524</v>
      </c>
      <c r="H224" s="276">
        <f>IF(H$25=0,0,H$25/CHI!H$10*1000)</f>
        <v>191.85158872775895</v>
      </c>
      <c r="I224" s="276">
        <f>IF(I$25=0,0,I$25/CHI!I$10*1000)</f>
        <v>197.94537562438913</v>
      </c>
      <c r="J224" s="276">
        <f>IF(J$25=0,0,J$25/CHI!J$10*1000)</f>
        <v>193.78478120180793</v>
      </c>
      <c r="K224" s="276">
        <f>IF(K$25=0,0,K$25/CHI!K$10*1000)</f>
        <v>188.55728252988217</v>
      </c>
      <c r="L224" s="276">
        <f>IF(L$25=0,0,L$25/CHI!L$10*1000)</f>
        <v>199.85739646559193</v>
      </c>
      <c r="M224" s="276">
        <f>IF(M$25=0,0,M$25/CHI!M$10*1000)</f>
        <v>195.64419752220181</v>
      </c>
      <c r="N224" s="276">
        <f>IF(N$25=0,0,N$25/CHI!N$10*1000)</f>
        <v>199.78397005113996</v>
      </c>
      <c r="O224" s="276">
        <f>IF(O$25=0,0,O$25/CHI!O$10*1000)</f>
        <v>204.62393311762688</v>
      </c>
      <c r="P224" s="276">
        <f>IF(P$25=0,0,P$25/CHI!P$10*1000)</f>
        <v>194.4761340285155</v>
      </c>
      <c r="Q224" s="276">
        <f>IF(Q$25=0,0,Q$25/CHI!Q$10*1000)</f>
        <v>172.09857898526579</v>
      </c>
      <c r="R224" s="276">
        <f>IF(R$25=0,0,R$25/CHI!R$10*1000)</f>
        <v>190.24314712740861</v>
      </c>
      <c r="S224" s="276">
        <f>IF(S$25=0,0,S$25/CHI!S$10*1000)</f>
        <v>168.20924351506011</v>
      </c>
      <c r="T224" s="276">
        <f>IF(T$25=0,0,T$25/CHI!T$10*1000)</f>
        <v>168.61513499608162</v>
      </c>
      <c r="U224" s="276">
        <f>IF(U$25=0,0,U$25/CHI!U$10*1000)</f>
        <v>166.52262140098671</v>
      </c>
      <c r="V224" s="276">
        <f>IF(V$25=0,0,V$25/CHI!V$10*1000)</f>
        <v>169.14467491824533</v>
      </c>
      <c r="W224" s="276">
        <f>IF(W$25=0,0,W$25/CHI!W$10*1000)</f>
        <v>192.04413855356529</v>
      </c>
      <c r="X224" s="276">
        <f>IF(X$25=0,0,X$25/CHI!X$10*1000)</f>
        <v>192.3456592870983</v>
      </c>
      <c r="Y224" s="276">
        <f>IF(Y$25=0,0,Y$25/CHI!Y$10*1000)</f>
        <v>194.52829697739907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121.69050738487596</v>
      </c>
      <c r="C225" s="276">
        <f>IF(C$36=0,0,C$36/CHI!C$10*1000)</f>
        <v>109.83797891253477</v>
      </c>
      <c r="D225" s="276">
        <f>IF(D$36=0,0,D$36/CHI!D$10*1000)</f>
        <v>107.7764468136948</v>
      </c>
      <c r="E225" s="276">
        <f>IF(E$36=0,0,E$36/CHI!E$10*1000)</f>
        <v>103.54453173224698</v>
      </c>
      <c r="F225" s="276">
        <f>IF(F$36=0,0,F$36/CHI!F$10*1000)</f>
        <v>95.59148990377092</v>
      </c>
      <c r="G225" s="276">
        <f>IF(G$36=0,0,G$36/CHI!G$10*1000)</f>
        <v>95.093000134954181</v>
      </c>
      <c r="H225" s="276">
        <f>IF(H$36=0,0,H$36/CHI!H$10*1000)</f>
        <v>92.654840643096463</v>
      </c>
      <c r="I225" s="276">
        <f>IF(I$36=0,0,I$36/CHI!I$10*1000)</f>
        <v>89.911256566717071</v>
      </c>
      <c r="J225" s="276">
        <f>IF(J$36=0,0,J$36/CHI!J$10*1000)</f>
        <v>84.706803644862447</v>
      </c>
      <c r="K225" s="276">
        <f>IF(K$36=0,0,K$36/CHI!K$10*1000)</f>
        <v>86.328496211050037</v>
      </c>
      <c r="L225" s="276">
        <f>IF(L$36=0,0,L$36/CHI!L$10*1000)</f>
        <v>91.036163963109956</v>
      </c>
      <c r="M225" s="276">
        <f>IF(M$36=0,0,M$36/CHI!M$10*1000)</f>
        <v>89.776354167005081</v>
      </c>
      <c r="N225" s="276">
        <f>IF(N$36=0,0,N$36/CHI!N$10*1000)</f>
        <v>84.947446425397345</v>
      </c>
      <c r="O225" s="276">
        <f>IF(O$36=0,0,O$36/CHI!O$10*1000)</f>
        <v>80.930733289116091</v>
      </c>
      <c r="P225" s="276">
        <f>IF(P$36=0,0,P$36/CHI!P$10*1000)</f>
        <v>83.127709186200107</v>
      </c>
      <c r="Q225" s="276">
        <f>IF(Q$36=0,0,Q$36/CHI!Q$10*1000)</f>
        <v>81.355662462113131</v>
      </c>
      <c r="R225" s="276">
        <f>IF(R$36=0,0,R$36/CHI!R$10*1000)</f>
        <v>85.287333601384091</v>
      </c>
      <c r="S225" s="276">
        <f>IF(S$36=0,0,S$36/CHI!S$10*1000)</f>
        <v>72.427134035062863</v>
      </c>
      <c r="T225" s="276">
        <f>IF(T$36=0,0,T$36/CHI!T$10*1000)</f>
        <v>73.201546600366626</v>
      </c>
      <c r="U225" s="276">
        <f>IF(U$36=0,0,U$36/CHI!U$10*1000)</f>
        <v>71.373345629352031</v>
      </c>
      <c r="V225" s="276">
        <f>IF(V$36=0,0,V$36/CHI!V$10*1000)</f>
        <v>73.647519385637921</v>
      </c>
      <c r="W225" s="276">
        <f>IF(W$36=0,0,W$36/CHI!W$10*1000)</f>
        <v>90.569591237519177</v>
      </c>
      <c r="X225" s="276">
        <f>IF(X$36=0,0,X$36/CHI!X$10*1000)</f>
        <v>81.312915403313923</v>
      </c>
      <c r="Y225" s="276">
        <f>IF(Y$36=0,0,Y$36/CHI!Y$10*1000)</f>
        <v>81.565468725524326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19.570734215489484</v>
      </c>
      <c r="C226" s="276">
        <f>IF(C$44=0,0,C$44/CHI!C$10*1000)</f>
        <v>17.955319776230361</v>
      </c>
      <c r="D226" s="276">
        <f>IF(D$44=0,0,D$44/CHI!D$10*1000)</f>
        <v>17.596236157517048</v>
      </c>
      <c r="E226" s="276">
        <f>IF(E$44=0,0,E$44/CHI!E$10*1000)</f>
        <v>16.600888195299152</v>
      </c>
      <c r="F226" s="276">
        <f>IF(F$44=0,0,F$44/CHI!F$10*1000)</f>
        <v>16.062389055520406</v>
      </c>
      <c r="G226" s="276">
        <f>IF(G$44=0,0,G$44/CHI!G$10*1000)</f>
        <v>16.062509589923653</v>
      </c>
      <c r="H226" s="276">
        <f>IF(H$44=0,0,H$44/CHI!H$10*1000)</f>
        <v>15.793488335101934</v>
      </c>
      <c r="I226" s="276">
        <f>IF(I$44=0,0,I$44/CHI!I$10*1000)</f>
        <v>15.059462027209232</v>
      </c>
      <c r="J226" s="276">
        <f>IF(J$44=0,0,J$44/CHI!J$10*1000)</f>
        <v>15.045170585101419</v>
      </c>
      <c r="K226" s="276">
        <f>IF(K$44=0,0,K$44/CHI!K$10*1000)</f>
        <v>14.7606739482199</v>
      </c>
      <c r="L226" s="276">
        <f>IF(L$44=0,0,L$44/CHI!L$10*1000)</f>
        <v>16.234138115492712</v>
      </c>
      <c r="M226" s="276">
        <f>IF(M$44=0,0,M$44/CHI!M$10*1000)</f>
        <v>15.83968768086403</v>
      </c>
      <c r="N226" s="276">
        <f>IF(N$44=0,0,N$44/CHI!N$10*1000)</f>
        <v>15.386259552679428</v>
      </c>
      <c r="O226" s="276">
        <f>IF(O$44=0,0,O$44/CHI!O$10*1000)</f>
        <v>15.039564455654801</v>
      </c>
      <c r="P226" s="276">
        <f>IF(P$44=0,0,P$44/CHI!P$10*1000)</f>
        <v>15.4388476875084</v>
      </c>
      <c r="Q226" s="276">
        <f>IF(Q$44=0,0,Q$44/CHI!Q$10*1000)</f>
        <v>14.558165597570447</v>
      </c>
      <c r="R226" s="276">
        <f>IF(R$44=0,0,R$44/CHI!R$10*1000)</f>
        <v>15.186097249692029</v>
      </c>
      <c r="S226" s="276">
        <f>IF(S$44=0,0,S$44/CHI!S$10*1000)</f>
        <v>13.153553667503328</v>
      </c>
      <c r="T226" s="276">
        <f>IF(T$44=0,0,T$44/CHI!T$10*1000)</f>
        <v>13.206044292792853</v>
      </c>
      <c r="U226" s="276">
        <f>IF(U$44=0,0,U$44/CHI!U$10*1000)</f>
        <v>12.852126067085646</v>
      </c>
      <c r="V226" s="276">
        <f>IF(V$44=0,0,V$44/CHI!V$10*1000)</f>
        <v>13.331011057673299</v>
      </c>
      <c r="W226" s="276">
        <f>IF(W$44=0,0,W$44/CHI!W$10*1000)</f>
        <v>15.287619057714487</v>
      </c>
      <c r="X226" s="276">
        <f>IF(X$44=0,0,X$44/CHI!X$10*1000)</f>
        <v>14.626645858489793</v>
      </c>
      <c r="Y226" s="276">
        <f>IF(Y$44=0,0,Y$44/CHI!Y$10*1000)</f>
        <v>14.551209299121172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53.976753162122989</v>
      </c>
      <c r="C227" s="277">
        <f>IF(C$58=0,0,C$58/CHI!C$10*1000)</f>
        <v>56.422637916115363</v>
      </c>
      <c r="D227" s="277">
        <f>IF(D$58=0,0,D$58/CHI!D$10*1000)</f>
        <v>58.980918916320029</v>
      </c>
      <c r="E227" s="277">
        <f>IF(E$58=0,0,E$58/CHI!E$10*1000)</f>
        <v>54.379868311757001</v>
      </c>
      <c r="F227" s="277">
        <f>IF(F$58=0,0,F$58/CHI!F$10*1000)</f>
        <v>53.85047350072594</v>
      </c>
      <c r="G227" s="277">
        <f>IF(G$58=0,0,G$58/CHI!G$10*1000)</f>
        <v>44.015071128717828</v>
      </c>
      <c r="H227" s="277">
        <f>IF(H$58=0,0,H$58/CHI!H$10*1000)</f>
        <v>41.075569281446995</v>
      </c>
      <c r="I227" s="277">
        <f>IF(I$58=0,0,I$58/CHI!I$10*1000)</f>
        <v>38.159468012919284</v>
      </c>
      <c r="J227" s="277">
        <f>IF(J$58=0,0,J$58/CHI!J$10*1000)</f>
        <v>35.121584556499151</v>
      </c>
      <c r="K227" s="277">
        <f>IF(K$58=0,0,K$58/CHI!K$10*1000)</f>
        <v>31.138112753935562</v>
      </c>
      <c r="L227" s="277">
        <f>IF(L$58=0,0,L$58/CHI!L$10*1000)</f>
        <v>23.690251841039366</v>
      </c>
      <c r="M227" s="277">
        <f>IF(M$58=0,0,M$58/CHI!M$10*1000)</f>
        <v>23.310859152528764</v>
      </c>
      <c r="N227" s="277">
        <f>IF(N$58=0,0,N$58/CHI!N$10*1000)</f>
        <v>22.785405559877411</v>
      </c>
      <c r="O227" s="277">
        <f>IF(O$58=0,0,O$58/CHI!O$10*1000)</f>
        <v>22.499707682646232</v>
      </c>
      <c r="P227" s="277">
        <f>IF(P$58=0,0,P$58/CHI!P$10*1000)</f>
        <v>22.776153833663269</v>
      </c>
      <c r="Q227" s="277">
        <f>IF(Q$58=0,0,Q$58/CHI!Q$10*1000)</f>
        <v>21.184033981270851</v>
      </c>
      <c r="R227" s="277">
        <f>IF(R$58=0,0,R$58/CHI!R$10*1000)</f>
        <v>22.325061500899718</v>
      </c>
      <c r="S227" s="277">
        <f>IF(S$58=0,0,S$58/CHI!S$10*1000)</f>
        <v>19.418919955346546</v>
      </c>
      <c r="T227" s="277">
        <f>IF(T$58=0,0,T$58/CHI!T$10*1000)</f>
        <v>19.494798719198492</v>
      </c>
      <c r="U227" s="277">
        <f>IF(U$58=0,0,U$58/CHI!U$10*1000)</f>
        <v>19.011438408921883</v>
      </c>
      <c r="V227" s="277">
        <f>IF(V$58=0,0,V$58/CHI!V$10*1000)</f>
        <v>19.652555496544984</v>
      </c>
      <c r="W227" s="277">
        <f>IF(W$58=0,0,W$58/CHI!W$10*1000)</f>
        <v>22.041814374310803</v>
      </c>
      <c r="X227" s="277">
        <f>IF(X$58=0,0,X$58/CHI!X$10*1000)</f>
        <v>21.714202058312484</v>
      </c>
      <c r="Y227" s="277">
        <f>IF(Y$58=0,0,Y$58/CHI!Y$10*1000)</f>
        <v>21.683085839940009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646.34184287155358</v>
      </c>
      <c r="C229" s="320">
        <f t="shared" si="57"/>
        <v>577.91244007958846</v>
      </c>
      <c r="D229" s="320">
        <f t="shared" si="57"/>
        <v>555.62739579854883</v>
      </c>
      <c r="E229" s="320">
        <f t="shared" si="57"/>
        <v>571.60335715646431</v>
      </c>
      <c r="F229" s="320">
        <f t="shared" si="57"/>
        <v>565.81354495250719</v>
      </c>
      <c r="G229" s="320">
        <f t="shared" si="57"/>
        <v>556.96900376184362</v>
      </c>
      <c r="H229" s="320">
        <f t="shared" si="57"/>
        <v>536.9188693007078</v>
      </c>
      <c r="I229" s="320">
        <f t="shared" si="57"/>
        <v>532.76524571986249</v>
      </c>
      <c r="J229" s="320">
        <f t="shared" si="57"/>
        <v>477.00961485047941</v>
      </c>
      <c r="K229" s="320">
        <f t="shared" si="57"/>
        <v>513.81392354564764</v>
      </c>
      <c r="L229" s="320">
        <f t="shared" si="57"/>
        <v>453.3557526850646</v>
      </c>
      <c r="M229" s="320">
        <f t="shared" si="57"/>
        <v>423.79963109266959</v>
      </c>
      <c r="N229" s="320">
        <f t="shared" si="57"/>
        <v>454.85242378588731</v>
      </c>
      <c r="O229" s="320">
        <f t="shared" si="57"/>
        <v>468.48559098419059</v>
      </c>
      <c r="P229" s="320">
        <f t="shared" si="57"/>
        <v>387.88959725793899</v>
      </c>
      <c r="Q229" s="320">
        <f t="shared" si="57"/>
        <v>512.01859287752495</v>
      </c>
      <c r="R229" s="320">
        <f t="shared" si="57"/>
        <v>534.43322326518467</v>
      </c>
      <c r="S229" s="320">
        <f t="shared" si="57"/>
        <v>459.60670332436877</v>
      </c>
      <c r="T229" s="320">
        <f t="shared" si="57"/>
        <v>500.0229736164008</v>
      </c>
      <c r="U229" s="320">
        <f t="shared" si="57"/>
        <v>445.00023974713582</v>
      </c>
      <c r="V229" s="320">
        <f t="shared" si="57"/>
        <v>479.95517327629955</v>
      </c>
      <c r="W229" s="320">
        <f t="shared" si="57"/>
        <v>596.80746755904386</v>
      </c>
      <c r="X229" s="320">
        <f t="shared" si="57"/>
        <v>625.90548624819507</v>
      </c>
      <c r="Y229" s="320">
        <f t="shared" si="57"/>
        <v>574.56440320107129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5.9037444912364672</v>
      </c>
      <c r="C230" s="273">
        <f>IF(C$62=0,0,C$62/CHI!C$11*1000)</f>
        <v>5.9281263529273049</v>
      </c>
      <c r="D230" s="273">
        <f>IF(D$62=0,0,D$62/CHI!D$11*1000)</f>
        <v>5.5355138218513051</v>
      </c>
      <c r="E230" s="273">
        <f>IF(E$62=0,0,E$62/CHI!E$11*1000)</f>
        <v>5.1863773107916984</v>
      </c>
      <c r="F230" s="273">
        <f>IF(F$62=0,0,F$62/CHI!F$11*1000)</f>
        <v>5.007291503903553</v>
      </c>
      <c r="G230" s="273">
        <f>IF(G$62=0,0,G$62/CHI!G$11*1000)</f>
        <v>4.9455314999656945</v>
      </c>
      <c r="H230" s="273">
        <f>IF(H$62=0,0,H$62/CHI!H$11*1000)</f>
        <v>4.9478928286837354</v>
      </c>
      <c r="I230" s="273">
        <f>IF(I$62=0,0,I$62/CHI!I$11*1000)</f>
        <v>4.3026698395844107</v>
      </c>
      <c r="J230" s="273">
        <f>IF(J$62=0,0,J$62/CHI!J$11*1000)</f>
        <v>4.405407297562892</v>
      </c>
      <c r="K230" s="273">
        <f>IF(K$62=0,0,K$62/CHI!K$11*1000)</f>
        <v>4.4803520764641043</v>
      </c>
      <c r="L230" s="273">
        <f>IF(L$62=0,0,L$62/CHI!L$11*1000)</f>
        <v>4.3578652388861636</v>
      </c>
      <c r="M230" s="273">
        <f>IF(M$62=0,0,M$62/CHI!M$11*1000)</f>
        <v>4.1029886097281132</v>
      </c>
      <c r="N230" s="273">
        <f>IF(N$62=0,0,N$62/CHI!N$11*1000)</f>
        <v>4.2298661479529018</v>
      </c>
      <c r="O230" s="273">
        <f>IF(O$62=0,0,O$62/CHI!O$11*1000)</f>
        <v>4.2231534826317816</v>
      </c>
      <c r="P230" s="273">
        <f>IF(P$62=0,0,P$62/CHI!P$11*1000)</f>
        <v>3.7945567525903181</v>
      </c>
      <c r="Q230" s="273">
        <f>IF(Q$62=0,0,Q$62/CHI!Q$11*1000)</f>
        <v>5.1727643420982403</v>
      </c>
      <c r="R230" s="273">
        <f>IF(R$62=0,0,R$62/CHI!R$11*1000)</f>
        <v>5.0925324064031043</v>
      </c>
      <c r="S230" s="273">
        <f>IF(S$62=0,0,S$62/CHI!S$11*1000)</f>
        <v>4.3481591599925906</v>
      </c>
      <c r="T230" s="273">
        <f>IF(T$62=0,0,T$62/CHI!T$11*1000)</f>
        <v>4.7199449737695112</v>
      </c>
      <c r="U230" s="273">
        <f>IF(U$62=0,0,U$62/CHI!U$11*1000)</f>
        <v>4.1251083975865894</v>
      </c>
      <c r="V230" s="273">
        <f>IF(V$62=0,0,V$62/CHI!V$11*1000)</f>
        <v>4.5672227129011613</v>
      </c>
      <c r="W230" s="273">
        <f>IF(W$62=0,0,W$62/CHI!W$11*1000)</f>
        <v>5.1964649050753682</v>
      </c>
      <c r="X230" s="273">
        <f>IF(X$62=0,0,X$62/CHI!X$11*1000)</f>
        <v>5.716397971541503</v>
      </c>
      <c r="Y230" s="273">
        <f>IF(Y$62=0,0,Y$62/CHI!Y$11*1000)</f>
        <v>5.1317071267972754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46.852533968491826</v>
      </c>
      <c r="C231" s="274">
        <f>IF(C$63=0,0,C$63/CHI!C$11*1000)</f>
        <v>47.046030147870972</v>
      </c>
      <c r="D231" s="274">
        <f>IF(D$63=0,0,D$63/CHI!D$11*1000)</f>
        <v>43.930229324173517</v>
      </c>
      <c r="E231" s="274">
        <f>IF(E$63=0,0,E$63/CHI!E$11*1000)</f>
        <v>41.159457271225996</v>
      </c>
      <c r="F231" s="274">
        <f>IF(F$63=0,0,F$63/CHI!F$11*1000)</f>
        <v>39.738219637558629</v>
      </c>
      <c r="G231" s="274">
        <f>IF(G$63=0,0,G$63/CHI!G$11*1000)</f>
        <v>39.248087876828158</v>
      </c>
      <c r="H231" s="274">
        <f>IF(H$63=0,0,H$63/CHI!H$11*1000)</f>
        <v>39.266827548596964</v>
      </c>
      <c r="I231" s="274">
        <f>IF(I$63=0,0,I$63/CHI!I$11*1000)</f>
        <v>34.146292258002688</v>
      </c>
      <c r="J231" s="274">
        <f>IF(J$63=0,0,J$63/CHI!J$11*1000)</f>
        <v>34.961623993127496</v>
      </c>
      <c r="K231" s="274">
        <f>IF(K$63=0,0,K$63/CHI!K$11*1000)</f>
        <v>35.556391060781294</v>
      </c>
      <c r="L231" s="274">
        <f>IF(L$63=0,0,L$63/CHI!L$11*1000)</f>
        <v>34.584326851899583</v>
      </c>
      <c r="M231" s="274">
        <f>IF(M$63=0,0,M$63/CHI!M$11*1000)</f>
        <v>32.561607890547457</v>
      </c>
      <c r="N231" s="274">
        <f>IF(N$63=0,0,N$63/CHI!N$11*1000)</f>
        <v>33.568517010401735</v>
      </c>
      <c r="O231" s="274">
        <f>IF(O$63=0,0,O$63/CHI!O$11*1000)</f>
        <v>33.515244823496658</v>
      </c>
      <c r="P231" s="274">
        <f>IF(P$63=0,0,P$63/CHI!P$11*1000)</f>
        <v>30.113870850950907</v>
      </c>
      <c r="Q231" s="274">
        <f>IF(Q$63=0,0,Q$63/CHI!Q$11*1000)</f>
        <v>41.051423788566133</v>
      </c>
      <c r="R231" s="274">
        <f>IF(R$63=0,0,R$63/CHI!R$11*1000)</f>
        <v>40.414697470532857</v>
      </c>
      <c r="S231" s="274">
        <f>IF(S$63=0,0,S$63/CHI!S$11*1000)</f>
        <v>34.507298723101485</v>
      </c>
      <c r="T231" s="274">
        <f>IF(T$63=0,0,T$63/CHI!T$11*1000)</f>
        <v>37.45781724483691</v>
      </c>
      <c r="U231" s="274">
        <f>IF(U$63=0,0,U$63/CHI!U$11*1000)</f>
        <v>32.737152091952744</v>
      </c>
      <c r="V231" s="274">
        <f>IF(V$63=0,0,V$63/CHI!V$11*1000)</f>
        <v>36.245802577586197</v>
      </c>
      <c r="W231" s="274">
        <f>IF(W$63=0,0,W$63/CHI!W$11*1000)</f>
        <v>41.239513133151846</v>
      </c>
      <c r="X231" s="274">
        <f>IF(X$63=0,0,X$63/CHI!X$11*1000)</f>
        <v>45.365738733549541</v>
      </c>
      <c r="Y231" s="274">
        <f>IF(Y$63=0,0,Y$63/CHI!Y$11*1000)</f>
        <v>40.725590823166684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52.445885696849189</v>
      </c>
      <c r="C232" s="274">
        <f>IF(C$64=0,0,C$64/CHI!C$11*1000)</f>
        <v>52.662481847514606</v>
      </c>
      <c r="D232" s="274">
        <f>IF(D$64=0,0,D$64/CHI!D$11*1000)</f>
        <v>49.174710322421042</v>
      </c>
      <c r="E232" s="274">
        <f>IF(E$64=0,0,E$64/CHI!E$11*1000)</f>
        <v>46.073157811330915</v>
      </c>
      <c r="F232" s="274">
        <f>IF(F$64=0,0,F$64/CHI!F$11*1000)</f>
        <v>44.48224991009544</v>
      </c>
      <c r="G232" s="274">
        <f>IF(G$64=0,0,G$64/CHI!G$11*1000)</f>
        <v>43.93360521316287</v>
      </c>
      <c r="H232" s="274">
        <f>IF(H$64=0,0,H$64/CHI!H$11*1000)</f>
        <v>43.954582065433975</v>
      </c>
      <c r="I232" s="274">
        <f>IF(I$64=0,0,I$64/CHI!I$11*1000)</f>
        <v>38.222746755570284</v>
      </c>
      <c r="J232" s="274">
        <f>IF(J$64=0,0,J$64/CHI!J$11*1000)</f>
        <v>39.135414467718448</v>
      </c>
      <c r="K232" s="274">
        <f>IF(K$64=0,0,K$64/CHI!K$11*1000)</f>
        <v>39.801186049409182</v>
      </c>
      <c r="L232" s="274">
        <f>IF(L$64=0,0,L$64/CHI!L$11*1000)</f>
        <v>38.71307481889832</v>
      </c>
      <c r="M232" s="274">
        <f>IF(M$64=0,0,M$64/CHI!M$11*1000)</f>
        <v>36.448879513789223</v>
      </c>
      <c r="N232" s="274">
        <f>IF(N$64=0,0,N$64/CHI!N$11*1000)</f>
        <v>37.575995512307166</v>
      </c>
      <c r="O232" s="274">
        <f>IF(O$64=0,0,O$64/CHI!O$11*1000)</f>
        <v>37.516363582321823</v>
      </c>
      <c r="P232" s="274">
        <f>IF(P$64=0,0,P$64/CHI!P$11*1000)</f>
        <v>33.708926599375758</v>
      </c>
      <c r="Q232" s="274">
        <f>IF(Q$64=0,0,Q$64/CHI!Q$11*1000)</f>
        <v>45.952227069637814</v>
      </c>
      <c r="R232" s="274">
        <f>IF(R$64=0,0,R$64/CHI!R$11*1000)</f>
        <v>45.239487056083668</v>
      </c>
      <c r="S232" s="274">
        <f>IF(S$64=0,0,S$64/CHI!S$11*1000)</f>
        <v>38.626850913888084</v>
      </c>
      <c r="T232" s="274">
        <f>IF(T$64=0,0,T$64/CHI!T$11*1000)</f>
        <v>41.929608396363548</v>
      </c>
      <c r="U232" s="274">
        <f>IF(U$64=0,0,U$64/CHI!U$11*1000)</f>
        <v>36.645380542481441</v>
      </c>
      <c r="V232" s="274">
        <f>IF(V$64=0,0,V$64/CHI!V$11*1000)</f>
        <v>40.572900928966305</v>
      </c>
      <c r="W232" s="274">
        <f>IF(W$64=0,0,W$64/CHI!W$11*1000)</f>
        <v>46.162770906467905</v>
      </c>
      <c r="X232" s="274">
        <f>IF(X$64=0,0,X$64/CHI!X$11*1000)</f>
        <v>50.781593793259908</v>
      </c>
      <c r="Y232" s="274">
        <f>IF(Y$64=0,0,Y$64/CHI!Y$11*1000)</f>
        <v>45.587495495650877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84.433422324136956</v>
      </c>
      <c r="C233" s="274">
        <f>IF(C$65=0,0,C$65/CHI!C$11*1000)</f>
        <v>84.7821237335978</v>
      </c>
      <c r="D233" s="274">
        <f>IF(D$65=0,0,D$65/CHI!D$11*1000)</f>
        <v>79.167107755976247</v>
      </c>
      <c r="E233" s="274">
        <f>IF(E$65=0,0,E$65/CHI!E$11*1000)</f>
        <v>74.173871593599983</v>
      </c>
      <c r="F233" s="274">
        <f>IF(F$65=0,0,F$65/CHI!F$11*1000)</f>
        <v>71.612644970786079</v>
      </c>
      <c r="G233" s="274">
        <f>IF(G$65=0,0,G$65/CHI!G$11*1000)</f>
        <v>70.729373599037885</v>
      </c>
      <c r="H233" s="274">
        <f>IF(H$65=0,0,H$65/CHI!H$11*1000)</f>
        <v>70.763144549862801</v>
      </c>
      <c r="I233" s="274">
        <f>IF(I$65=0,0,I$65/CHI!I$11*1000)</f>
        <v>61.535376442226529</v>
      </c>
      <c r="J233" s="274">
        <f>IF(J$65=0,0,J$65/CHI!J$11*1000)</f>
        <v>63.004693956031836</v>
      </c>
      <c r="K233" s="274">
        <f>IF(K$65=0,0,K$65/CHI!K$11*1000)</f>
        <v>64.076529665952506</v>
      </c>
      <c r="L233" s="274">
        <f>IF(L$65=0,0,L$65/CHI!L$11*1000)</f>
        <v>62.32476298605679</v>
      </c>
      <c r="M233" s="274">
        <f>IF(M$65=0,0,M$65/CHI!M$11*1000)</f>
        <v>58.679600817843252</v>
      </c>
      <c r="N233" s="274">
        <f>IF(N$65=0,0,N$65/CHI!N$11*1000)</f>
        <v>60.494161861987756</v>
      </c>
      <c r="O233" s="274">
        <f>IF(O$65=0,0,O$65/CHI!O$11*1000)</f>
        <v>60.398159518590262</v>
      </c>
      <c r="P233" s="274">
        <f>IF(P$65=0,0,P$65/CHI!P$11*1000)</f>
        <v>54.268509299470509</v>
      </c>
      <c r="Q233" s="274">
        <f>IF(Q$65=0,0,Q$65/CHI!Q$11*1000)</f>
        <v>73.979183368781591</v>
      </c>
      <c r="R233" s="274">
        <f>IF(R$65=0,0,R$65/CHI!R$11*1000)</f>
        <v>72.831732472069163</v>
      </c>
      <c r="S233" s="274">
        <f>IF(S$65=0,0,S$65/CHI!S$11*1000)</f>
        <v>62.185949821030945</v>
      </c>
      <c r="T233" s="274">
        <f>IF(T$65=0,0,T$65/CHI!T$11*1000)</f>
        <v>67.50310890122941</v>
      </c>
      <c r="U233" s="274">
        <f>IF(U$65=0,0,U$65/CHI!U$11*1000)</f>
        <v>58.995950787383329</v>
      </c>
      <c r="V233" s="274">
        <f>IF(V$65=0,0,V$65/CHI!V$11*1000)</f>
        <v>65.318925088848033</v>
      </c>
      <c r="W233" s="274">
        <f>IF(W$65=0,0,W$65/CHI!W$11*1000)</f>
        <v>74.318141066923587</v>
      </c>
      <c r="X233" s="274">
        <f>IF(X$65=0,0,X$65/CHI!X$11*1000)</f>
        <v>81.75405368922344</v>
      </c>
      <c r="Y233" s="274">
        <f>IF(Y$65=0,0,Y$65/CHI!Y$11*1000)</f>
        <v>73.391996507272751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19.234299245513476</v>
      </c>
      <c r="C234" s="275">
        <f>IF(C$66=0,0,C$66/CHI!C$11*1000)</f>
        <v>17.49922811770249</v>
      </c>
      <c r="D234" s="275">
        <f>IF(D$66=0,0,D$66/CHI!D$11*1000)</f>
        <v>16.72774836246673</v>
      </c>
      <c r="E234" s="275">
        <f>IF(E$66=0,0,E$66/CHI!E$11*1000)</f>
        <v>17.157189024842225</v>
      </c>
      <c r="F234" s="275">
        <f>IF(F$66=0,0,F$66/CHI!F$11*1000)</f>
        <v>15.896516214526542</v>
      </c>
      <c r="G234" s="275">
        <f>IF(G$66=0,0,G$66/CHI!G$11*1000)</f>
        <v>15.555513506877022</v>
      </c>
      <c r="H234" s="275">
        <f>IF(H$66=0,0,H$66/CHI!H$11*1000)</f>
        <v>15.028013598088103</v>
      </c>
      <c r="I234" s="275">
        <f>IF(I$66=0,0,I$66/CHI!I$11*1000)</f>
        <v>14.450583501569142</v>
      </c>
      <c r="J234" s="275">
        <f>IF(J$66=0,0,J$66/CHI!J$11*1000)</f>
        <v>12.666186846202766</v>
      </c>
      <c r="K234" s="275">
        <f>IF(K$66=0,0,K$66/CHI!K$11*1000)</f>
        <v>13.984057149594738</v>
      </c>
      <c r="L234" s="275">
        <f>IF(L$66=0,0,L$66/CHI!L$11*1000)</f>
        <v>12.399365118989138</v>
      </c>
      <c r="M234" s="275">
        <f>IF(M$66=0,0,M$66/CHI!M$11*1000)</f>
        <v>11.564717472024588</v>
      </c>
      <c r="N234" s="275">
        <f>IF(N$66=0,0,N$66/CHI!N$11*1000)</f>
        <v>12.034486403480347</v>
      </c>
      <c r="O234" s="275">
        <f>IF(O$66=0,0,O$66/CHI!O$11*1000)</f>
        <v>11.981869597301818</v>
      </c>
      <c r="P234" s="275">
        <f>IF(P$66=0,0,P$66/CHI!P$11*1000)</f>
        <v>10.375087937725169</v>
      </c>
      <c r="Q234" s="275">
        <f>IF(Q$66=0,0,Q$66/CHI!Q$11*1000)</f>
        <v>14.255107308681731</v>
      </c>
      <c r="R234" s="275">
        <f>IF(R$66=0,0,R$66/CHI!R$11*1000)</f>
        <v>14.436024252537175</v>
      </c>
      <c r="S234" s="275">
        <f>IF(S$66=0,0,S$66/CHI!S$11*1000)</f>
        <v>12.236015714347362</v>
      </c>
      <c r="T234" s="275">
        <f>IF(T$66=0,0,T$66/CHI!T$11*1000)</f>
        <v>13.34604404157842</v>
      </c>
      <c r="U234" s="275">
        <f>IF(U$66=0,0,U$66/CHI!U$11*1000)</f>
        <v>11.794514983912487</v>
      </c>
      <c r="V234" s="275">
        <f>IF(V$66=0,0,V$66/CHI!V$11*1000)</f>
        <v>12.853585816335706</v>
      </c>
      <c r="W234" s="275">
        <f>IF(W$66=0,0,W$66/CHI!W$11*1000)</f>
        <v>16.626476000624223</v>
      </c>
      <c r="X234" s="275">
        <f>IF(X$66=0,0,X$66/CHI!X$11*1000)</f>
        <v>16.484278276181815</v>
      </c>
      <c r="Y234" s="275">
        <f>IF(Y$66=0,0,Y$66/CHI!Y$11*1000)</f>
        <v>15.008377430084826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262.95829018923308</v>
      </c>
      <c r="C235" s="276">
        <f>IF(C$72=0,0,C$72/CHI!C$11*1000)</f>
        <v>215.4917496803742</v>
      </c>
      <c r="D235" s="276">
        <f>IF(D$72=0,0,D$72/CHI!D$11*1000)</f>
        <v>212.55806573707923</v>
      </c>
      <c r="E235" s="276">
        <f>IF(E$72=0,0,E$72/CHI!E$11*1000)</f>
        <v>232.3913507818493</v>
      </c>
      <c r="F235" s="276">
        <f>IF(F$72=0,0,F$72/CHI!F$11*1000)</f>
        <v>244.95927340327577</v>
      </c>
      <c r="G235" s="276">
        <f>IF(G$72=0,0,G$72/CHI!G$11*1000)</f>
        <v>241.65174605738997</v>
      </c>
      <c r="H235" s="276">
        <f>IF(H$72=0,0,H$72/CHI!H$11*1000)</f>
        <v>228.07486799935694</v>
      </c>
      <c r="I235" s="276">
        <f>IF(I$72=0,0,I$72/CHI!I$11*1000)</f>
        <v>245.82416026362338</v>
      </c>
      <c r="J235" s="276">
        <f>IF(J$72=0,0,J$72/CHI!J$11*1000)</f>
        <v>209.34518693879176</v>
      </c>
      <c r="K235" s="276">
        <f>IF(K$72=0,0,K$72/CHI!K$11*1000)</f>
        <v>228.45248461551583</v>
      </c>
      <c r="L235" s="276">
        <f>IF(L$72=0,0,L$72/CHI!L$11*1000)</f>
        <v>191.97914254056519</v>
      </c>
      <c r="M235" s="276">
        <f>IF(M$72=0,0,M$72/CHI!M$11*1000)</f>
        <v>178.48053298647358</v>
      </c>
      <c r="N235" s="276">
        <f>IF(N$72=0,0,N$72/CHI!N$11*1000)</f>
        <v>200.53857902189839</v>
      </c>
      <c r="O235" s="276">
        <f>IF(O$72=0,0,O$72/CHI!O$11*1000)</f>
        <v>214.55113046962703</v>
      </c>
      <c r="P235" s="276">
        <f>IF(P$72=0,0,P$72/CHI!P$11*1000)</f>
        <v>165.95300017715556</v>
      </c>
      <c r="Q235" s="276">
        <f>IF(Q$72=0,0,Q$72/CHI!Q$11*1000)</f>
        <v>208.11514816498408</v>
      </c>
      <c r="R235" s="276">
        <f>IF(R$72=0,0,R$72/CHI!R$11*1000)</f>
        <v>228.72304047974649</v>
      </c>
      <c r="S235" s="276">
        <f>IF(S$72=0,0,S$72/CHI!S$11*1000)</f>
        <v>199.97051249706419</v>
      </c>
      <c r="T235" s="276">
        <f>IF(T$72=0,0,T$72/CHI!T$11*1000)</f>
        <v>217.28313977742033</v>
      </c>
      <c r="U235" s="276">
        <f>IF(U$72=0,0,U$72/CHI!U$11*1000)</f>
        <v>196.05037646490177</v>
      </c>
      <c r="V235" s="276">
        <f>IF(V$72=0,0,V$72/CHI!V$11*1000)</f>
        <v>207.42458311147072</v>
      </c>
      <c r="W235" s="276">
        <f>IF(W$72=0,0,W$72/CHI!W$11*1000)</f>
        <v>262.79819695222631</v>
      </c>
      <c r="X235" s="276">
        <f>IF(X$72=0,0,X$72/CHI!X$11*1000)</f>
        <v>279.11537045369164</v>
      </c>
      <c r="Y235" s="276">
        <f>IF(Y$72=0,0,Y$72/CHI!Y$11*1000)</f>
        <v>259.8710317638475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132.1052131185765</v>
      </c>
      <c r="C236" s="276">
        <f>IF(C$85=0,0,C$85/CHI!C$11*1000)</f>
        <v>114.93040555249624</v>
      </c>
      <c r="D236" s="276">
        <f>IF(D$85=0,0,D$85/CHI!D$11*1000)</f>
        <v>110.91823435526352</v>
      </c>
      <c r="E236" s="276">
        <f>IF(E$85=0,0,E$85/CHI!E$11*1000)</f>
        <v>117.89723308806117</v>
      </c>
      <c r="F236" s="276">
        <f>IF(F$85=0,0,F$85/CHI!F$11*1000)</f>
        <v>108.13840665456308</v>
      </c>
      <c r="G236" s="276">
        <f>IF(G$85=0,0,G$85/CHI!G$11*1000)</f>
        <v>105.53091518552363</v>
      </c>
      <c r="H236" s="276">
        <f>IF(H$85=0,0,H$85/CHI!H$11*1000)</f>
        <v>100.35536373642721</v>
      </c>
      <c r="I236" s="276">
        <f>IF(I$85=0,0,I$85/CHI!I$11*1000)</f>
        <v>101.74918963962395</v>
      </c>
      <c r="J236" s="276">
        <f>IF(J$85=0,0,J$85/CHI!J$11*1000)</f>
        <v>83.374653059179849</v>
      </c>
      <c r="K236" s="276">
        <f>IF(K$85=0,0,K$85/CHI!K$11*1000)</f>
        <v>95.30278151958936</v>
      </c>
      <c r="L236" s="276">
        <f>IF(L$85=0,0,L$85/CHI!L$11*1000)</f>
        <v>79.669057767203384</v>
      </c>
      <c r="M236" s="276">
        <f>IF(M$85=0,0,M$85/CHI!M$11*1000)</f>
        <v>74.614362662179772</v>
      </c>
      <c r="N236" s="276">
        <f>IF(N$85=0,0,N$85/CHI!N$11*1000)</f>
        <v>77.688932732777474</v>
      </c>
      <c r="O236" s="276">
        <f>IF(O$85=0,0,O$85/CHI!O$11*1000)</f>
        <v>77.318844334938262</v>
      </c>
      <c r="P236" s="276">
        <f>IF(P$85=0,0,P$85/CHI!P$11*1000)</f>
        <v>64.625432952552799</v>
      </c>
      <c r="Q236" s="276">
        <f>IF(Q$85=0,0,Q$85/CHI!Q$11*1000)</f>
        <v>89.622358259538203</v>
      </c>
      <c r="R236" s="276">
        <f>IF(R$85=0,0,R$85/CHI!R$11*1000)</f>
        <v>93.419029563927992</v>
      </c>
      <c r="S236" s="276">
        <f>IF(S$85=0,0,S$85/CHI!S$11*1000)</f>
        <v>78.447106132091136</v>
      </c>
      <c r="T236" s="276">
        <f>IF(T$85=0,0,T$85/CHI!T$11*1000)</f>
        <v>85.94283010438113</v>
      </c>
      <c r="U236" s="276">
        <f>IF(U$85=0,0,U$85/CHI!U$11*1000)</f>
        <v>76.560185653575303</v>
      </c>
      <c r="V236" s="276">
        <f>IF(V$85=0,0,V$85/CHI!V$11*1000)</f>
        <v>82.283826742136441</v>
      </c>
      <c r="W236" s="276">
        <f>IF(W$85=0,0,W$85/CHI!W$11*1000)</f>
        <v>112.92746382490945</v>
      </c>
      <c r="X236" s="276">
        <f>IF(X$85=0,0,X$85/CHI!X$11*1000)</f>
        <v>107.50872483962392</v>
      </c>
      <c r="Y236" s="276">
        <f>IF(Y$85=0,0,Y$85/CHI!Y$11*1000)</f>
        <v>99.283653955628367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26.394122660996459</v>
      </c>
      <c r="C237" s="276">
        <f>IF(C$93=0,0,C$93/CHI!C$11*1000)</f>
        <v>23.491825918664226</v>
      </c>
      <c r="D237" s="276">
        <f>IF(D$93=0,0,D$93/CHI!D$11*1000)</f>
        <v>22.600307094620597</v>
      </c>
      <c r="E237" s="276">
        <f>IF(E$93=0,0,E$93/CHI!E$11*1000)</f>
        <v>23.4962991253221</v>
      </c>
      <c r="F237" s="276">
        <f>IF(F$93=0,0,F$93/CHI!F$11*1000)</f>
        <v>22.396304628676543</v>
      </c>
      <c r="G237" s="276">
        <f>IF(G$93=0,0,G$93/CHI!G$11*1000)</f>
        <v>21.959121242702338</v>
      </c>
      <c r="H237" s="276">
        <f>IF(H$93=0,0,H$93/CHI!H$11*1000)</f>
        <v>21.10666212006889</v>
      </c>
      <c r="I237" s="276">
        <f>IF(I$93=0,0,I$93/CHI!I$11*1000)</f>
        <v>20.862925889233821</v>
      </c>
      <c r="J237" s="276">
        <f>IF(J$93=0,0,J$93/CHI!J$11*1000)</f>
        <v>18.16646442393894</v>
      </c>
      <c r="K237" s="276">
        <f>IF(K$93=0,0,K$93/CHI!K$11*1000)</f>
        <v>20.006864442101733</v>
      </c>
      <c r="L237" s="276">
        <f>IF(L$93=0,0,L$93/CHI!L$11*1000)</f>
        <v>17.507134745181403</v>
      </c>
      <c r="M237" s="276">
        <f>IF(M$93=0,0,M$93/CHI!M$11*1000)</f>
        <v>16.217289694766244</v>
      </c>
      <c r="N237" s="276">
        <f>IF(N$93=0,0,N$93/CHI!N$11*1000)</f>
        <v>17.248069209888921</v>
      </c>
      <c r="O237" s="276">
        <f>IF(O$93=0,0,O$93/CHI!O$11*1000)</f>
        <v>17.525217877147067</v>
      </c>
      <c r="P237" s="276">
        <f>IF(P$93=0,0,P$93/CHI!P$11*1000)</f>
        <v>14.757204819250395</v>
      </c>
      <c r="Q237" s="276">
        <f>IF(Q$93=0,0,Q$93/CHI!Q$11*1000)</f>
        <v>19.838885581607371</v>
      </c>
      <c r="R237" s="276">
        <f>IF(R$93=0,0,R$93/CHI!R$11*1000)</f>
        <v>20.462819461307507</v>
      </c>
      <c r="S237" s="276">
        <f>IF(S$93=0,0,S$93/CHI!S$11*1000)</f>
        <v>17.49011618194757</v>
      </c>
      <c r="T237" s="276">
        <f>IF(T$93=0,0,T$93/CHI!T$11*1000)</f>
        <v>19.03729025945713</v>
      </c>
      <c r="U237" s="276">
        <f>IF(U$93=0,0,U$93/CHI!U$11*1000)</f>
        <v>16.901917865927075</v>
      </c>
      <c r="V237" s="276">
        <f>IF(V$93=0,0,V$93/CHI!V$11*1000)</f>
        <v>18.299406487942399</v>
      </c>
      <c r="W237" s="276">
        <f>IF(W$93=0,0,W$93/CHI!W$11*1000)</f>
        <v>23.442656295833622</v>
      </c>
      <c r="X237" s="276">
        <f>IF(X$93=0,0,X$93/CHI!X$11*1000)</f>
        <v>23.673188212027654</v>
      </c>
      <c r="Y237" s="276">
        <f>IF(Y$93=0,0,Y$93/CHI!Y$11*1000)</f>
        <v>21.644425751875335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16.014331176519761</v>
      </c>
      <c r="C238" s="277">
        <f>IF(C$107=0,0,C$107/CHI!C$11*1000)</f>
        <v>16.080468728440703</v>
      </c>
      <c r="D238" s="277">
        <f>IF(D$107=0,0,D$107/CHI!D$11*1000)</f>
        <v>15.015479024696617</v>
      </c>
      <c r="E238" s="277">
        <f>IF(E$107=0,0,E$107/CHI!E$11*1000)</f>
        <v>14.068421149440875</v>
      </c>
      <c r="F238" s="277">
        <f>IF(F$107=0,0,F$107/CHI!F$11*1000)</f>
        <v>13.582638029121524</v>
      </c>
      <c r="G238" s="277">
        <f>IF(G$107=0,0,G$107/CHI!G$11*1000)</f>
        <v>13.415109580356141</v>
      </c>
      <c r="H238" s="277">
        <f>IF(H$107=0,0,H$107/CHI!H$11*1000)</f>
        <v>13.421514854189295</v>
      </c>
      <c r="I238" s="277">
        <f>IF(I$107=0,0,I$107/CHI!I$11*1000)</f>
        <v>11.671301130428281</v>
      </c>
      <c r="J238" s="277">
        <f>IF(J$107=0,0,J$107/CHI!J$11*1000)</f>
        <v>11.949983867925377</v>
      </c>
      <c r="K238" s="277">
        <f>IF(K$107=0,0,K$107/CHI!K$11*1000)</f>
        <v>12.153276966238922</v>
      </c>
      <c r="L238" s="277">
        <f>IF(L$107=0,0,L$107/CHI!L$11*1000)</f>
        <v>11.821022617384664</v>
      </c>
      <c r="M238" s="277">
        <f>IF(M$107=0,0,M$107/CHI!M$11*1000)</f>
        <v>11.129651445317366</v>
      </c>
      <c r="N238" s="277">
        <f>IF(N$107=0,0,N$107/CHI!N$11*1000)</f>
        <v>11.473815885192666</v>
      </c>
      <c r="O238" s="277">
        <f>IF(O$107=0,0,O$107/CHI!O$11*1000)</f>
        <v>11.455607298135897</v>
      </c>
      <c r="P238" s="277">
        <f>IF(P$107=0,0,P$107/CHI!P$11*1000)</f>
        <v>10.293007868867598</v>
      </c>
      <c r="Q238" s="277">
        <f>IF(Q$107=0,0,Q$107/CHI!Q$11*1000)</f>
        <v>14.031494993629714</v>
      </c>
      <c r="R238" s="277">
        <f>IF(R$107=0,0,R$107/CHI!R$11*1000)</f>
        <v>13.813860102576699</v>
      </c>
      <c r="S238" s="277">
        <f>IF(S$107=0,0,S$107/CHI!S$11*1000)</f>
        <v>11.794694180905438</v>
      </c>
      <c r="T238" s="277">
        <f>IF(T$107=0,0,T$107/CHI!T$11*1000)</f>
        <v>12.803189917364477</v>
      </c>
      <c r="U238" s="277">
        <f>IF(U$107=0,0,U$107/CHI!U$11*1000)</f>
        <v>11.189652959415037</v>
      </c>
      <c r="V238" s="277">
        <f>IF(V$107=0,0,V$107/CHI!V$11*1000)</f>
        <v>12.388919810112535</v>
      </c>
      <c r="W238" s="277">
        <f>IF(W$107=0,0,W$107/CHI!W$11*1000)</f>
        <v>14.0957844738315</v>
      </c>
      <c r="X238" s="277">
        <f>IF(X$107=0,0,X$107/CHI!X$11*1000)</f>
        <v>15.506140279095741</v>
      </c>
      <c r="Y238" s="277">
        <f>IF(Y$107=0,0,Y$107/CHI!Y$11*1000)</f>
        <v>13.920124346747668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681.45172119963183</v>
      </c>
      <c r="C240" s="320">
        <f t="shared" si="58"/>
        <v>660.79650799445187</v>
      </c>
      <c r="D240" s="320">
        <f t="shared" si="58"/>
        <v>663.56217537302086</v>
      </c>
      <c r="E240" s="320">
        <f t="shared" si="58"/>
        <v>539.27918367412883</v>
      </c>
      <c r="F240" s="320">
        <f t="shared" si="58"/>
        <v>540.92918134787453</v>
      </c>
      <c r="G240" s="320">
        <f t="shared" si="58"/>
        <v>567.23324294701672</v>
      </c>
      <c r="H240" s="320">
        <f t="shared" si="58"/>
        <v>570.89151018527593</v>
      </c>
      <c r="I240" s="320">
        <f t="shared" si="58"/>
        <v>522.10175012224784</v>
      </c>
      <c r="J240" s="320">
        <f t="shared" si="58"/>
        <v>617.11693123054238</v>
      </c>
      <c r="K240" s="320">
        <f t="shared" si="58"/>
        <v>517.29769067842369</v>
      </c>
      <c r="L240" s="320">
        <f t="shared" si="58"/>
        <v>693.80987626985859</v>
      </c>
      <c r="M240" s="320">
        <f t="shared" si="58"/>
        <v>709.4443872521465</v>
      </c>
      <c r="N240" s="320">
        <f t="shared" si="58"/>
        <v>644.93829697911679</v>
      </c>
      <c r="O240" s="320">
        <f t="shared" si="58"/>
        <v>634.80763733572633</v>
      </c>
      <c r="P240" s="320">
        <f t="shared" si="58"/>
        <v>757.1552737480132</v>
      </c>
      <c r="Q240" s="320">
        <f t="shared" si="58"/>
        <v>507.71136176923886</v>
      </c>
      <c r="R240" s="320">
        <f t="shared" si="58"/>
        <v>562.64912963666916</v>
      </c>
      <c r="S240" s="320">
        <f t="shared" si="58"/>
        <v>557.86958032270172</v>
      </c>
      <c r="T240" s="320">
        <f t="shared" si="58"/>
        <v>520.39922032555978</v>
      </c>
      <c r="U240" s="320">
        <f t="shared" si="58"/>
        <v>521.18816782007593</v>
      </c>
      <c r="V240" s="320">
        <f t="shared" si="58"/>
        <v>519.95213582458518</v>
      </c>
      <c r="W240" s="320">
        <f t="shared" si="58"/>
        <v>525.65979878280109</v>
      </c>
      <c r="X240" s="320">
        <f t="shared" si="58"/>
        <v>477.39959379458082</v>
      </c>
      <c r="Y240" s="320">
        <f t="shared" si="58"/>
        <v>491.49365112299637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0.97214493272589608</v>
      </c>
      <c r="C241" s="273">
        <f>IF(C$111=0,0,C$111/CHI!C$12*1000)</f>
        <v>1.0953371394781486</v>
      </c>
      <c r="D241" s="273">
        <f>IF(D$111=0,0,D$111/CHI!D$12*1000)</f>
        <v>1.0588371137678476</v>
      </c>
      <c r="E241" s="273">
        <f>IF(E$111=0,0,E$111/CHI!E$12*1000)</f>
        <v>0.76183287216676066</v>
      </c>
      <c r="F241" s="273">
        <f>IF(F$111=0,0,F$111/CHI!F$12*1000)</f>
        <v>0.74685453912097244</v>
      </c>
      <c r="G241" s="273">
        <f>IF(G$111=0,0,G$111/CHI!G$12*1000)</f>
        <v>0.78715273876489877</v>
      </c>
      <c r="H241" s="273">
        <f>IF(H$111=0,0,H$111/CHI!H$12*1000)</f>
        <v>0.83085751677732622</v>
      </c>
      <c r="I241" s="273">
        <f>IF(I$111=0,0,I$111/CHI!I$12*1000)</f>
        <v>0.64483438241275048</v>
      </c>
      <c r="J241" s="273">
        <f>IF(J$111=0,0,J$111/CHI!J$12*1000)</f>
        <v>0.90686456821974326</v>
      </c>
      <c r="K241" s="273">
        <f>IF(K$111=0,0,K$111/CHI!K$12*1000)</f>
        <v>0.72265285823983705</v>
      </c>
      <c r="L241" s="273">
        <f>IF(L$111=0,0,L$111/CHI!L$12*1000)</f>
        <v>1.0665478631614371</v>
      </c>
      <c r="M241" s="273">
        <f>IF(M$111=0,0,M$111/CHI!M$12*1000)</f>
        <v>0.76127821671875817</v>
      </c>
      <c r="N241" s="273">
        <f>IF(N$111=0,0,N$111/CHI!N$12*1000)</f>
        <v>0.97856760997687675</v>
      </c>
      <c r="O241" s="273">
        <f>IF(O$111=0,0,O$111/CHI!O$12*1000)</f>
        <v>1.0117813976295558</v>
      </c>
      <c r="P241" s="273">
        <f>IF(P$111=0,0,P$111/CHI!P$12*1000)</f>
        <v>1.2539901781331388</v>
      </c>
      <c r="Q241" s="273">
        <f>IF(Q$111=0,0,Q$111/CHI!Q$12*1000)</f>
        <v>1.3969895728358002</v>
      </c>
      <c r="R241" s="273">
        <f>IF(R$111=0,0,R$111/CHI!R$12*1000)</f>
        <v>1.403887033096082</v>
      </c>
      <c r="S241" s="273">
        <f>IF(S$111=0,0,S$111/CHI!S$12*1000)</f>
        <v>1.2819390904734598</v>
      </c>
      <c r="T241" s="273">
        <f>IF(T$111=0,0,T$111/CHI!T$12*1000)</f>
        <v>1.309981454501693</v>
      </c>
      <c r="U241" s="273">
        <f>IF(U$111=0,0,U$111/CHI!U$12*1000)</f>
        <v>1.6069421366203438</v>
      </c>
      <c r="V241" s="273">
        <f>IF(V$111=0,0,V$111/CHI!V$12*1000)</f>
        <v>1.7373915675885434</v>
      </c>
      <c r="W241" s="273">
        <f>IF(W$111=0,0,W$111/CHI!W$12*1000)</f>
        <v>1.7654540580659819</v>
      </c>
      <c r="X241" s="273">
        <f>IF(X$111=0,0,X$111/CHI!X$12*1000)</f>
        <v>1.961252532225757</v>
      </c>
      <c r="Y241" s="273">
        <f>IF(Y$111=0,0,Y$111/CHI!Y$12*1000)</f>
        <v>1.9723930175587463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7.7578371328837576</v>
      </c>
      <c r="C242" s="274">
        <f>IF(C$112=0,0,C$112/CHI!C$12*1000)</f>
        <v>8.7409262216112218</v>
      </c>
      <c r="D242" s="274">
        <f>IF(D$112=0,0,D$112/CHI!D$12*1000)</f>
        <v>8.4496514895477599</v>
      </c>
      <c r="E242" s="274">
        <f>IF(E$112=0,0,E$112/CHI!E$12*1000)</f>
        <v>6.0795208057862729</v>
      </c>
      <c r="F242" s="274">
        <f>IF(F$112=0,0,F$112/CHI!F$12*1000)</f>
        <v>5.959991850401515</v>
      </c>
      <c r="G242" s="274">
        <f>IF(G$112=0,0,G$112/CHI!G$12*1000)</f>
        <v>6.2815764815216975</v>
      </c>
      <c r="H242" s="274">
        <f>IF(H$112=0,0,H$112/CHI!H$12*1000)</f>
        <v>6.6303460305214985</v>
      </c>
      <c r="I242" s="274">
        <f>IF(I$112=0,0,I$112/CHI!I$12*1000)</f>
        <v>5.1458583468770733</v>
      </c>
      <c r="J242" s="274">
        <f>IF(J$112=0,0,J$112/CHI!J$12*1000)</f>
        <v>7.2368917277639984</v>
      </c>
      <c r="K242" s="274">
        <f>IF(K$112=0,0,K$112/CHI!K$12*1000)</f>
        <v>5.7668594353701339</v>
      </c>
      <c r="L242" s="274">
        <f>IF(L$112=0,0,L$112/CHI!L$12*1000)</f>
        <v>8.5111842260299877</v>
      </c>
      <c r="M242" s="274">
        <f>IF(M$112=0,0,M$112/CHI!M$12*1000)</f>
        <v>6.0750945865203851</v>
      </c>
      <c r="N242" s="274">
        <f>IF(N$112=0,0,N$112/CHI!N$12*1000)</f>
        <v>7.8090908939155463</v>
      </c>
      <c r="O242" s="274">
        <f>IF(O$112=0,0,O$112/CHI!O$12*1000)</f>
        <v>8.0741410387053367</v>
      </c>
      <c r="P242" s="274">
        <f>IF(P$112=0,0,P$112/CHI!P$12*1000)</f>
        <v>10.006997146932358</v>
      </c>
      <c r="Q242" s="274">
        <f>IF(Q$112=0,0,Q$112/CHI!Q$12*1000)</f>
        <v>11.148150052079467</v>
      </c>
      <c r="R242" s="274">
        <f>IF(R$112=0,0,R$112/CHI!R$12*1000)</f>
        <v>11.203192640410165</v>
      </c>
      <c r="S242" s="274">
        <f>IF(S$112=0,0,S$112/CHI!S$12*1000)</f>
        <v>10.230032933756325</v>
      </c>
      <c r="T242" s="274">
        <f>IF(T$112=0,0,T$112/CHI!T$12*1000)</f>
        <v>10.453814476640137</v>
      </c>
      <c r="U242" s="274">
        <f>IF(U$112=0,0,U$112/CHI!U$12*1000)</f>
        <v>12.823597550329337</v>
      </c>
      <c r="V242" s="274">
        <f>IF(V$112=0,0,V$112/CHI!V$12*1000)</f>
        <v>13.864600188373215</v>
      </c>
      <c r="W242" s="274">
        <f>IF(W$112=0,0,W$112/CHI!W$12*1000)</f>
        <v>14.08854234281786</v>
      </c>
      <c r="X242" s="274">
        <f>IF(X$112=0,0,X$112/CHI!X$12*1000)</f>
        <v>15.651038450409011</v>
      </c>
      <c r="Y242" s="274">
        <f>IF(Y$112=0,0,Y$112/CHI!Y$12*1000)</f>
        <v>15.739940905058724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9.511818307561196</v>
      </c>
      <c r="C243" s="274">
        <f>IF(C$113=0,0,C$113/CHI!C$12*1000)</f>
        <v>10.717175500803227</v>
      </c>
      <c r="D243" s="274">
        <f>IF(D$113=0,0,D$113/CHI!D$12*1000)</f>
        <v>10.360046022378445</v>
      </c>
      <c r="E243" s="274">
        <f>IF(E$113=0,0,E$113/CHI!E$12*1000)</f>
        <v>7.4540488941898451</v>
      </c>
      <c r="F243" s="274">
        <f>IF(F$113=0,0,F$113/CHI!F$12*1000)</f>
        <v>7.3074954558232141</v>
      </c>
      <c r="G243" s="274">
        <f>IF(G$113=0,0,G$113/CHI!G$12*1000)</f>
        <v>7.701787644396429</v>
      </c>
      <c r="H243" s="274">
        <f>IF(H$113=0,0,H$113/CHI!H$12*1000)</f>
        <v>8.1294110302025473</v>
      </c>
      <c r="I243" s="274">
        <f>IF(I$113=0,0,I$113/CHI!I$12*1000)</f>
        <v>6.3092932725370927</v>
      </c>
      <c r="J243" s="274">
        <f>IF(J$113=0,0,J$113/CHI!J$12*1000)</f>
        <v>8.873091564941884</v>
      </c>
      <c r="K243" s="274">
        <f>IF(K$113=0,0,K$113/CHI!K$12*1000)</f>
        <v>7.0706974398797984</v>
      </c>
      <c r="L243" s="274">
        <f>IF(L$113=0,0,L$113/CHI!L$12*1000)</f>
        <v>10.435490788665817</v>
      </c>
      <c r="M243" s="274">
        <f>IF(M$113=0,0,M$113/CHI!M$12*1000)</f>
        <v>7.4486219442906121</v>
      </c>
      <c r="N243" s="274">
        <f>IF(N$113=0,0,N$113/CHI!N$12*1000)</f>
        <v>9.5746601092338768</v>
      </c>
      <c r="O243" s="274">
        <f>IF(O$113=0,0,O$113/CHI!O$12*1000)</f>
        <v>9.8996358436362755</v>
      </c>
      <c r="P243" s="274">
        <f>IF(P$113=0,0,P$113/CHI!P$12*1000)</f>
        <v>12.269494323673918</v>
      </c>
      <c r="Q243" s="274">
        <f>IF(Q$113=0,0,Q$113/CHI!Q$12*1000)</f>
        <v>13.668652221549245</v>
      </c>
      <c r="R243" s="274">
        <f>IF(R$113=0,0,R$113/CHI!R$12*1000)</f>
        <v>13.736139472236708</v>
      </c>
      <c r="S243" s="274">
        <f>IF(S$113=0,0,S$113/CHI!S$12*1000)</f>
        <v>12.54295661013529</v>
      </c>
      <c r="T243" s="274">
        <f>IF(T$113=0,0,T$113/CHI!T$12*1000)</f>
        <v>12.817333261776257</v>
      </c>
      <c r="U243" s="274">
        <f>IF(U$113=0,0,U$113/CHI!U$12*1000)</f>
        <v>15.722904188203591</v>
      </c>
      <c r="V243" s="274">
        <f>IF(V$113=0,0,V$113/CHI!V$12*1000)</f>
        <v>16.999268693046542</v>
      </c>
      <c r="W243" s="274">
        <f>IF(W$113=0,0,W$113/CHI!W$12*1000)</f>
        <v>17.273842269159935</v>
      </c>
      <c r="X243" s="274">
        <f>IF(X$113=0,0,X$113/CHI!X$12*1000)</f>
        <v>19.189605493768141</v>
      </c>
      <c r="Y243" s="274">
        <f>IF(Y$113=0,0,Y$113/CHI!Y$12*1000)</f>
        <v>19.298608039353933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17.61331619634219</v>
      </c>
      <c r="C244" s="274">
        <f>IF(C$114=0,0,C$114/CHI!C$12*1000)</f>
        <v>19.84531187662455</v>
      </c>
      <c r="D244" s="274">
        <f>IF(D$114=0,0,D$114/CHI!D$12*1000)</f>
        <v>19.184004624620989</v>
      </c>
      <c r="E244" s="274">
        <f>IF(E$114=0,0,E$114/CHI!E$12*1000)</f>
        <v>13.802883515131297</v>
      </c>
      <c r="F244" s="274">
        <f>IF(F$114=0,0,F$114/CHI!F$12*1000)</f>
        <v>13.531506164750176</v>
      </c>
      <c r="G244" s="274">
        <f>IF(G$114=0,0,G$114/CHI!G$12*1000)</f>
        <v>14.261628709833614</v>
      </c>
      <c r="H244" s="274">
        <f>IF(H$114=0,0,H$114/CHI!H$12*1000)</f>
        <v>15.053471621841959</v>
      </c>
      <c r="I244" s="274">
        <f>IF(I$114=0,0,I$114/CHI!I$12*1000)</f>
        <v>11.683105563140549</v>
      </c>
      <c r="J244" s="274">
        <f>IF(J$114=0,0,J$114/CHI!J$12*1000)</f>
        <v>16.430566934629447</v>
      </c>
      <c r="K244" s="274">
        <f>IF(K$114=0,0,K$114/CHI!K$12*1000)</f>
        <v>13.093020252318251</v>
      </c>
      <c r="L244" s="274">
        <f>IF(L$114=0,0,L$114/CHI!L$12*1000)</f>
        <v>19.323707936964837</v>
      </c>
      <c r="M244" s="274">
        <f>IF(M$114=0,0,M$114/CHI!M$12*1000)</f>
        <v>13.792834270973565</v>
      </c>
      <c r="N244" s="274">
        <f>IF(N$114=0,0,N$114/CHI!N$12*1000)</f>
        <v>17.729682225151716</v>
      </c>
      <c r="O244" s="274">
        <f>IF(O$114=0,0,O$114/CHI!O$12*1000)</f>
        <v>18.331449435277918</v>
      </c>
      <c r="P244" s="274">
        <f>IF(P$114=0,0,P$114/CHI!P$12*1000)</f>
        <v>22.719786701592621</v>
      </c>
      <c r="Q244" s="274">
        <f>IF(Q$114=0,0,Q$114/CHI!Q$12*1000)</f>
        <v>25.310648897130793</v>
      </c>
      <c r="R244" s="274">
        <f>IF(R$114=0,0,R$114/CHI!R$12*1000)</f>
        <v>25.435617041721521</v>
      </c>
      <c r="S244" s="274">
        <f>IF(S$114=0,0,S$114/CHI!S$12*1000)</f>
        <v>23.226164931650942</v>
      </c>
      <c r="T244" s="274">
        <f>IF(T$114=0,0,T$114/CHI!T$12*1000)</f>
        <v>23.734236318843497</v>
      </c>
      <c r="U244" s="274">
        <f>IF(U$114=0,0,U$114/CHI!U$12*1000)</f>
        <v>29.114568217885552</v>
      </c>
      <c r="V244" s="274">
        <f>IF(V$114=0,0,V$114/CHI!V$12*1000)</f>
        <v>31.478050243999917</v>
      </c>
      <c r="W244" s="274">
        <f>IF(W$114=0,0,W$114/CHI!W$12*1000)</f>
        <v>31.98648628208122</v>
      </c>
      <c r="X244" s="274">
        <f>IF(X$114=0,0,X$114/CHI!X$12*1000)</f>
        <v>35.533961889928513</v>
      </c>
      <c r="Y244" s="274">
        <f>IF(Y$114=0,0,Y$114/CHI!Y$12*1000)</f>
        <v>35.735805137931095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44.711319462626307</v>
      </c>
      <c r="C245" s="275">
        <f>IF(C$115=0,0,C$115/CHI!C$12*1000)</f>
        <v>45.644337601072927</v>
      </c>
      <c r="D245" s="275">
        <f>IF(D$115=0,0,D$115/CHI!D$12*1000)</f>
        <v>45.169611707273766</v>
      </c>
      <c r="E245" s="275">
        <f>IF(E$115=0,0,E$115/CHI!E$12*1000)</f>
        <v>35.577824613518573</v>
      </c>
      <c r="F245" s="275">
        <f>IF(F$115=0,0,F$115/CHI!F$12*1000)</f>
        <v>33.471313977654553</v>
      </c>
      <c r="G245" s="275">
        <f>IF(G$115=0,0,G$115/CHI!G$12*1000)</f>
        <v>34.951679170122951</v>
      </c>
      <c r="H245" s="275">
        <f>IF(H$115=0,0,H$115/CHI!H$12*1000)</f>
        <v>35.624231381416287</v>
      </c>
      <c r="I245" s="275">
        <f>IF(I$115=0,0,I$115/CHI!I$12*1000)</f>
        <v>30.572658271877327</v>
      </c>
      <c r="J245" s="275">
        <f>IF(J$115=0,0,J$115/CHI!J$12*1000)</f>
        <v>36.807804363777379</v>
      </c>
      <c r="K245" s="275">
        <f>IF(K$115=0,0,K$115/CHI!K$12*1000)</f>
        <v>30.936310421766244</v>
      </c>
      <c r="L245" s="275">
        <f>IF(L$115=0,0,L$115/CHI!L$12*1000)</f>
        <v>43.00311411442744</v>
      </c>
      <c r="M245" s="275">
        <f>IF(M$115=0,0,M$115/CHI!M$12*1000)</f>
        <v>45.257521818154913</v>
      </c>
      <c r="N245" s="275">
        <f>IF(N$115=0,0,N$115/CHI!N$12*1000)</f>
        <v>38.368840716136468</v>
      </c>
      <c r="O245" s="275">
        <f>IF(O$115=0,0,O$115/CHI!O$12*1000)</f>
        <v>36.042412149964214</v>
      </c>
      <c r="P245" s="275">
        <f>IF(P$115=0,0,P$115/CHI!P$12*1000)</f>
        <v>46.08445178845701</v>
      </c>
      <c r="Q245" s="275">
        <f>IF(Q$115=0,0,Q$115/CHI!Q$12*1000)</f>
        <v>30.349011438763117</v>
      </c>
      <c r="R245" s="275">
        <f>IF(R$115=0,0,R$115/CHI!R$12*1000)</f>
        <v>32.447379369649852</v>
      </c>
      <c r="S245" s="275">
        <f>IF(S$115=0,0,S$115/CHI!S$12*1000)</f>
        <v>32.062823179621368</v>
      </c>
      <c r="T245" s="275">
        <f>IF(T$115=0,0,T$115/CHI!T$12*1000)</f>
        <v>29.546930472545121</v>
      </c>
      <c r="U245" s="275">
        <f>IF(U$115=0,0,U$115/CHI!U$12*1000)</f>
        <v>28.164178092345818</v>
      </c>
      <c r="V245" s="275">
        <f>IF(V$115=0,0,V$115/CHI!V$12*1000)</f>
        <v>28.184784043992288</v>
      </c>
      <c r="W245" s="275">
        <f>IF(W$115=0,0,W$115/CHI!W$12*1000)</f>
        <v>28.42365673947932</v>
      </c>
      <c r="X245" s="275">
        <f>IF(X$115=0,0,X$115/CHI!X$12*1000)</f>
        <v>23.822200637080023</v>
      </c>
      <c r="Y245" s="275">
        <f>IF(Y$115=0,0,Y$115/CHI!Y$12*1000)</f>
        <v>24.29775878861204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293.21325671292027</v>
      </c>
      <c r="C246" s="276">
        <f>IF(C$121=0,0,C$121/CHI!C$12*1000)</f>
        <v>269.64535970332122</v>
      </c>
      <c r="D246" s="276">
        <f>IF(D$121=0,0,D$121/CHI!D$12*1000)</f>
        <v>275.34014049319205</v>
      </c>
      <c r="E246" s="276">
        <f>IF(E$121=0,0,E$121/CHI!E$12*1000)</f>
        <v>231.15740349635433</v>
      </c>
      <c r="F246" s="276">
        <f>IF(F$121=0,0,F$121/CHI!F$12*1000)</f>
        <v>247.40298757219699</v>
      </c>
      <c r="G246" s="276">
        <f>IF(G$121=0,0,G$121/CHI!G$12*1000)</f>
        <v>260.44382547119818</v>
      </c>
      <c r="H246" s="276">
        <f>IF(H$121=0,0,H$121/CHI!H$12*1000)</f>
        <v>259.34100183237234</v>
      </c>
      <c r="I246" s="276">
        <f>IF(I$121=0,0,I$121/CHI!I$12*1000)</f>
        <v>249.45382523062653</v>
      </c>
      <c r="J246" s="276">
        <f>IF(J$121=0,0,J$121/CHI!J$12*1000)</f>
        <v>291.81113386450482</v>
      </c>
      <c r="K246" s="276">
        <f>IF(K$121=0,0,K$121/CHI!K$12*1000)</f>
        <v>242.4181431316882</v>
      </c>
      <c r="L246" s="276">
        <f>IF(L$121=0,0,L$121/CHI!L$12*1000)</f>
        <v>319.38316569068189</v>
      </c>
      <c r="M246" s="276">
        <f>IF(M$121=0,0,M$121/CHI!M$12*1000)</f>
        <v>335.04745204034299</v>
      </c>
      <c r="N246" s="276">
        <f>IF(N$121=0,0,N$121/CHI!N$12*1000)</f>
        <v>306.68623157689979</v>
      </c>
      <c r="O246" s="276">
        <f>IF(O$121=0,0,O$121/CHI!O$12*1000)</f>
        <v>309.56690469038182</v>
      </c>
      <c r="P246" s="276">
        <f>IF(P$121=0,0,P$121/CHI!P$12*1000)</f>
        <v>353.59533675504412</v>
      </c>
      <c r="Q246" s="276">
        <f>IF(Q$121=0,0,Q$121/CHI!Q$12*1000)</f>
        <v>212.54541755597921</v>
      </c>
      <c r="R246" s="276">
        <f>IF(R$121=0,0,R$121/CHI!R$12*1000)</f>
        <v>246.60173747156333</v>
      </c>
      <c r="S246" s="276">
        <f>IF(S$121=0,0,S$121/CHI!S$12*1000)</f>
        <v>251.34942906287844</v>
      </c>
      <c r="T246" s="276">
        <f>IF(T$121=0,0,T$121/CHI!T$12*1000)</f>
        <v>230.74690808469742</v>
      </c>
      <c r="U246" s="276">
        <f>IF(U$121=0,0,U$121/CHI!U$12*1000)</f>
        <v>224.5585065999085</v>
      </c>
      <c r="V246" s="276">
        <f>IF(V$121=0,0,V$121/CHI!V$12*1000)</f>
        <v>218.17397572004899</v>
      </c>
      <c r="W246" s="276">
        <f>IF(W$121=0,0,W$121/CHI!W$12*1000)</f>
        <v>215.49503395669799</v>
      </c>
      <c r="X246" s="276">
        <f>IF(X$121=0,0,X$121/CHI!X$12*1000)</f>
        <v>193.48007313183481</v>
      </c>
      <c r="Y246" s="276">
        <f>IF(Y$121=0,0,Y$121/CHI!Y$12*1000)</f>
        <v>201.80191686882961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165.32489264138869</v>
      </c>
      <c r="C247" s="276">
        <f>IF(C$134=0,0,C$134/CHI!C$12*1000)</f>
        <v>161.39130411745094</v>
      </c>
      <c r="D247" s="276">
        <f>IF(D$134=0,0,D$134/CHI!D$12*1000)</f>
        <v>161.24601620044965</v>
      </c>
      <c r="E247" s="276">
        <f>IF(E$134=0,0,E$134/CHI!E$12*1000)</f>
        <v>131.61762265403414</v>
      </c>
      <c r="F247" s="276">
        <f>IF(F$134=0,0,F$134/CHI!F$12*1000)</f>
        <v>122.58235089091733</v>
      </c>
      <c r="G247" s="276">
        <f>IF(G$134=0,0,G$134/CHI!G$12*1000)</f>
        <v>127.6558062267658</v>
      </c>
      <c r="H247" s="276">
        <f>IF(H$134=0,0,H$134/CHI!H$12*1000)</f>
        <v>128.07421077265931</v>
      </c>
      <c r="I247" s="276">
        <f>IF(I$134=0,0,I$134/CHI!I$12*1000)</f>
        <v>115.89266575381529</v>
      </c>
      <c r="J247" s="276">
        <f>IF(J$134=0,0,J$134/CHI!J$12*1000)</f>
        <v>130.43833208113659</v>
      </c>
      <c r="K247" s="276">
        <f>IF(K$134=0,0,K$134/CHI!K$12*1000)</f>
        <v>113.50580636854956</v>
      </c>
      <c r="L247" s="276">
        <f>IF(L$134=0,0,L$134/CHI!L$12*1000)</f>
        <v>148.75354152081945</v>
      </c>
      <c r="M247" s="276">
        <f>IF(M$134=0,0,M$134/CHI!M$12*1000)</f>
        <v>157.20101695350553</v>
      </c>
      <c r="N247" s="276">
        <f>IF(N$134=0,0,N$134/CHI!N$12*1000)</f>
        <v>133.34828901040126</v>
      </c>
      <c r="O247" s="276">
        <f>IF(O$134=0,0,O$134/CHI!O$12*1000)</f>
        <v>125.21368284078807</v>
      </c>
      <c r="P247" s="276">
        <f>IF(P$134=0,0,P$134/CHI!P$12*1000)</f>
        <v>154.54084416277479</v>
      </c>
      <c r="Q247" s="276">
        <f>IF(Q$134=0,0,Q$134/CHI!Q$12*1000)</f>
        <v>102.72297797912304</v>
      </c>
      <c r="R247" s="276">
        <f>IF(R$134=0,0,R$134/CHI!R$12*1000)</f>
        <v>113.04322799163012</v>
      </c>
      <c r="S247" s="276">
        <f>IF(S$134=0,0,S$134/CHI!S$12*1000)</f>
        <v>110.66641380828179</v>
      </c>
      <c r="T247" s="276">
        <f>IF(T$134=0,0,T$134/CHI!T$12*1000)</f>
        <v>102.43459221823466</v>
      </c>
      <c r="U247" s="276">
        <f>IF(U$134=0,0,U$134/CHI!U$12*1000)</f>
        <v>98.4231246971069</v>
      </c>
      <c r="V247" s="276">
        <f>IF(V$134=0,0,V$134/CHI!V$12*1000)</f>
        <v>97.136414011759427</v>
      </c>
      <c r="W247" s="276">
        <f>IF(W$134=0,0,W$134/CHI!W$12*1000)</f>
        <v>103.93372434667855</v>
      </c>
      <c r="X247" s="276">
        <f>IF(X$134=0,0,X$134/CHI!X$12*1000)</f>
        <v>83.643621254861316</v>
      </c>
      <c r="Y247" s="276">
        <f>IF(Y$134=0,0,Y$134/CHI!Y$12*1000)</f>
        <v>86.534123920819255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125.88513635493126</v>
      </c>
      <c r="C248" s="276">
        <f>IF(C$142=0,0,C$142/CHI!C$12*1000)</f>
        <v>125.16865792225602</v>
      </c>
      <c r="D248" s="276">
        <f>IF(D$142=0,0,D$142/CHI!D$12*1000)</f>
        <v>124.82384987522474</v>
      </c>
      <c r="E248" s="276">
        <f>IF(E$142=0,0,E$142/CHI!E$12*1000)</f>
        <v>99.927406283967187</v>
      </c>
      <c r="F248" s="276">
        <f>IF(F$142=0,0,F$142/CHI!F$12*1000)</f>
        <v>97.279678783931658</v>
      </c>
      <c r="G248" s="276">
        <f>IF(G$142=0,0,G$142/CHI!G$12*1000)</f>
        <v>101.82038723184264</v>
      </c>
      <c r="H248" s="276">
        <f>IF(H$142=0,0,H$142/CHI!H$12*1000)</f>
        <v>103.13849763051191</v>
      </c>
      <c r="I248" s="276">
        <f>IF(I$142=0,0,I$142/CHI!I$12*1000)</f>
        <v>91.480084741316631</v>
      </c>
      <c r="J248" s="276">
        <f>IF(J$142=0,0,J$142/CHI!J$12*1000)</f>
        <v>109.2556840243999</v>
      </c>
      <c r="K248" s="276">
        <f>IF(K$142=0,0,K$142/CHI!K$12*1000)</f>
        <v>91.547022382517341</v>
      </c>
      <c r="L248" s="276">
        <f>IF(L$142=0,0,L$142/CHI!L$12*1000)</f>
        <v>125.27253485428383</v>
      </c>
      <c r="M248" s="276">
        <f>IF(M$142=0,0,M$142/CHI!M$12*1000)</f>
        <v>130.96931924523534</v>
      </c>
      <c r="N248" s="276">
        <f>IF(N$142=0,0,N$142/CHI!N$12*1000)</f>
        <v>113.87217576330667</v>
      </c>
      <c r="O248" s="276">
        <f>IF(O$142=0,0,O$142/CHI!O$12*1000)</f>
        <v>109.53443893155351</v>
      </c>
      <c r="P248" s="276">
        <f>IF(P$142=0,0,P$142/CHI!P$12*1000)</f>
        <v>135.44969364494054</v>
      </c>
      <c r="Q248" s="276">
        <f>IF(Q$142=0,0,Q$142/CHI!Q$12*1000)</f>
        <v>86.913327801109943</v>
      </c>
      <c r="R248" s="276">
        <f>IF(R$142=0,0,R$142/CHI!R$12*1000)</f>
        <v>95.004962922271076</v>
      </c>
      <c r="S248" s="276">
        <f>IF(S$142=0,0,S$142/CHI!S$12*1000)</f>
        <v>94.801863484224214</v>
      </c>
      <c r="T248" s="276">
        <f>IF(T$142=0,0,T$142/CHI!T$12*1000)</f>
        <v>87.172606159654052</v>
      </c>
      <c r="U248" s="276">
        <f>IF(U$142=0,0,U$142/CHI!U$12*1000)</f>
        <v>83.562888774129931</v>
      </c>
      <c r="V248" s="276">
        <f>IF(V$142=0,0,V$142/CHI!V$12*1000)</f>
        <v>82.957203764471529</v>
      </c>
      <c r="W248" s="276">
        <f>IF(W$142=0,0,W$142/CHI!W$12*1000)</f>
        <v>82.797409724507091</v>
      </c>
      <c r="X248" s="276">
        <f>IF(X$142=0,0,X$142/CHI!X$12*1000)</f>
        <v>70.906600972852672</v>
      </c>
      <c r="Y248" s="276">
        <f>IF(Y$142=0,0,Y$142/CHI!Y$12*1000)</f>
        <v>72.713215504952259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16.461999458252297</v>
      </c>
      <c r="C249" s="277">
        <f>IF(C$156=0,0,C$156/CHI!C$12*1000)</f>
        <v>18.548097911833704</v>
      </c>
      <c r="D249" s="277">
        <f>IF(D$156=0,0,D$156/CHI!D$12*1000)</f>
        <v>17.930017846565704</v>
      </c>
      <c r="E249" s="277">
        <f>IF(E$156=0,0,E$156/CHI!E$12*1000)</f>
        <v>12.900640538980332</v>
      </c>
      <c r="F249" s="277">
        <f>IF(F$156=0,0,F$156/CHI!F$12*1000)</f>
        <v>12.647002113078257</v>
      </c>
      <c r="G249" s="277">
        <f>IF(G$156=0,0,G$156/CHI!G$12*1000)</f>
        <v>13.32939927257042</v>
      </c>
      <c r="H249" s="277">
        <f>IF(H$156=0,0,H$156/CHI!H$12*1000)</f>
        <v>14.069482368972754</v>
      </c>
      <c r="I249" s="277">
        <f>IF(I$156=0,0,I$156/CHI!I$12*1000)</f>
        <v>10.919424559644556</v>
      </c>
      <c r="J249" s="277">
        <f>IF(J$156=0,0,J$156/CHI!J$12*1000)</f>
        <v>15.356562101168633</v>
      </c>
      <c r="K249" s="277">
        <f>IF(K$156=0,0,K$156/CHI!K$12*1000)</f>
        <v>12.23717838809428</v>
      </c>
      <c r="L249" s="277">
        <f>IF(L$156=0,0,L$156/CHI!L$12*1000)</f>
        <v>18.060589274823933</v>
      </c>
      <c r="M249" s="277">
        <f>IF(M$156=0,0,M$156/CHI!M$12*1000)</f>
        <v>12.891248176404396</v>
      </c>
      <c r="N249" s="277">
        <f>IF(N$156=0,0,N$156/CHI!N$12*1000)</f>
        <v>16.570759074094536</v>
      </c>
      <c r="O249" s="277">
        <f>IF(O$156=0,0,O$156/CHI!O$12*1000)</f>
        <v>17.133191007789595</v>
      </c>
      <c r="P249" s="277">
        <f>IF(P$156=0,0,P$156/CHI!P$12*1000)</f>
        <v>21.23467904646477</v>
      </c>
      <c r="Q249" s="277">
        <f>IF(Q$156=0,0,Q$156/CHI!Q$12*1000)</f>
        <v>23.656186250668188</v>
      </c>
      <c r="R249" s="277">
        <f>IF(R$156=0,0,R$156/CHI!R$12*1000)</f>
        <v>23.772985694090359</v>
      </c>
      <c r="S249" s="277">
        <f>IF(S$156=0,0,S$156/CHI!S$12*1000)</f>
        <v>21.707957221679848</v>
      </c>
      <c r="T249" s="277">
        <f>IF(T$156=0,0,T$156/CHI!T$12*1000)</f>
        <v>22.182817878666938</v>
      </c>
      <c r="U249" s="277">
        <f>IF(U$156=0,0,U$156/CHI!U$12*1000)</f>
        <v>27.211457563545917</v>
      </c>
      <c r="V249" s="277">
        <f>IF(V$156=0,0,V$156/CHI!V$12*1000)</f>
        <v>29.420447591304807</v>
      </c>
      <c r="W249" s="277">
        <f>IF(W$156=0,0,W$156/CHI!W$12*1000)</f>
        <v>29.895649063313147</v>
      </c>
      <c r="X249" s="277">
        <f>IF(X$156=0,0,X$156/CHI!X$12*1000)</f>
        <v>33.211239431620577</v>
      </c>
      <c r="Y249" s="277">
        <f>IF(Y$156=0,0,Y$156/CHI!Y$12*1000)</f>
        <v>33.399888939880739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IT: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6234.1037154814949</v>
      </c>
      <c r="C5" s="223">
        <f t="shared" si="0"/>
        <v>6680.3870024124644</v>
      </c>
      <c r="D5" s="223">
        <f t="shared" si="0"/>
        <v>6694.4696039157589</v>
      </c>
      <c r="E5" s="223">
        <f t="shared" si="0"/>
        <v>6163.3781632115861</v>
      </c>
      <c r="F5" s="223">
        <f t="shared" si="0"/>
        <v>5973.0850561466186</v>
      </c>
      <c r="G5" s="223">
        <f t="shared" si="0"/>
        <v>6377.190656284025</v>
      </c>
      <c r="H5" s="223">
        <f t="shared" si="0"/>
        <v>6722.4819955685698</v>
      </c>
      <c r="I5" s="223">
        <f t="shared" si="0"/>
        <v>6872.0323724613881</v>
      </c>
      <c r="J5" s="223">
        <f t="shared" si="0"/>
        <v>7254.7495273052655</v>
      </c>
      <c r="K5" s="223">
        <f t="shared" si="0"/>
        <v>6272.8265933277835</v>
      </c>
      <c r="L5" s="223">
        <f t="shared" si="0"/>
        <v>6937.1214743771698</v>
      </c>
      <c r="M5" s="223">
        <f t="shared" si="0"/>
        <v>7172.0477037268265</v>
      </c>
      <c r="N5" s="223">
        <f t="shared" si="0"/>
        <v>6005.0051792089434</v>
      </c>
      <c r="O5" s="223">
        <f t="shared" si="0"/>
        <v>4917.1408796478063</v>
      </c>
      <c r="P5" s="223">
        <f t="shared" si="0"/>
        <v>6071.5378687315397</v>
      </c>
      <c r="Q5" s="223">
        <f t="shared" si="0"/>
        <v>5106.0426310136409</v>
      </c>
      <c r="R5" s="223">
        <f t="shared" si="0"/>
        <v>5248.5994579521766</v>
      </c>
      <c r="S5" s="223">
        <f t="shared" si="0"/>
        <v>7121.2147916048307</v>
      </c>
      <c r="T5" s="223">
        <f t="shared" si="0"/>
        <v>6773.0204437292514</v>
      </c>
      <c r="U5" s="223">
        <f t="shared" si="0"/>
        <v>6209.6280178525567</v>
      </c>
      <c r="V5" s="223">
        <f t="shared" si="0"/>
        <v>5553.3063409721035</v>
      </c>
      <c r="W5" s="223">
        <f t="shared" si="0"/>
        <v>4871.8874539799954</v>
      </c>
      <c r="X5" s="223">
        <f t="shared" si="0"/>
        <v>4901.7586173991731</v>
      </c>
      <c r="Y5" s="223">
        <f t="shared" si="0"/>
        <v>4084.5406343280652</v>
      </c>
      <c r="DA5" s="89"/>
    </row>
    <row r="6" spans="1:105" ht="12" customHeight="1" x14ac:dyDescent="0.25">
      <c r="A6" s="55" t="s">
        <v>91</v>
      </c>
      <c r="B6" s="259">
        <v>9.4521577279395963</v>
      </c>
      <c r="C6" s="259">
        <v>9.430043207582063</v>
      </c>
      <c r="D6" s="259">
        <v>8.9471937614647707</v>
      </c>
      <c r="E6" s="259">
        <v>7.9888201484078749</v>
      </c>
      <c r="F6" s="259">
        <v>7.3635909362613079</v>
      </c>
      <c r="G6" s="259">
        <v>8.3218146883242969</v>
      </c>
      <c r="H6" s="259">
        <v>8.4370227834883416</v>
      </c>
      <c r="I6" s="259">
        <v>7.9587761749770927</v>
      </c>
      <c r="J6" s="259">
        <v>9.2033977707854451</v>
      </c>
      <c r="K6" s="259">
        <v>6.6702784339569829</v>
      </c>
      <c r="L6" s="259">
        <v>9.2942022907590545</v>
      </c>
      <c r="M6" s="259">
        <v>8.8852216443872543</v>
      </c>
      <c r="N6" s="259">
        <v>7.898250698703289</v>
      </c>
      <c r="O6" s="259">
        <v>8.0231727723455784</v>
      </c>
      <c r="P6" s="259">
        <v>8.1458465634452004</v>
      </c>
      <c r="Q6" s="259">
        <v>8.1295081109965448</v>
      </c>
      <c r="R6" s="259">
        <v>8.4262106922380813</v>
      </c>
      <c r="S6" s="259">
        <v>9.2910414791010361</v>
      </c>
      <c r="T6" s="259">
        <v>9.0522250373170436</v>
      </c>
      <c r="U6" s="259">
        <v>8.2739616256203874</v>
      </c>
      <c r="V6" s="259">
        <v>7.7792108746477586</v>
      </c>
      <c r="W6" s="259">
        <v>8.8562323028020913</v>
      </c>
      <c r="X6" s="259">
        <v>7.420270887023583</v>
      </c>
      <c r="Y6" s="259">
        <v>6.7739329189336921</v>
      </c>
      <c r="DA6" s="67" t="s">
        <v>1134</v>
      </c>
    </row>
    <row r="7" spans="1:105" ht="12" customHeight="1" x14ac:dyDescent="0.25">
      <c r="A7" s="173" t="s">
        <v>92</v>
      </c>
      <c r="B7" s="224">
        <v>19.595951905883361</v>
      </c>
      <c r="C7" s="224">
        <v>19.5501046940804</v>
      </c>
      <c r="D7" s="224">
        <v>18.549074580508702</v>
      </c>
      <c r="E7" s="224">
        <v>16.562200919501318</v>
      </c>
      <c r="F7" s="224">
        <v>15.265993013960131</v>
      </c>
      <c r="G7" s="224">
        <v>17.305065866413539</v>
      </c>
      <c r="H7" s="224">
        <v>17.49140222294184</v>
      </c>
      <c r="I7" s="224">
        <v>16.605867324573271</v>
      </c>
      <c r="J7" s="224">
        <v>19.08906363737907</v>
      </c>
      <c r="K7" s="224">
        <v>13.82863671480062</v>
      </c>
      <c r="L7" s="224">
        <v>19.26848306338686</v>
      </c>
      <c r="M7" s="224">
        <v>18.4205957018536</v>
      </c>
      <c r="N7" s="224">
        <v>16.37443484199424</v>
      </c>
      <c r="O7" s="224">
        <v>16.795608378063211</v>
      </c>
      <c r="P7" s="224">
        <v>16.97218966971764</v>
      </c>
      <c r="Q7" s="224">
        <v>16.866733807362099</v>
      </c>
      <c r="R7" s="224">
        <v>17.73220527283037</v>
      </c>
      <c r="S7" s="224">
        <v>19.847919124677581</v>
      </c>
      <c r="T7" s="224">
        <v>19.595421228639381</v>
      </c>
      <c r="U7" s="224">
        <v>18.121453333607871</v>
      </c>
      <c r="V7" s="224">
        <v>17.10374187436798</v>
      </c>
      <c r="W7" s="224">
        <v>19.428865197129131</v>
      </c>
      <c r="X7" s="224">
        <v>16.246452928254431</v>
      </c>
      <c r="Y7" s="224">
        <v>14.804967738676471</v>
      </c>
      <c r="DA7" s="177" t="s">
        <v>1135</v>
      </c>
    </row>
    <row r="8" spans="1:105" ht="12" customHeight="1" x14ac:dyDescent="0.25">
      <c r="A8" s="173" t="s">
        <v>93</v>
      </c>
      <c r="B8" s="224">
        <v>117.2193200763862</v>
      </c>
      <c r="C8" s="224">
        <v>116.9450706282985</v>
      </c>
      <c r="D8" s="224">
        <v>110.9570956703872</v>
      </c>
      <c r="E8" s="224">
        <v>98.951968070127705</v>
      </c>
      <c r="F8" s="224">
        <v>91.318315638956491</v>
      </c>
      <c r="G8" s="224">
        <v>102.9904451573999</v>
      </c>
      <c r="H8" s="224">
        <v>104.63029740036539</v>
      </c>
      <c r="I8" s="224">
        <v>98.499439783173443</v>
      </c>
      <c r="J8" s="224">
        <v>113.69762048324669</v>
      </c>
      <c r="K8" s="224">
        <v>82.671325268551897</v>
      </c>
      <c r="L8" s="224">
        <v>115.260462693596</v>
      </c>
      <c r="M8" s="224">
        <v>110.18855904239081</v>
      </c>
      <c r="N8" s="224">
        <v>97.948807387988381</v>
      </c>
      <c r="O8" s="224">
        <v>99.298763339987332</v>
      </c>
      <c r="P8" s="224">
        <v>100.6367819416529</v>
      </c>
      <c r="Q8" s="224">
        <v>100.2744694005434</v>
      </c>
      <c r="R8" s="224">
        <v>103.78569444296799</v>
      </c>
      <c r="S8" s="224">
        <v>114.29151726381561</v>
      </c>
      <c r="T8" s="224">
        <v>111.22630911322381</v>
      </c>
      <c r="U8" s="224">
        <v>101.55939614032491</v>
      </c>
      <c r="V8" s="224">
        <v>95.398779882361538</v>
      </c>
      <c r="W8" s="224">
        <v>108.5171140815058</v>
      </c>
      <c r="X8" s="224">
        <v>90.854795229581356</v>
      </c>
      <c r="Y8" s="224">
        <v>82.879784978165503</v>
      </c>
      <c r="DA8" s="177" t="s">
        <v>1136</v>
      </c>
    </row>
    <row r="9" spans="1:105" ht="12" customHeight="1" x14ac:dyDescent="0.25">
      <c r="A9" s="173" t="s">
        <v>94</v>
      </c>
      <c r="B9" s="224">
        <v>135.38265758970289</v>
      </c>
      <c r="C9" s="224">
        <v>135.06591271266021</v>
      </c>
      <c r="D9" s="224">
        <v>128.1500906207531</v>
      </c>
      <c r="E9" s="224">
        <v>114.4233659475106</v>
      </c>
      <c r="F9" s="224">
        <v>105.46824746774629</v>
      </c>
      <c r="G9" s="224">
        <v>119.555600973716</v>
      </c>
      <c r="H9" s="224">
        <v>120.8429439552433</v>
      </c>
      <c r="I9" s="224">
        <v>114.7250442734436</v>
      </c>
      <c r="J9" s="224">
        <v>131.88071590191231</v>
      </c>
      <c r="K9" s="224">
        <v>95.537976327149636</v>
      </c>
      <c r="L9" s="224">
        <v>133.12027184861071</v>
      </c>
      <c r="M9" s="224">
        <v>127.2624679056121</v>
      </c>
      <c r="N9" s="224">
        <v>113.12614544502161</v>
      </c>
      <c r="O9" s="224">
        <v>116.0359093030534</v>
      </c>
      <c r="P9" s="224">
        <v>117.25585741578681</v>
      </c>
      <c r="Q9" s="224">
        <v>116.5272939363154</v>
      </c>
      <c r="R9" s="224">
        <v>122.5065812720825</v>
      </c>
      <c r="S9" s="224">
        <v>137.27410121909031</v>
      </c>
      <c r="T9" s="224">
        <v>135.65706914463229</v>
      </c>
      <c r="U9" s="224">
        <v>125.55731841976009</v>
      </c>
      <c r="V9" s="224">
        <v>118.1647128346452</v>
      </c>
      <c r="W9" s="224">
        <v>134.2283047525604</v>
      </c>
      <c r="X9" s="224">
        <v>112.2419561140449</v>
      </c>
      <c r="Y9" s="224">
        <v>102.2831596861629</v>
      </c>
      <c r="DA9" s="177" t="s">
        <v>1137</v>
      </c>
    </row>
    <row r="10" spans="1:105" ht="12" customHeight="1" x14ac:dyDescent="0.25">
      <c r="A10" s="56" t="s">
        <v>95</v>
      </c>
      <c r="B10" s="260">
        <v>46.778321510645952</v>
      </c>
      <c r="C10" s="260">
        <v>42.815849062901172</v>
      </c>
      <c r="D10" s="260">
        <v>41.421615511340541</v>
      </c>
      <c r="E10" s="260">
        <v>39.957344388755892</v>
      </c>
      <c r="F10" s="260">
        <v>35.811538903643097</v>
      </c>
      <c r="G10" s="260">
        <v>40.320487780165998</v>
      </c>
      <c r="H10" s="260">
        <v>39.658560410585821</v>
      </c>
      <c r="I10" s="260">
        <v>40.991645186694633</v>
      </c>
      <c r="J10" s="260">
        <v>42.154436022000553</v>
      </c>
      <c r="K10" s="260">
        <v>32.138761493059562</v>
      </c>
      <c r="L10" s="260">
        <v>41.641025040427436</v>
      </c>
      <c r="M10" s="260">
        <v>39.312402870863991</v>
      </c>
      <c r="N10" s="260">
        <v>35.443838818367489</v>
      </c>
      <c r="O10" s="260">
        <v>36.618754036500192</v>
      </c>
      <c r="P10" s="260">
        <v>35.859598253331377</v>
      </c>
      <c r="Q10" s="260">
        <v>35.963472839072139</v>
      </c>
      <c r="R10" s="260">
        <v>38.66324187088626</v>
      </c>
      <c r="S10" s="260">
        <v>44.715211931890543</v>
      </c>
      <c r="T10" s="260">
        <v>43.52016699225922</v>
      </c>
      <c r="U10" s="260">
        <v>39.922850016272427</v>
      </c>
      <c r="V10" s="260">
        <v>37.079852594039437</v>
      </c>
      <c r="W10" s="260">
        <v>45.890987442745079</v>
      </c>
      <c r="X10" s="260">
        <v>36.200588216637883</v>
      </c>
      <c r="Y10" s="260">
        <v>33.411277334767199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0.38791148609880199</v>
      </c>
      <c r="G11" s="226">
        <v>0.4370609203949341</v>
      </c>
      <c r="H11" s="226">
        <v>0.26076975864725799</v>
      </c>
      <c r="I11" s="226">
        <v>0.42508043257447381</v>
      </c>
      <c r="J11" s="226">
        <v>0.27851856375721468</v>
      </c>
      <c r="K11" s="226">
        <v>0</v>
      </c>
      <c r="L11" s="226">
        <v>0</v>
      </c>
      <c r="M11" s="226">
        <v>5.0306099973246203</v>
      </c>
      <c r="N11" s="226">
        <v>2.118261522868345</v>
      </c>
      <c r="O11" s="226">
        <v>1.179116331189261</v>
      </c>
      <c r="P11" s="226">
        <v>1.358786665779713</v>
      </c>
      <c r="Q11" s="226">
        <v>1.491272553987453</v>
      </c>
      <c r="R11" s="226">
        <v>1.366667203902697</v>
      </c>
      <c r="S11" s="226">
        <v>1.084580099302825</v>
      </c>
      <c r="T11" s="226">
        <v>2.0845870796455741</v>
      </c>
      <c r="U11" s="226">
        <v>1.951908745829517</v>
      </c>
      <c r="V11" s="226">
        <v>1.6746015228154001</v>
      </c>
      <c r="W11" s="226">
        <v>2.128487925689337</v>
      </c>
      <c r="X11" s="226">
        <v>1.4547292492905119</v>
      </c>
      <c r="Y11" s="226">
        <v>1.278445763293119</v>
      </c>
      <c r="DA11" s="69" t="s">
        <v>1139</v>
      </c>
    </row>
    <row r="12" spans="1:105" ht="12" customHeight="1" x14ac:dyDescent="0.25">
      <c r="A12" s="37" t="s">
        <v>35</v>
      </c>
      <c r="B12" s="226">
        <v>31.266760618000632</v>
      </c>
      <c r="C12" s="226">
        <v>26.102667330524799</v>
      </c>
      <c r="D12" s="226">
        <v>26.024971436971988</v>
      </c>
      <c r="E12" s="226">
        <v>27.594975210431169</v>
      </c>
      <c r="F12" s="226">
        <v>21.907520932473361</v>
      </c>
      <c r="G12" s="226">
        <v>24.194349972674271</v>
      </c>
      <c r="H12" s="226">
        <v>22.633353318352508</v>
      </c>
      <c r="I12" s="226">
        <v>26.13298937195032</v>
      </c>
      <c r="J12" s="226">
        <v>18.557238826466222</v>
      </c>
      <c r="K12" s="226">
        <v>19.049649950206561</v>
      </c>
      <c r="L12" s="226">
        <v>20.870607070480691</v>
      </c>
      <c r="M12" s="226">
        <v>12.44676418666751</v>
      </c>
      <c r="N12" s="226">
        <v>14.20234900400475</v>
      </c>
      <c r="O12" s="226">
        <v>14.57956092068286</v>
      </c>
      <c r="P12" s="226">
        <v>13.06201349663043</v>
      </c>
      <c r="Q12" s="226">
        <v>12.697259737458481</v>
      </c>
      <c r="R12" s="226">
        <v>15.043105652869921</v>
      </c>
      <c r="S12" s="226">
        <v>17.565062235772739</v>
      </c>
      <c r="T12" s="226">
        <v>16.04376752049885</v>
      </c>
      <c r="U12" s="226">
        <v>15.51535476139162</v>
      </c>
      <c r="V12" s="226">
        <v>13.6102585968284</v>
      </c>
      <c r="W12" s="226">
        <v>25.88990890210502</v>
      </c>
      <c r="X12" s="226">
        <v>13.24894918096571</v>
      </c>
      <c r="Y12" s="226">
        <v>12.602249986184569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0.2999931134181667</v>
      </c>
      <c r="X14" s="226">
        <v>0.36841301171748703</v>
      </c>
      <c r="Y14" s="226">
        <v>0.47900385221362007</v>
      </c>
      <c r="DA14" s="69" t="s">
        <v>1142</v>
      </c>
    </row>
    <row r="15" spans="1:105" ht="12" customHeight="1" x14ac:dyDescent="0.25">
      <c r="A15" s="37" t="s">
        <v>40</v>
      </c>
      <c r="B15" s="226">
        <v>15.511560892645321</v>
      </c>
      <c r="C15" s="226">
        <v>16.71318173237637</v>
      </c>
      <c r="D15" s="226">
        <v>15.396644074368551</v>
      </c>
      <c r="E15" s="226">
        <v>12.36236917832472</v>
      </c>
      <c r="F15" s="226">
        <v>13.516106485070949</v>
      </c>
      <c r="G15" s="226">
        <v>15.6890768870968</v>
      </c>
      <c r="H15" s="226">
        <v>16.764437333586059</v>
      </c>
      <c r="I15" s="226">
        <v>14.433575382169829</v>
      </c>
      <c r="J15" s="226">
        <v>23.318678631777122</v>
      </c>
      <c r="K15" s="226">
        <v>13.089111542853001</v>
      </c>
      <c r="L15" s="226">
        <v>20.770417969946742</v>
      </c>
      <c r="M15" s="226">
        <v>21.835028686871858</v>
      </c>
      <c r="N15" s="226">
        <v>19.123228291494389</v>
      </c>
      <c r="O15" s="226">
        <v>20.86007678462807</v>
      </c>
      <c r="P15" s="226">
        <v>21.438798090921249</v>
      </c>
      <c r="Q15" s="226">
        <v>21.774940547626201</v>
      </c>
      <c r="R15" s="226">
        <v>22.253469014113652</v>
      </c>
      <c r="S15" s="226">
        <v>26.065569596814981</v>
      </c>
      <c r="T15" s="226">
        <v>25.39181239211479</v>
      </c>
      <c r="U15" s="226">
        <v>22.45558650905129</v>
      </c>
      <c r="V15" s="226">
        <v>21.794992474395649</v>
      </c>
      <c r="W15" s="226">
        <v>17.57259750153256</v>
      </c>
      <c r="X15" s="226">
        <v>21.128496774664161</v>
      </c>
      <c r="Y15" s="226">
        <v>19.051577733075892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4818.5775591933161</v>
      </c>
      <c r="C16" s="314">
        <f>CHI_fec!C16</f>
        <v>5405.586626890321</v>
      </c>
      <c r="D16" s="314">
        <f>CHI_fec!D16</f>
        <v>5437.085594361014</v>
      </c>
      <c r="E16" s="314">
        <f>CHI_fec!E16</f>
        <v>4926.4689508436231</v>
      </c>
      <c r="F16" s="314">
        <f>CHI_fec!F16</f>
        <v>4761.5600171969036</v>
      </c>
      <c r="G16" s="314">
        <f>CHI_fec!G16</f>
        <v>5042.5001719690454</v>
      </c>
      <c r="H16" s="314">
        <f>CHI_fec!H16</f>
        <v>5432.3660361134989</v>
      </c>
      <c r="I16" s="314">
        <f>CHI_fec!I16</f>
        <v>5472.9578675838338</v>
      </c>
      <c r="J16" s="314">
        <f>CHI_fec!J16</f>
        <v>5867.6889079965586</v>
      </c>
      <c r="K16" s="314">
        <f>CHI_fec!K16</f>
        <v>5206.2171886248971</v>
      </c>
      <c r="L16" s="314">
        <f>CHI_fec!L16</f>
        <v>5632.8938346610976</v>
      </c>
      <c r="M16" s="314">
        <f>CHI_fec!M16</f>
        <v>5938.5999307883403</v>
      </c>
      <c r="N16" s="314">
        <f>CHI_fec!N16</f>
        <v>4866.9748228334811</v>
      </c>
      <c r="O16" s="314">
        <f>CHI_fec!O16</f>
        <v>3695.3378434885858</v>
      </c>
      <c r="P16" s="314">
        <f>CHI_fec!P16</f>
        <v>4954.9393987288759</v>
      </c>
      <c r="Q16" s="314">
        <f>CHI_fec!Q16</f>
        <v>4031.0069169805552</v>
      </c>
      <c r="R16" s="314">
        <f>CHI_fec!R16</f>
        <v>4052.9879105264572</v>
      </c>
      <c r="S16" s="314">
        <f>CHI_fec!S16</f>
        <v>5764.4506441149824</v>
      </c>
      <c r="T16" s="314">
        <f>CHI_fec!T16</f>
        <v>5444.457953568357</v>
      </c>
      <c r="U16" s="314">
        <f>CHI_fec!U16</f>
        <v>4965.7417884780734</v>
      </c>
      <c r="V16" s="314">
        <f>CHI_fec!V16</f>
        <v>4415.1170249355109</v>
      </c>
      <c r="W16" s="314">
        <f>CHI_fec!W16</f>
        <v>3479.8037833190019</v>
      </c>
      <c r="X16" s="314">
        <f>CHI_fec!X16</f>
        <v>3801.8812553740331</v>
      </c>
      <c r="Y16" s="314">
        <f>CHI_fec!Y16</f>
        <v>3059.3441960447112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105.2235597592433</v>
      </c>
      <c r="C18" s="315">
        <f>CHI_fec!C18</f>
        <v>503.65434221840059</v>
      </c>
      <c r="D18" s="315">
        <f>CHI_fec!D18</f>
        <v>367.6913155631986</v>
      </c>
      <c r="E18" s="315">
        <f>CHI_fec!E18</f>
        <v>266.01461736887359</v>
      </c>
      <c r="F18" s="315">
        <f>CHI_fec!F18</f>
        <v>0</v>
      </c>
      <c r="G18" s="315">
        <f>CHI_fec!G18</f>
        <v>5.9114359415305238</v>
      </c>
      <c r="H18" s="315">
        <f>CHI_fec!H18</f>
        <v>203.35339638865</v>
      </c>
      <c r="I18" s="315">
        <f>CHI_fec!I18</f>
        <v>422.07652622527939</v>
      </c>
      <c r="J18" s="315">
        <f>CHI_fec!J18</f>
        <v>487.10232158211522</v>
      </c>
      <c r="K18" s="315">
        <f>CHI_fec!K18</f>
        <v>0</v>
      </c>
      <c r="L18" s="315">
        <f>CHI_fec!L18</f>
        <v>0</v>
      </c>
      <c r="M18" s="315">
        <f>CHI_fec!M18</f>
        <v>282.56663800515912</v>
      </c>
      <c r="N18" s="315">
        <f>CHI_fec!N18</f>
        <v>282.56663800515912</v>
      </c>
      <c r="O18" s="315">
        <f>CHI_fec!O18</f>
        <v>277.83748925193458</v>
      </c>
      <c r="P18" s="315">
        <f>CHI_fec!P18</f>
        <v>262.46775580395519</v>
      </c>
      <c r="Q18" s="315">
        <f>CHI_fec!Q18</f>
        <v>294.38950988822012</v>
      </c>
      <c r="R18" s="315">
        <f>CHI_fec!R18</f>
        <v>176.1607910576096</v>
      </c>
      <c r="S18" s="315">
        <f>CHI_fec!S18</f>
        <v>176.1607910576096</v>
      </c>
      <c r="T18" s="315">
        <f>CHI_fec!T18</f>
        <v>147.7858985382631</v>
      </c>
      <c r="U18" s="315">
        <f>CHI_fec!U18</f>
        <v>107.6283748925193</v>
      </c>
      <c r="V18" s="315">
        <f>CHI_fec!V18</f>
        <v>161.4424763542562</v>
      </c>
      <c r="W18" s="315">
        <f>CHI_fec!W18</f>
        <v>52.059673258813397</v>
      </c>
      <c r="X18" s="315">
        <f>CHI_fec!X18</f>
        <v>26.819002579535681</v>
      </c>
      <c r="Y18" s="315">
        <f>CHI_fec!Y18</f>
        <v>21.380481513327599</v>
      </c>
      <c r="DA18" s="137"/>
    </row>
    <row r="19" spans="1:105" ht="12" customHeight="1" x14ac:dyDescent="0.25">
      <c r="A19" s="135" t="s">
        <v>31</v>
      </c>
      <c r="B19" s="315">
        <f>CHI_fec!B19</f>
        <v>20.875150472914871</v>
      </c>
      <c r="C19" s="315">
        <f>CHI_fec!C19</f>
        <v>35.158125537403272</v>
      </c>
      <c r="D19" s="315">
        <f>CHI_fec!D19</f>
        <v>32.960705073086842</v>
      </c>
      <c r="E19" s="315">
        <f>CHI_fec!E19</f>
        <v>38.454170249355109</v>
      </c>
      <c r="F19" s="315">
        <f>CHI_fec!F19</f>
        <v>17.579019776440241</v>
      </c>
      <c r="G19" s="315">
        <f>CHI_fec!G19</f>
        <v>3.2960447119518479</v>
      </c>
      <c r="H19" s="315">
        <f>CHI_fec!H19</f>
        <v>15.3816852966466</v>
      </c>
      <c r="I19" s="315">
        <f>CHI_fec!I19</f>
        <v>14.28297506448839</v>
      </c>
      <c r="J19" s="315">
        <f>CHI_fec!J19</f>
        <v>0</v>
      </c>
      <c r="K19" s="315">
        <f>CHI_fec!K19</f>
        <v>34.059415305245047</v>
      </c>
      <c r="L19" s="315">
        <f>CHI_fec!L19</f>
        <v>8.7895098882201186</v>
      </c>
      <c r="M19" s="315">
        <f>CHI_fec!M19</f>
        <v>7.690799656061909</v>
      </c>
      <c r="N19" s="315">
        <f>CHI_fec!N19</f>
        <v>93.388736027515051</v>
      </c>
      <c r="O19" s="315">
        <f>CHI_fec!O19</f>
        <v>43.947635425623382</v>
      </c>
      <c r="P19" s="315">
        <f>CHI_fec!P19</f>
        <v>46.145055889939812</v>
      </c>
      <c r="Q19" s="315">
        <f>CHI_fec!Q19</f>
        <v>62.625365434221827</v>
      </c>
      <c r="R19" s="315">
        <f>CHI_fec!R19</f>
        <v>34.059415305245047</v>
      </c>
      <c r="S19" s="315">
        <f>CHI_fec!S19</f>
        <v>31.862080825451411</v>
      </c>
      <c r="T19" s="315">
        <f>CHI_fec!T19</f>
        <v>25.26990541702493</v>
      </c>
      <c r="U19" s="315">
        <f>CHI_fec!U19</f>
        <v>21.984780739466899</v>
      </c>
      <c r="V19" s="315">
        <f>CHI_fec!V19</f>
        <v>16.708856405846952</v>
      </c>
      <c r="W19" s="315">
        <f>CHI_fec!W19</f>
        <v>88.519346517626829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1053.095442820292</v>
      </c>
      <c r="C20" s="315">
        <f>CHI_fec!C20</f>
        <v>733.60558899398109</v>
      </c>
      <c r="D20" s="315">
        <f>CHI_fec!D20</f>
        <v>1051.0604471195179</v>
      </c>
      <c r="E20" s="315">
        <f>CHI_fec!E20</f>
        <v>670.52166809974199</v>
      </c>
      <c r="F20" s="315">
        <f>CHI_fec!F20</f>
        <v>661.36431642304387</v>
      </c>
      <c r="G20" s="315">
        <f>CHI_fec!G20</f>
        <v>662.38177128116934</v>
      </c>
      <c r="H20" s="315">
        <f>CHI_fec!H20</f>
        <v>651.18942390369727</v>
      </c>
      <c r="I20" s="315">
        <f>CHI_fec!I20</f>
        <v>661.36431642304387</v>
      </c>
      <c r="J20" s="315">
        <f>CHI_fec!J20</f>
        <v>951.34711951848658</v>
      </c>
      <c r="K20" s="315">
        <f>CHI_fec!K20</f>
        <v>861.8085124677558</v>
      </c>
      <c r="L20" s="315">
        <f>CHI_fec!L20</f>
        <v>1181.2983662940669</v>
      </c>
      <c r="M20" s="315">
        <f>CHI_fec!M20</f>
        <v>669.50412725709361</v>
      </c>
      <c r="N20" s="315">
        <f>CHI_fec!N20</f>
        <v>524.00404127257093</v>
      </c>
      <c r="O20" s="315">
        <f>CHI_fec!O20</f>
        <v>346.96190885640578</v>
      </c>
      <c r="P20" s="315">
        <f>CHI_fec!P20</f>
        <v>312.36741186586409</v>
      </c>
      <c r="Q20" s="315">
        <f>CHI_fec!Q20</f>
        <v>183.14703353396391</v>
      </c>
      <c r="R20" s="315">
        <f>CHI_fec!R20</f>
        <v>135.32527944969911</v>
      </c>
      <c r="S20" s="315">
        <f>CHI_fec!S20</f>
        <v>127.1854686156492</v>
      </c>
      <c r="T20" s="315">
        <f>CHI_fec!T20</f>
        <v>84.722785898538262</v>
      </c>
      <c r="U20" s="315">
        <f>CHI_fec!U20</f>
        <v>42.260189165950123</v>
      </c>
      <c r="V20" s="315">
        <f>CHI_fec!V20</f>
        <v>14.81556319862425</v>
      </c>
      <c r="W20" s="315">
        <f>CHI_fec!W20</f>
        <v>10.9938950988822</v>
      </c>
      <c r="X20" s="315">
        <f>CHI_fec!X20</f>
        <v>1.5424763542562341</v>
      </c>
      <c r="Y20" s="315">
        <f>CHI_fec!Y20</f>
        <v>2.1601031814273428</v>
      </c>
      <c r="DA20" s="137"/>
    </row>
    <row r="21" spans="1:105" ht="12" customHeight="1" x14ac:dyDescent="0.25">
      <c r="A21" s="135" t="s">
        <v>32</v>
      </c>
      <c r="B21" s="315">
        <f>CHI_fec!B21</f>
        <v>126.11066208082541</v>
      </c>
      <c r="C21" s="315">
        <f>CHI_fec!C21</f>
        <v>95.538349097162509</v>
      </c>
      <c r="D21" s="315">
        <f>CHI_fec!D21</f>
        <v>159.54909716251069</v>
      </c>
      <c r="E21" s="315">
        <f>CHI_fec!E21</f>
        <v>115.6013757523646</v>
      </c>
      <c r="F21" s="315">
        <f>CHI_fec!F21</f>
        <v>37.259931212381773</v>
      </c>
      <c r="G21" s="315">
        <f>CHI_fec!G21</f>
        <v>140.44135855546</v>
      </c>
      <c r="H21" s="315">
        <f>CHI_fec!H21</f>
        <v>270.37351676698188</v>
      </c>
      <c r="I21" s="315">
        <f>CHI_fec!I21</f>
        <v>192.98744625967319</v>
      </c>
      <c r="J21" s="315">
        <f>CHI_fec!J21</f>
        <v>210.18435081685291</v>
      </c>
      <c r="K21" s="315">
        <f>CHI_fec!K21</f>
        <v>256.04282029234741</v>
      </c>
      <c r="L21" s="315">
        <f>CHI_fec!L21</f>
        <v>241.71203783319001</v>
      </c>
      <c r="M21" s="315">
        <f>CHI_fec!M21</f>
        <v>279.92742906276868</v>
      </c>
      <c r="N21" s="315">
        <f>CHI_fec!N21</f>
        <v>358.26887360275151</v>
      </c>
      <c r="O21" s="315">
        <f>CHI_fec!O21</f>
        <v>349.67042132416162</v>
      </c>
      <c r="P21" s="315">
        <f>CHI_fec!P21</f>
        <v>333.42889079965602</v>
      </c>
      <c r="Q21" s="315">
        <f>CHI_fec!Q21</f>
        <v>303.81195184866721</v>
      </c>
      <c r="R21" s="315">
        <f>CHI_fec!R21</f>
        <v>262.73052450558902</v>
      </c>
      <c r="S21" s="315">
        <f>CHI_fec!S21</f>
        <v>229.29208942390369</v>
      </c>
      <c r="T21" s="315">
        <f>CHI_fec!T21</f>
        <v>187.2552020636285</v>
      </c>
      <c r="U21" s="315">
        <f>CHI_fec!U21</f>
        <v>131.8429062768702</v>
      </c>
      <c r="V21" s="315">
        <f>CHI_fec!V21</f>
        <v>114.3145313843508</v>
      </c>
      <c r="W21" s="315">
        <f>CHI_fec!W21</f>
        <v>45.758125537403266</v>
      </c>
      <c r="X21" s="315">
        <f>CHI_fec!X21</f>
        <v>147.94402407566639</v>
      </c>
      <c r="Y21" s="315">
        <f>CHI_fec!Y21</f>
        <v>0.54075666380051579</v>
      </c>
      <c r="DA21" s="137"/>
    </row>
    <row r="22" spans="1:105" ht="12" customHeight="1" x14ac:dyDescent="0.25">
      <c r="A22" s="135" t="s">
        <v>33</v>
      </c>
      <c r="B22" s="315">
        <f>CHI_fec!B22</f>
        <v>465.89286443837329</v>
      </c>
      <c r="C22" s="315">
        <f>CHI_fec!C22</f>
        <v>917.12050479229981</v>
      </c>
      <c r="D22" s="315">
        <f>CHI_fec!D22</f>
        <v>471.33847484252811</v>
      </c>
      <c r="E22" s="315">
        <f>CHI_fec!E22</f>
        <v>348.33292332857548</v>
      </c>
      <c r="F22" s="315">
        <f>CHI_fec!F22</f>
        <v>351.29449699054169</v>
      </c>
      <c r="G22" s="315">
        <f>CHI_fec!G22</f>
        <v>379.33508168529659</v>
      </c>
      <c r="H22" s="315">
        <f>CHI_fec!H22</f>
        <v>371.97867583834909</v>
      </c>
      <c r="I22" s="315">
        <f>CHI_fec!I22</f>
        <v>343.43654342218389</v>
      </c>
      <c r="J22" s="315">
        <f>CHI_fec!J22</f>
        <v>381.48469475494409</v>
      </c>
      <c r="K22" s="315">
        <f>CHI_fec!K22</f>
        <v>405.24986274355541</v>
      </c>
      <c r="L22" s="315">
        <f>CHI_fec!L22</f>
        <v>439.33312958801213</v>
      </c>
      <c r="M22" s="315">
        <f>CHI_fec!M22</f>
        <v>1595.514548157214</v>
      </c>
      <c r="N22" s="315">
        <f>CHI_fec!N22</f>
        <v>760.91523555919002</v>
      </c>
      <c r="O22" s="315">
        <f>CHI_fec!O22</f>
        <v>564.72726739228415</v>
      </c>
      <c r="P22" s="315">
        <f>CHI_fec!P22</f>
        <v>1036.161324782187</v>
      </c>
      <c r="Q22" s="315">
        <f>CHI_fec!Q22</f>
        <v>245.7485334895843</v>
      </c>
      <c r="R22" s="315">
        <f>CHI_fec!R22</f>
        <v>303.54921749120348</v>
      </c>
      <c r="S22" s="315">
        <f>CHI_fec!S22</f>
        <v>284.4415297555679</v>
      </c>
      <c r="T22" s="315">
        <f>CHI_fec!T22</f>
        <v>216.2032674118658</v>
      </c>
      <c r="U22" s="315">
        <f>CHI_fec!U22</f>
        <v>212.4295786758384</v>
      </c>
      <c r="V22" s="315">
        <f>CHI_fec!V22</f>
        <v>81.821066208082541</v>
      </c>
      <c r="W22" s="315">
        <f>CHI_fec!W22</f>
        <v>171.17050730868439</v>
      </c>
      <c r="X22" s="315">
        <f>CHI_fec!X22</f>
        <v>7.9220120378331904</v>
      </c>
      <c r="Y22" s="315">
        <f>CHI_fec!Y22</f>
        <v>11.13877901977644</v>
      </c>
      <c r="DA22" s="137"/>
    </row>
    <row r="23" spans="1:105" ht="12" customHeight="1" x14ac:dyDescent="0.25">
      <c r="A23" s="135" t="s">
        <v>83</v>
      </c>
      <c r="B23" s="315">
        <f>CHI_fec!B23</f>
        <v>2070.3162510748061</v>
      </c>
      <c r="C23" s="315">
        <f>CHI_fec!C23</f>
        <v>2127.0660361134992</v>
      </c>
      <c r="D23" s="315">
        <f>CHI_fec!D23</f>
        <v>2433.935253654342</v>
      </c>
      <c r="E23" s="315">
        <f>CHI_fec!E23</f>
        <v>2557.9440240756662</v>
      </c>
      <c r="F23" s="315">
        <f>CHI_fec!F23</f>
        <v>2707.174892519346</v>
      </c>
      <c r="G23" s="315">
        <f>CHI_fec!G23</f>
        <v>2858.507652622528</v>
      </c>
      <c r="H23" s="315">
        <f>CHI_fec!H23</f>
        <v>2974.1091143594149</v>
      </c>
      <c r="I23" s="315">
        <f>CHI_fec!I23</f>
        <v>3069.7429922613919</v>
      </c>
      <c r="J23" s="315">
        <f>CHI_fec!J23</f>
        <v>3142.2565778159928</v>
      </c>
      <c r="K23" s="315">
        <f>CHI_fec!K23</f>
        <v>3082.3540842648322</v>
      </c>
      <c r="L23" s="315">
        <f>CHI_fec!L23</f>
        <v>3195.8536543422179</v>
      </c>
      <c r="M23" s="315">
        <f>CHI_fec!M23</f>
        <v>2676.6981943250212</v>
      </c>
      <c r="N23" s="315">
        <f>CHI_fec!N23</f>
        <v>2477.0230438521062</v>
      </c>
      <c r="O23" s="315">
        <f>CHI_fec!O23</f>
        <v>1662.558555460017</v>
      </c>
      <c r="P23" s="315">
        <f>CHI_fec!P23</f>
        <v>2454.9536543422182</v>
      </c>
      <c r="Q23" s="315">
        <f>CHI_fec!Q23</f>
        <v>2368.7780739466889</v>
      </c>
      <c r="R23" s="315">
        <f>CHI_fec!R23</f>
        <v>2488.5831470335338</v>
      </c>
      <c r="S23" s="315">
        <f>CHI_fec!S23</f>
        <v>4259.9888220120374</v>
      </c>
      <c r="T23" s="315">
        <f>CHI_fec!T23</f>
        <v>4167.1367153912297</v>
      </c>
      <c r="U23" s="315">
        <f>CHI_fec!U23</f>
        <v>3806.6789337919172</v>
      </c>
      <c r="V23" s="315">
        <f>CHI_fec!V23</f>
        <v>3372.7174548581252</v>
      </c>
      <c r="W23" s="315">
        <f>CHI_fec!W23</f>
        <v>2447.4574376612209</v>
      </c>
      <c r="X23" s="315">
        <f>CHI_fec!X23</f>
        <v>3067.6253654342222</v>
      </c>
      <c r="Y23" s="315">
        <f>CHI_fec!Y23</f>
        <v>2566.580481513327</v>
      </c>
      <c r="DA23" s="137"/>
    </row>
    <row r="24" spans="1:105" ht="12" customHeight="1" x14ac:dyDescent="0.25">
      <c r="A24" s="135" t="s">
        <v>73</v>
      </c>
      <c r="B24" s="315">
        <f>CHI_fec!B24</f>
        <v>977.06362854686154</v>
      </c>
      <c r="C24" s="315">
        <f>CHI_fec!C24</f>
        <v>993.44368013757514</v>
      </c>
      <c r="D24" s="315">
        <f>CHI_fec!D24</f>
        <v>920.55030094582969</v>
      </c>
      <c r="E24" s="315">
        <f>CHI_fec!E24</f>
        <v>929.6001719690455</v>
      </c>
      <c r="F24" s="315">
        <f>CHI_fec!F24</f>
        <v>986.8873602751504</v>
      </c>
      <c r="G24" s="315">
        <f>CHI_fec!G24</f>
        <v>992.62682717110908</v>
      </c>
      <c r="H24" s="315">
        <f>CHI_fec!H24</f>
        <v>945.98022355975922</v>
      </c>
      <c r="I24" s="315">
        <f>CHI_fec!I24</f>
        <v>769.067067927773</v>
      </c>
      <c r="J24" s="315">
        <f>CHI_fec!J24</f>
        <v>695.31384350816847</v>
      </c>
      <c r="K24" s="315">
        <f>CHI_fec!K24</f>
        <v>566.70249355116073</v>
      </c>
      <c r="L24" s="315">
        <f>CHI_fec!L24</f>
        <v>565.90713671539118</v>
      </c>
      <c r="M24" s="315">
        <f>CHI_fec!M24</f>
        <v>426.69819432502152</v>
      </c>
      <c r="N24" s="315">
        <f>CHI_fec!N24</f>
        <v>370.80825451418741</v>
      </c>
      <c r="O24" s="315">
        <f>CHI_fec!O24</f>
        <v>449.63456577815992</v>
      </c>
      <c r="P24" s="315">
        <f>CHI_fec!P24</f>
        <v>509.41530524505578</v>
      </c>
      <c r="Q24" s="315">
        <f>CHI_fec!Q24</f>
        <v>572.50644883920893</v>
      </c>
      <c r="R24" s="315">
        <f>CHI_fec!R24</f>
        <v>652.57953568357686</v>
      </c>
      <c r="S24" s="315">
        <f>CHI_fec!S24</f>
        <v>655.51986242476346</v>
      </c>
      <c r="T24" s="315">
        <f>CHI_fec!T24</f>
        <v>616.08417884780738</v>
      </c>
      <c r="U24" s="315">
        <f>CHI_fec!U24</f>
        <v>642.91702493551156</v>
      </c>
      <c r="V24" s="315">
        <f>CHI_fec!V24</f>
        <v>653.29707652622528</v>
      </c>
      <c r="W24" s="315">
        <f>CHI_fec!W24</f>
        <v>663.84479793637149</v>
      </c>
      <c r="X24" s="315">
        <f>CHI_fec!X24</f>
        <v>550.02837489251931</v>
      </c>
      <c r="Y24" s="315">
        <f>CHI_fec!Y24</f>
        <v>457.54359415305242</v>
      </c>
      <c r="DA24" s="137"/>
    </row>
    <row r="25" spans="1:105" ht="12" customHeight="1" x14ac:dyDescent="0.25">
      <c r="A25" s="57" t="s">
        <v>998</v>
      </c>
      <c r="B25" s="294">
        <v>634.80757382093452</v>
      </c>
      <c r="C25" s="294">
        <v>533.58782672316681</v>
      </c>
      <c r="D25" s="294">
        <v>530.03495892798026</v>
      </c>
      <c r="E25" s="294">
        <v>545.19114326279373</v>
      </c>
      <c r="F25" s="294">
        <v>577.31281094408291</v>
      </c>
      <c r="G25" s="294">
        <v>652.26449587036132</v>
      </c>
      <c r="H25" s="294">
        <v>624.23420106103811</v>
      </c>
      <c r="I25" s="294">
        <v>718.58295740424546</v>
      </c>
      <c r="J25" s="294">
        <v>695.94801247240639</v>
      </c>
      <c r="K25" s="294">
        <v>546.86298741756241</v>
      </c>
      <c r="L25" s="294">
        <v>661.5193534820113</v>
      </c>
      <c r="M25" s="294">
        <v>625.90990126069187</v>
      </c>
      <c r="N25" s="294">
        <v>589.12658509289713</v>
      </c>
      <c r="O25" s="294">
        <v>656.6790776208752</v>
      </c>
      <c r="P25" s="294">
        <v>565.90291893473818</v>
      </c>
      <c r="Q25" s="294">
        <v>528.13904664535232</v>
      </c>
      <c r="R25" s="294">
        <v>607.55559978198005</v>
      </c>
      <c r="S25" s="294">
        <v>694.07006842765941</v>
      </c>
      <c r="T25" s="294">
        <v>677.94042907426206</v>
      </c>
      <c r="U25" s="294">
        <v>642.16218168732235</v>
      </c>
      <c r="V25" s="294">
        <v>580.34098809251509</v>
      </c>
      <c r="W25" s="294">
        <v>706.20762518265155</v>
      </c>
      <c r="X25" s="294">
        <v>558.44341525643438</v>
      </c>
      <c r="Y25" s="294">
        <v>525.93459993937677</v>
      </c>
      <c r="DA25" s="70" t="s">
        <v>1144</v>
      </c>
    </row>
    <row r="26" spans="1:105" ht="12" customHeight="1" x14ac:dyDescent="0.25">
      <c r="A26" s="46" t="s">
        <v>28</v>
      </c>
      <c r="B26" s="229">
        <v>0.97427367949530075</v>
      </c>
      <c r="C26" s="229">
        <v>1.0530653038862721</v>
      </c>
      <c r="D26" s="229">
        <v>1.0096163420078359</v>
      </c>
      <c r="E26" s="229">
        <v>0.73330195898768236</v>
      </c>
      <c r="F26" s="229">
        <v>0.45472538043343291</v>
      </c>
      <c r="G26" s="229">
        <v>0.59022636453388344</v>
      </c>
      <c r="H26" s="229">
        <v>0.68154231177746638</v>
      </c>
      <c r="I26" s="229">
        <v>0.61985923662468423</v>
      </c>
      <c r="J26" s="229">
        <v>0.59284139236589084</v>
      </c>
      <c r="K26" s="229">
        <v>0.33107779437344309</v>
      </c>
      <c r="L26" s="229">
        <v>0.42200598802951</v>
      </c>
      <c r="M26" s="229">
        <v>0.40954440050084118</v>
      </c>
      <c r="N26" s="229">
        <v>0.34469408131020679</v>
      </c>
      <c r="O26" s="229">
        <v>0.13719501937514139</v>
      </c>
      <c r="P26" s="229">
        <v>0.15286453905986219</v>
      </c>
      <c r="Q26" s="229">
        <v>9.9379467865383431E-2</v>
      </c>
      <c r="R26" s="229">
        <v>0</v>
      </c>
      <c r="S26" s="229">
        <v>0</v>
      </c>
      <c r="T26" s="229">
        <v>0.20007654725936641</v>
      </c>
      <c r="U26" s="229">
        <v>9.7336034595602527E-2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29.362495310980179</v>
      </c>
      <c r="F27" s="229">
        <v>0</v>
      </c>
      <c r="G27" s="229">
        <v>0</v>
      </c>
      <c r="H27" s="229">
        <v>0</v>
      </c>
      <c r="I27" s="229">
        <v>79.934153012235925</v>
      </c>
      <c r="J27" s="229">
        <v>68.049732588987226</v>
      </c>
      <c r="K27" s="229">
        <v>0</v>
      </c>
      <c r="L27" s="229">
        <v>0</v>
      </c>
      <c r="M27" s="229">
        <v>6.5151654400481984</v>
      </c>
      <c r="N27" s="229">
        <v>0</v>
      </c>
      <c r="O27" s="229">
        <v>0.35905240423015378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13.4126554375275</v>
      </c>
      <c r="Y27" s="229">
        <v>22.05440245573622</v>
      </c>
      <c r="DA27" s="73" t="s">
        <v>1146</v>
      </c>
    </row>
    <row r="28" spans="1:105" ht="12" customHeight="1" x14ac:dyDescent="0.25">
      <c r="A28" s="46" t="s">
        <v>31</v>
      </c>
      <c r="B28" s="229">
        <v>2.1721029127736369</v>
      </c>
      <c r="C28" s="229">
        <v>11.91942853317954</v>
      </c>
      <c r="D28" s="229">
        <v>9.4296770825452132</v>
      </c>
      <c r="E28" s="229">
        <v>4.7849021286131199</v>
      </c>
      <c r="F28" s="229">
        <v>1.753552816638503</v>
      </c>
      <c r="G28" s="229">
        <v>3.115189965525841</v>
      </c>
      <c r="H28" s="229">
        <v>3.7653826082434509</v>
      </c>
      <c r="I28" s="229">
        <v>3.3325922301786588</v>
      </c>
      <c r="J28" s="229">
        <v>2.4918934982553012</v>
      </c>
      <c r="K28" s="229">
        <v>1.9877934715834651</v>
      </c>
      <c r="L28" s="229">
        <v>0</v>
      </c>
      <c r="M28" s="229">
        <v>4.3357673926727767</v>
      </c>
      <c r="N28" s="229">
        <v>2.4303887362323939</v>
      </c>
      <c r="O28" s="229">
        <v>0.63775105922400199</v>
      </c>
      <c r="P28" s="229">
        <v>0.29055283134859078</v>
      </c>
      <c r="Q28" s="229">
        <v>0.94438847908548706</v>
      </c>
      <c r="R28" s="229">
        <v>1.65723387541245</v>
      </c>
      <c r="S28" s="229">
        <v>1.303238358107029</v>
      </c>
      <c r="T28" s="229">
        <v>1.8791920666328761</v>
      </c>
      <c r="U28" s="229">
        <v>1.914254507543125</v>
      </c>
      <c r="V28" s="229">
        <v>2.3338892270784379</v>
      </c>
      <c r="W28" s="229">
        <v>1.039097630383971</v>
      </c>
      <c r="X28" s="229">
        <v>2.9684808018684978</v>
      </c>
      <c r="Y28" s="229">
        <v>3.2645526239676399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4.2404223880357401</v>
      </c>
      <c r="G29" s="229">
        <v>4.6766329291889788</v>
      </c>
      <c r="H29" s="229">
        <v>2.951066243030394</v>
      </c>
      <c r="I29" s="229">
        <v>3.5787973145010712</v>
      </c>
      <c r="J29" s="229">
        <v>2.4735091911999101</v>
      </c>
      <c r="K29" s="229">
        <v>0</v>
      </c>
      <c r="L29" s="229">
        <v>0</v>
      </c>
      <c r="M29" s="229">
        <v>49.638526405181018</v>
      </c>
      <c r="N29" s="229">
        <v>18.955349870525222</v>
      </c>
      <c r="O29" s="229">
        <v>9.1609006804685791</v>
      </c>
      <c r="P29" s="229">
        <v>13.19480902585769</v>
      </c>
      <c r="Q29" s="229">
        <v>18.108449891253759</v>
      </c>
      <c r="R29" s="229">
        <v>13.7937351990451</v>
      </c>
      <c r="S29" s="229">
        <v>9.9914224380268166</v>
      </c>
      <c r="T29" s="229">
        <v>19.885208358224041</v>
      </c>
      <c r="U29" s="229">
        <v>18.439246400636641</v>
      </c>
      <c r="V29" s="229">
        <v>17.026438060437709</v>
      </c>
      <c r="W29" s="229">
        <v>23.009434713704309</v>
      </c>
      <c r="X29" s="229">
        <v>13.57601103274334</v>
      </c>
      <c r="Y29" s="229">
        <v>11.12942434303355</v>
      </c>
      <c r="DA29" s="73" t="s">
        <v>1148</v>
      </c>
    </row>
    <row r="30" spans="1:105" ht="12" customHeight="1" x14ac:dyDescent="0.25">
      <c r="A30" s="46" t="s">
        <v>32</v>
      </c>
      <c r="B30" s="229">
        <v>86.718719970729026</v>
      </c>
      <c r="C30" s="229">
        <v>66.358831238132439</v>
      </c>
      <c r="D30" s="229">
        <v>55.608632917017502</v>
      </c>
      <c r="E30" s="229">
        <v>70.303070510679333</v>
      </c>
      <c r="F30" s="229">
        <v>17.83402651642939</v>
      </c>
      <c r="G30" s="229">
        <v>18.101911995124588</v>
      </c>
      <c r="H30" s="229">
        <v>14.41202880479293</v>
      </c>
      <c r="I30" s="229">
        <v>32.960300058901574</v>
      </c>
      <c r="J30" s="229">
        <v>31.755080785162789</v>
      </c>
      <c r="K30" s="229">
        <v>20.897403814545122</v>
      </c>
      <c r="L30" s="229">
        <v>6.2028122466858688</v>
      </c>
      <c r="M30" s="229">
        <v>29.625462377704359</v>
      </c>
      <c r="N30" s="229">
        <v>8.1653778774151782</v>
      </c>
      <c r="O30" s="229">
        <v>9.0804858362182728</v>
      </c>
      <c r="P30" s="229">
        <v>7.8957214953987416</v>
      </c>
      <c r="Q30" s="229">
        <v>21.543296249666991</v>
      </c>
      <c r="R30" s="229">
        <v>23.96271858646984</v>
      </c>
      <c r="S30" s="229">
        <v>16.56620184437638</v>
      </c>
      <c r="T30" s="229">
        <v>16.793332554860061</v>
      </c>
      <c r="U30" s="229">
        <v>11.31018404377499</v>
      </c>
      <c r="V30" s="229">
        <v>9.9768001648560247</v>
      </c>
      <c r="W30" s="229">
        <v>8.6709678718997072</v>
      </c>
      <c r="X30" s="229">
        <v>13.32694206523105</v>
      </c>
      <c r="Y30" s="229">
        <v>17.773521428407339</v>
      </c>
      <c r="DA30" s="73" t="s">
        <v>1149</v>
      </c>
    </row>
    <row r="31" spans="1:105" ht="12" customHeight="1" x14ac:dyDescent="0.25">
      <c r="A31" s="46" t="s">
        <v>33</v>
      </c>
      <c r="B31" s="229">
        <v>132.8613609907182</v>
      </c>
      <c r="C31" s="229">
        <v>0.8571484601809779</v>
      </c>
      <c r="D31" s="229">
        <v>46.29815199865839</v>
      </c>
      <c r="E31" s="229">
        <v>68.668350610283085</v>
      </c>
      <c r="F31" s="229">
        <v>57.680875460690032</v>
      </c>
      <c r="G31" s="229">
        <v>67.897068732177658</v>
      </c>
      <c r="H31" s="229">
        <v>60.944797839431651</v>
      </c>
      <c r="I31" s="229">
        <v>86.648992377758148</v>
      </c>
      <c r="J31" s="229">
        <v>60.285124843178778</v>
      </c>
      <c r="K31" s="229">
        <v>50.023508984194002</v>
      </c>
      <c r="L31" s="229">
        <v>44.237704420947367</v>
      </c>
      <c r="M31" s="229">
        <v>1.7371547148672219</v>
      </c>
      <c r="N31" s="229">
        <v>124.12616603864269</v>
      </c>
      <c r="O31" s="229">
        <v>85.326970305216051</v>
      </c>
      <c r="P31" s="229">
        <v>88.122015794216935</v>
      </c>
      <c r="Q31" s="229">
        <v>1.2270834640552111</v>
      </c>
      <c r="R31" s="229">
        <v>44.317045665353518</v>
      </c>
      <c r="S31" s="229">
        <v>44.060823797362552</v>
      </c>
      <c r="T31" s="229">
        <v>45.59556219296848</v>
      </c>
      <c r="U31" s="229">
        <v>43.152957418669182</v>
      </c>
      <c r="V31" s="229">
        <v>15.991011784985339</v>
      </c>
      <c r="W31" s="229">
        <v>246.8763125052574</v>
      </c>
      <c r="X31" s="229">
        <v>258.1503809449373</v>
      </c>
      <c r="Y31" s="229">
        <v>246.98009131673561</v>
      </c>
      <c r="DA31" s="73" t="s">
        <v>1150</v>
      </c>
    </row>
    <row r="32" spans="1:105" ht="12" customHeight="1" x14ac:dyDescent="0.25">
      <c r="A32" s="46" t="s">
        <v>35</v>
      </c>
      <c r="B32" s="229">
        <v>410.96061588759932</v>
      </c>
      <c r="C32" s="229">
        <v>452.1165395881485</v>
      </c>
      <c r="D32" s="229">
        <v>417.68888058775133</v>
      </c>
      <c r="E32" s="229">
        <v>371.33902274325033</v>
      </c>
      <c r="F32" s="229">
        <v>228.8326564566334</v>
      </c>
      <c r="G32" s="229">
        <v>247.37371610541379</v>
      </c>
      <c r="H32" s="229">
        <v>244.74787157791599</v>
      </c>
      <c r="I32" s="229">
        <v>210.23420076018959</v>
      </c>
      <c r="J32" s="229">
        <v>157.47841171256209</v>
      </c>
      <c r="K32" s="229">
        <v>167.15061482176009</v>
      </c>
      <c r="L32" s="229">
        <v>212.2430107297597</v>
      </c>
      <c r="M32" s="229">
        <v>117.3553734467276</v>
      </c>
      <c r="N32" s="229">
        <v>121.43970271674171</v>
      </c>
      <c r="O32" s="229">
        <v>108.23662767198461</v>
      </c>
      <c r="P32" s="229">
        <v>121.2021288696331</v>
      </c>
      <c r="Q32" s="229">
        <v>147.327066605407</v>
      </c>
      <c r="R32" s="229">
        <v>145.07911742012189</v>
      </c>
      <c r="S32" s="229">
        <v>154.21410900197989</v>
      </c>
      <c r="T32" s="229">
        <v>145.52329912016509</v>
      </c>
      <c r="U32" s="229">
        <v>139.08923574483489</v>
      </c>
      <c r="V32" s="229">
        <v>132.03947573300391</v>
      </c>
      <c r="W32" s="229">
        <v>267.43212059065422</v>
      </c>
      <c r="X32" s="229">
        <v>118.1461932516973</v>
      </c>
      <c r="Y32" s="229">
        <v>104.83028607880421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1.120500379619122</v>
      </c>
      <c r="C34" s="229">
        <v>1.282813599639105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1.582845512317826</v>
      </c>
      <c r="K34" s="229">
        <v>0.98853106122378842</v>
      </c>
      <c r="L34" s="229">
        <v>22.244261288042519</v>
      </c>
      <c r="M34" s="229">
        <v>21.709237281274969</v>
      </c>
      <c r="N34" s="229">
        <v>16.839011631347539</v>
      </c>
      <c r="O34" s="229">
        <v>19.47459781515991</v>
      </c>
      <c r="P34" s="229">
        <v>21.34977840252655</v>
      </c>
      <c r="Q34" s="229">
        <v>22.367099203466431</v>
      </c>
      <c r="R34" s="229">
        <v>25.895687957667</v>
      </c>
      <c r="S34" s="229">
        <v>26.396440085568489</v>
      </c>
      <c r="T34" s="229">
        <v>27.6367608307478</v>
      </c>
      <c r="U34" s="229">
        <v>28.76576275619216</v>
      </c>
      <c r="V34" s="229">
        <v>26.729689716856399</v>
      </c>
      <c r="W34" s="229">
        <v>31.5359229623099</v>
      </c>
      <c r="X34" s="229">
        <v>29.102040995774829</v>
      </c>
      <c r="Y34" s="229">
        <v>28.215769144698129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266.51655192522242</v>
      </c>
      <c r="G35" s="229">
        <v>310.50974977839661</v>
      </c>
      <c r="H35" s="229">
        <v>296.73151167584632</v>
      </c>
      <c r="I35" s="229">
        <v>301.27406241385592</v>
      </c>
      <c r="J35" s="229">
        <v>371.23857294837649</v>
      </c>
      <c r="K35" s="229">
        <v>305.48405746988249</v>
      </c>
      <c r="L35" s="229">
        <v>376.1695588085463</v>
      </c>
      <c r="M35" s="229">
        <v>394.58366980171479</v>
      </c>
      <c r="N35" s="229">
        <v>296.82589414068229</v>
      </c>
      <c r="O35" s="229">
        <v>424.26549682899861</v>
      </c>
      <c r="P35" s="229">
        <v>313.6950479766968</v>
      </c>
      <c r="Q35" s="229">
        <v>316.52228328455209</v>
      </c>
      <c r="R35" s="229">
        <v>352.8500610779102</v>
      </c>
      <c r="S35" s="229">
        <v>441.53783290223822</v>
      </c>
      <c r="T35" s="229">
        <v>420.42699740340441</v>
      </c>
      <c r="U35" s="229">
        <v>399.39320478107572</v>
      </c>
      <c r="V35" s="229">
        <v>376.24368340529719</v>
      </c>
      <c r="W35" s="229">
        <v>127.6437689084421</v>
      </c>
      <c r="X35" s="229">
        <v>109.76071072665459</v>
      </c>
      <c r="Y35" s="229">
        <v>91.686552547994154</v>
      </c>
      <c r="DA35" s="73" t="s">
        <v>1154</v>
      </c>
    </row>
    <row r="36" spans="1:105" ht="12" customHeight="1" x14ac:dyDescent="0.25">
      <c r="A36" s="57" t="s">
        <v>1010</v>
      </c>
      <c r="B36" s="261">
        <v>235.5514304701351</v>
      </c>
      <c r="C36" s="261">
        <v>205.54913975682689</v>
      </c>
      <c r="D36" s="261">
        <v>201.75652079980259</v>
      </c>
      <c r="E36" s="261">
        <v>202.5705683605764</v>
      </c>
      <c r="F36" s="261">
        <v>180.20515862847759</v>
      </c>
      <c r="G36" s="261">
        <v>202.03035219193359</v>
      </c>
      <c r="H36" s="261">
        <v>194.84785099911849</v>
      </c>
      <c r="I36" s="261">
        <v>212.2243152551373</v>
      </c>
      <c r="J36" s="261">
        <v>196.359061024737</v>
      </c>
      <c r="K36" s="261">
        <v>160.13881072114421</v>
      </c>
      <c r="L36" s="261">
        <v>195.4670110659066</v>
      </c>
      <c r="M36" s="261">
        <v>179.41749381374791</v>
      </c>
      <c r="N36" s="261">
        <v>164.94021005292871</v>
      </c>
      <c r="O36" s="261">
        <v>169.3617599220367</v>
      </c>
      <c r="P36" s="261">
        <v>159.8247300909847</v>
      </c>
      <c r="Q36" s="261">
        <v>160.0257354859321</v>
      </c>
      <c r="R36" s="261">
        <v>177.44499071199019</v>
      </c>
      <c r="S36" s="261">
        <v>202.46351190787311</v>
      </c>
      <c r="T36" s="261">
        <v>199.65211417804159</v>
      </c>
      <c r="U36" s="261">
        <v>185.9581729258451</v>
      </c>
      <c r="V36" s="261">
        <v>169.79501941936991</v>
      </c>
      <c r="W36" s="261">
        <v>231.50914031739461</v>
      </c>
      <c r="X36" s="261">
        <v>167.70312578504081</v>
      </c>
      <c r="Y36" s="261">
        <v>156.0906526958878</v>
      </c>
      <c r="DA36" s="70" t="s">
        <v>1155</v>
      </c>
    </row>
    <row r="37" spans="1:105" ht="12" customHeight="1" x14ac:dyDescent="0.25">
      <c r="A37" s="60" t="s">
        <v>1012</v>
      </c>
      <c r="B37" s="262">
        <v>226.38545707052791</v>
      </c>
      <c r="C37" s="262">
        <v>194.98040904646601</v>
      </c>
      <c r="D37" s="262">
        <v>191.99588477256481</v>
      </c>
      <c r="E37" s="262">
        <v>195.34133227209179</v>
      </c>
      <c r="F37" s="262">
        <v>170.7213608076498</v>
      </c>
      <c r="G37" s="262">
        <v>190.89344394889719</v>
      </c>
      <c r="H37" s="262">
        <v>182.4867190941915</v>
      </c>
      <c r="I37" s="262">
        <v>202.8730066174773</v>
      </c>
      <c r="J37" s="262">
        <v>178.33375957359169</v>
      </c>
      <c r="K37" s="262">
        <v>151.0682667878369</v>
      </c>
      <c r="L37" s="262">
        <v>178.3261742093004</v>
      </c>
      <c r="M37" s="262">
        <v>162.77460310508491</v>
      </c>
      <c r="N37" s="262">
        <v>148.87959157141199</v>
      </c>
      <c r="O37" s="262">
        <v>151.03472907308571</v>
      </c>
      <c r="P37" s="262">
        <v>140.31463307287771</v>
      </c>
      <c r="Q37" s="262">
        <v>141.11647475007121</v>
      </c>
      <c r="R37" s="262">
        <v>159.010441356277</v>
      </c>
      <c r="S37" s="262">
        <v>180.06385659111021</v>
      </c>
      <c r="T37" s="262">
        <v>177.48835678919221</v>
      </c>
      <c r="U37" s="262">
        <v>166.3648278089519</v>
      </c>
      <c r="V37" s="262">
        <v>150.15653112885599</v>
      </c>
      <c r="W37" s="262">
        <v>218.3366461273705</v>
      </c>
      <c r="X37" s="262">
        <v>148.81080463657861</v>
      </c>
      <c r="Y37" s="262">
        <v>139.95318778675721</v>
      </c>
      <c r="DA37" s="72" t="s">
        <v>1156</v>
      </c>
    </row>
    <row r="38" spans="1:105" ht="12" customHeight="1" x14ac:dyDescent="0.25">
      <c r="A38" s="59" t="s">
        <v>28</v>
      </c>
      <c r="B38" s="230">
        <v>0.4429628862011038</v>
      </c>
      <c r="C38" s="230">
        <v>0.38880701222095509</v>
      </c>
      <c r="D38" s="230">
        <v>0.40329827262724233</v>
      </c>
      <c r="E38" s="230">
        <v>0.32226530877977722</v>
      </c>
      <c r="F38" s="230">
        <v>0.30891265850616689</v>
      </c>
      <c r="G38" s="230">
        <v>0.41440678268326497</v>
      </c>
      <c r="H38" s="230">
        <v>0.46997272697102699</v>
      </c>
      <c r="I38" s="230">
        <v>0.50484477020356067</v>
      </c>
      <c r="J38" s="230">
        <v>0.54612246729276859</v>
      </c>
      <c r="K38" s="230">
        <v>0.26443128270777583</v>
      </c>
      <c r="L38" s="230">
        <v>0.34632805788783583</v>
      </c>
      <c r="M38" s="230">
        <v>0.33481897557820772</v>
      </c>
      <c r="N38" s="230">
        <v>0.34238518314055932</v>
      </c>
      <c r="O38" s="230">
        <v>0.1641970463717374</v>
      </c>
      <c r="P38" s="230">
        <v>0.15161641403788939</v>
      </c>
      <c r="Q38" s="230">
        <v>7.5218089064226321E-2</v>
      </c>
      <c r="R38" s="230">
        <v>0</v>
      </c>
      <c r="S38" s="230">
        <v>0</v>
      </c>
      <c r="T38" s="230">
        <v>0.19194238055238219</v>
      </c>
      <c r="U38" s="230">
        <v>9.4605499811298038E-2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0.97782091298512841</v>
      </c>
      <c r="C39" s="295">
        <v>4.3573934093725883</v>
      </c>
      <c r="D39" s="295">
        <v>3.7295751643366408</v>
      </c>
      <c r="E39" s="295">
        <v>2.082074782681854</v>
      </c>
      <c r="F39" s="295">
        <v>1.1794999167173701</v>
      </c>
      <c r="G39" s="295">
        <v>2.1656353834442621</v>
      </c>
      <c r="H39" s="295">
        <v>2.5708781819727409</v>
      </c>
      <c r="I39" s="295">
        <v>2.6874445687715491</v>
      </c>
      <c r="J39" s="295">
        <v>2.2728645512058159</v>
      </c>
      <c r="K39" s="295">
        <v>1.5719784626694939</v>
      </c>
      <c r="L39" s="295">
        <v>0</v>
      </c>
      <c r="M39" s="295">
        <v>3.509680631613795</v>
      </c>
      <c r="N39" s="295">
        <v>2.390283606157638</v>
      </c>
      <c r="O39" s="295">
        <v>0.7557370901469489</v>
      </c>
      <c r="P39" s="295">
        <v>0.28533637181618138</v>
      </c>
      <c r="Q39" s="295">
        <v>0.70773204865587824</v>
      </c>
      <c r="R39" s="295">
        <v>1.4253593043983399</v>
      </c>
      <c r="S39" s="295">
        <v>1.28704336544828</v>
      </c>
      <c r="T39" s="295">
        <v>1.804167332272359</v>
      </c>
      <c r="U39" s="295">
        <v>1.8560342887659289</v>
      </c>
      <c r="V39" s="295">
        <v>2.167425155270672</v>
      </c>
      <c r="W39" s="295">
        <v>0.75505486569777214</v>
      </c>
      <c r="X39" s="295">
        <v>2.9804772676653899</v>
      </c>
      <c r="Y39" s="295">
        <v>3.328606866916541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2.7990252675893448</v>
      </c>
      <c r="G40" s="295">
        <v>3.1904557352471552</v>
      </c>
      <c r="H40" s="295">
        <v>1.977288231300264</v>
      </c>
      <c r="I40" s="295">
        <v>2.8321293030433319</v>
      </c>
      <c r="J40" s="295">
        <v>2.213993001155163</v>
      </c>
      <c r="K40" s="295">
        <v>0</v>
      </c>
      <c r="L40" s="295">
        <v>0</v>
      </c>
      <c r="M40" s="295">
        <v>39.431122580434732</v>
      </c>
      <c r="N40" s="295">
        <v>18.29465107868468</v>
      </c>
      <c r="O40" s="295">
        <v>10.653108741731501</v>
      </c>
      <c r="P40" s="295">
        <v>12.71609514095838</v>
      </c>
      <c r="Q40" s="295">
        <v>13.31735861474038</v>
      </c>
      <c r="R40" s="295">
        <v>11.642361344165449</v>
      </c>
      <c r="S40" s="295">
        <v>9.721114218011202</v>
      </c>
      <c r="T40" s="295">
        <v>18.71169914257603</v>
      </c>
      <c r="U40" s="295">
        <v>17.51407450510197</v>
      </c>
      <c r="V40" s="295">
        <v>15.51694818453395</v>
      </c>
      <c r="W40" s="295">
        <v>16.407663562810349</v>
      </c>
      <c r="X40" s="295">
        <v>13.376496750989761</v>
      </c>
      <c r="Y40" s="295">
        <v>11.13602428854769</v>
      </c>
      <c r="DA40" s="122" t="s">
        <v>1159</v>
      </c>
    </row>
    <row r="41" spans="1:105" ht="12" customHeight="1" x14ac:dyDescent="0.25">
      <c r="A41" s="59" t="s">
        <v>32</v>
      </c>
      <c r="B41" s="295">
        <v>39.516004783953477</v>
      </c>
      <c r="C41" s="295">
        <v>24.55564315855586</v>
      </c>
      <c r="D41" s="295">
        <v>22.263119075369971</v>
      </c>
      <c r="E41" s="295">
        <v>30.965550531074811</v>
      </c>
      <c r="F41" s="295">
        <v>12.14254491130864</v>
      </c>
      <c r="G41" s="295">
        <v>12.738154134888999</v>
      </c>
      <c r="H41" s="295">
        <v>9.9604453018260184</v>
      </c>
      <c r="I41" s="295">
        <v>26.904798367590569</v>
      </c>
      <c r="J41" s="295">
        <v>29.31828399198648</v>
      </c>
      <c r="K41" s="295">
        <v>16.728188503666608</v>
      </c>
      <c r="L41" s="295">
        <v>5.1018948098197683</v>
      </c>
      <c r="M41" s="295">
        <v>24.274372302272759</v>
      </c>
      <c r="N41" s="295">
        <v>8.1288895758379489</v>
      </c>
      <c r="O41" s="295">
        <v>10.892056387441199</v>
      </c>
      <c r="P41" s="295">
        <v>7.8488330436746114</v>
      </c>
      <c r="Q41" s="295">
        <v>16.342239951231569</v>
      </c>
      <c r="R41" s="295">
        <v>20.86209350472587</v>
      </c>
      <c r="S41" s="295">
        <v>16.623331574504231</v>
      </c>
      <c r="T41" s="295">
        <v>16.21665141010228</v>
      </c>
      <c r="U41" s="295">
        <v>11.0175798677021</v>
      </c>
      <c r="V41" s="295">
        <v>9.3785649558927666</v>
      </c>
      <c r="W41" s="295">
        <v>6.3778012359646574</v>
      </c>
      <c r="X41" s="295">
        <v>13.5445108721224</v>
      </c>
      <c r="Y41" s="295">
        <v>18.343979666688401</v>
      </c>
      <c r="DA41" s="122" t="s">
        <v>1160</v>
      </c>
    </row>
    <row r="42" spans="1:105" ht="12" customHeight="1" x14ac:dyDescent="0.25">
      <c r="A42" s="59" t="s">
        <v>35</v>
      </c>
      <c r="B42" s="295">
        <v>185.4486684873882</v>
      </c>
      <c r="C42" s="295">
        <v>165.6785654663166</v>
      </c>
      <c r="D42" s="295">
        <v>165.59989226023089</v>
      </c>
      <c r="E42" s="295">
        <v>161.9714416495554</v>
      </c>
      <c r="F42" s="295">
        <v>154.29137805352829</v>
      </c>
      <c r="G42" s="295">
        <v>172.38479191263349</v>
      </c>
      <c r="H42" s="295">
        <v>167.50813465212141</v>
      </c>
      <c r="I42" s="295">
        <v>169.9437896078683</v>
      </c>
      <c r="J42" s="295">
        <v>143.98249556195151</v>
      </c>
      <c r="K42" s="295">
        <v>132.50366853879299</v>
      </c>
      <c r="L42" s="295">
        <v>172.87795134159279</v>
      </c>
      <c r="M42" s="295">
        <v>95.224608615185375</v>
      </c>
      <c r="N42" s="295">
        <v>119.72338212759119</v>
      </c>
      <c r="O42" s="295">
        <v>128.56962980739439</v>
      </c>
      <c r="P42" s="295">
        <v>119.3127521023906</v>
      </c>
      <c r="Q42" s="295">
        <v>110.67392604637919</v>
      </c>
      <c r="R42" s="295">
        <v>125.0806272029873</v>
      </c>
      <c r="S42" s="295">
        <v>152.43236743314651</v>
      </c>
      <c r="T42" s="295">
        <v>140.5638965236891</v>
      </c>
      <c r="U42" s="295">
        <v>135.88253364757071</v>
      </c>
      <c r="V42" s="295">
        <v>123.0935928331587</v>
      </c>
      <c r="W42" s="295">
        <v>194.79612646289769</v>
      </c>
      <c r="X42" s="295">
        <v>118.909319745801</v>
      </c>
      <c r="Y42" s="295">
        <v>107.1445769646046</v>
      </c>
      <c r="DA42" s="122" t="s">
        <v>1161</v>
      </c>
    </row>
    <row r="43" spans="1:105" ht="12" customHeight="1" x14ac:dyDescent="0.25">
      <c r="A43" s="60" t="s">
        <v>1019</v>
      </c>
      <c r="B43" s="262">
        <v>9.1659733996071537</v>
      </c>
      <c r="C43" s="262">
        <v>10.568730710360899</v>
      </c>
      <c r="D43" s="262">
        <v>9.7606360272378598</v>
      </c>
      <c r="E43" s="262">
        <v>7.2292360884845488</v>
      </c>
      <c r="F43" s="262">
        <v>9.4837978208277605</v>
      </c>
      <c r="G43" s="262">
        <v>11.136908243036389</v>
      </c>
      <c r="H43" s="262">
        <v>12.361131904927021</v>
      </c>
      <c r="I43" s="262">
        <v>9.3513086376599279</v>
      </c>
      <c r="J43" s="262">
        <v>18.025301451145278</v>
      </c>
      <c r="K43" s="262">
        <v>9.0705439333073201</v>
      </c>
      <c r="L43" s="262">
        <v>17.140836856606221</v>
      </c>
      <c r="M43" s="262">
        <v>16.642890708663071</v>
      </c>
      <c r="N43" s="262">
        <v>16.060618481516681</v>
      </c>
      <c r="O43" s="262">
        <v>18.327030848950979</v>
      </c>
      <c r="P43" s="262">
        <v>19.510097018107039</v>
      </c>
      <c r="Q43" s="262">
        <v>18.90926073586088</v>
      </c>
      <c r="R43" s="262">
        <v>18.434549355713202</v>
      </c>
      <c r="S43" s="262">
        <v>22.39965531676296</v>
      </c>
      <c r="T43" s="262">
        <v>22.163757388849469</v>
      </c>
      <c r="U43" s="262">
        <v>19.59334511689314</v>
      </c>
      <c r="V43" s="262">
        <v>19.638488290513799</v>
      </c>
      <c r="W43" s="262">
        <v>13.172494190024061</v>
      </c>
      <c r="X43" s="262">
        <v>18.892321148462258</v>
      </c>
      <c r="Y43" s="262">
        <v>16.137464909130539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55.04384333990815</v>
      </c>
      <c r="C44" s="261">
        <f t="shared" si="1"/>
        <v>49.99069225627062</v>
      </c>
      <c r="D44" s="261">
        <f t="shared" si="1"/>
        <v>48.467919233102585</v>
      </c>
      <c r="E44" s="261">
        <f t="shared" si="1"/>
        <v>46.881129447199044</v>
      </c>
      <c r="F44" s="261">
        <f t="shared" si="1"/>
        <v>44.374886324821574</v>
      </c>
      <c r="G44" s="261">
        <f t="shared" si="1"/>
        <v>50.114478746761009</v>
      </c>
      <c r="H44" s="261">
        <f t="shared" si="1"/>
        <v>49.221810730616525</v>
      </c>
      <c r="I44" s="261">
        <f t="shared" si="1"/>
        <v>51.694178382630533</v>
      </c>
      <c r="J44" s="261">
        <f t="shared" si="1"/>
        <v>54.197762419838995</v>
      </c>
      <c r="K44" s="261">
        <f t="shared" si="1"/>
        <v>40.554570921097728</v>
      </c>
      <c r="L44" s="261">
        <f t="shared" si="1"/>
        <v>52.447764520334033</v>
      </c>
      <c r="M44" s="261">
        <f t="shared" si="1"/>
        <v>51.739258202840674</v>
      </c>
      <c r="N44" s="261">
        <f t="shared" si="1"/>
        <v>46.107569711693031</v>
      </c>
      <c r="O44" s="261">
        <f t="shared" si="1"/>
        <v>48.544839027906647</v>
      </c>
      <c r="P44" s="261">
        <f t="shared" si="1"/>
        <v>46.380601090234251</v>
      </c>
      <c r="Q44" s="261">
        <f t="shared" si="1"/>
        <v>45.848892315728506</v>
      </c>
      <c r="R44" s="261">
        <f t="shared" si="1"/>
        <v>49.653328332118647</v>
      </c>
      <c r="S44" s="261">
        <f t="shared" si="1"/>
        <v>57.178837630894876</v>
      </c>
      <c r="T44" s="261">
        <f t="shared" si="1"/>
        <v>56.048518845180958</v>
      </c>
      <c r="U44" s="261">
        <f t="shared" si="1"/>
        <v>51.594794241286664</v>
      </c>
      <c r="V44" s="261">
        <f t="shared" si="1"/>
        <v>47.820021173905879</v>
      </c>
      <c r="W44" s="261">
        <f t="shared" si="1"/>
        <v>56.370352433924843</v>
      </c>
      <c r="X44" s="261">
        <f t="shared" si="1"/>
        <v>46.234535337758267</v>
      </c>
      <c r="Y44" s="261">
        <f t="shared" si="1"/>
        <v>42.668411256346523</v>
      </c>
      <c r="DA44" s="70"/>
    </row>
    <row r="45" spans="1:105" ht="12" customHeight="1" x14ac:dyDescent="0.25">
      <c r="A45" s="60" t="s">
        <v>1022</v>
      </c>
      <c r="B45" s="262">
        <v>26.072177657408901</v>
      </c>
      <c r="C45" s="262">
        <v>21.766034169266771</v>
      </c>
      <c r="D45" s="262">
        <v>21.701246481002261</v>
      </c>
      <c r="E45" s="262">
        <v>23.01041367630372</v>
      </c>
      <c r="F45" s="262">
        <v>18.48231192642772</v>
      </c>
      <c r="G45" s="262">
        <v>20.413170191806909</v>
      </c>
      <c r="H45" s="262">
        <v>19.011069990632912</v>
      </c>
      <c r="I45" s="262">
        <v>22.0274056170385</v>
      </c>
      <c r="J45" s="262">
        <v>15.593578919894339</v>
      </c>
      <c r="K45" s="262">
        <v>15.8847878064893</v>
      </c>
      <c r="L45" s="262">
        <v>17.4032155747621</v>
      </c>
      <c r="M45" s="262">
        <v>12.213647250575089</v>
      </c>
      <c r="N45" s="262">
        <v>12.729636391752059</v>
      </c>
      <c r="O45" s="262">
        <v>12.63622679037524</v>
      </c>
      <c r="P45" s="262">
        <v>11.425924228823449</v>
      </c>
      <c r="Q45" s="262">
        <v>11.159551179317241</v>
      </c>
      <c r="R45" s="262">
        <v>13.09292273273889</v>
      </c>
      <c r="S45" s="262">
        <v>15.085126081795851</v>
      </c>
      <c r="T45" s="262">
        <v>14.1880227869745</v>
      </c>
      <c r="U45" s="262">
        <v>13.72304453275976</v>
      </c>
      <c r="V45" s="262">
        <v>11.99774738808736</v>
      </c>
      <c r="W45" s="262">
        <v>22.782597446469762</v>
      </c>
      <c r="X45" s="262">
        <v>11.64973676925047</v>
      </c>
      <c r="Y45" s="262">
        <v>11.06629980779252</v>
      </c>
      <c r="DA45" s="72" t="s">
        <v>1163</v>
      </c>
    </row>
    <row r="46" spans="1:105" ht="12" customHeight="1" x14ac:dyDescent="0.25">
      <c r="A46" s="60" t="s">
        <v>1024</v>
      </c>
      <c r="B46" s="262">
        <v>12.626143486244681</v>
      </c>
      <c r="C46" s="262">
        <v>10.61291128297183</v>
      </c>
      <c r="D46" s="262">
        <v>10.542245745225211</v>
      </c>
      <c r="E46" s="262">
        <v>10.84369797422667</v>
      </c>
      <c r="F46" s="262">
        <v>11.48258887894645</v>
      </c>
      <c r="G46" s="262">
        <v>12.97335673906958</v>
      </c>
      <c r="H46" s="262">
        <v>12.41584208609526</v>
      </c>
      <c r="I46" s="262">
        <v>14.292412222408879</v>
      </c>
      <c r="J46" s="262">
        <v>13.84220955580796</v>
      </c>
      <c r="K46" s="262">
        <v>10.87695048263279</v>
      </c>
      <c r="L46" s="262">
        <v>13.15743324503519</v>
      </c>
      <c r="M46" s="262">
        <v>12.44917129014587</v>
      </c>
      <c r="N46" s="262">
        <v>11.71756151265213</v>
      </c>
      <c r="O46" s="262">
        <v>13.061161524192499</v>
      </c>
      <c r="P46" s="262">
        <v>11.25564934701015</v>
      </c>
      <c r="Q46" s="262">
        <v>10.50453658499306</v>
      </c>
      <c r="R46" s="262">
        <v>12.084109413733261</v>
      </c>
      <c r="S46" s="262">
        <v>13.804857778756221</v>
      </c>
      <c r="T46" s="262">
        <v>13.484043804166159</v>
      </c>
      <c r="U46" s="262">
        <v>12.772424561070469</v>
      </c>
      <c r="V46" s="262">
        <v>11.54281846780869</v>
      </c>
      <c r="W46" s="262">
        <v>14.04627035712001</v>
      </c>
      <c r="X46" s="262">
        <v>11.107281924089319</v>
      </c>
      <c r="Y46" s="262">
        <v>10.460690762155931</v>
      </c>
      <c r="DA46" s="72" t="s">
        <v>1164</v>
      </c>
    </row>
    <row r="47" spans="1:105" ht="12" customHeight="1" x14ac:dyDescent="0.25">
      <c r="A47" s="64" t="s">
        <v>28</v>
      </c>
      <c r="B47" s="229">
        <v>1.9378028523095659E-2</v>
      </c>
      <c r="C47" s="229">
        <v>2.094517169545379E-2</v>
      </c>
      <c r="D47" s="229">
        <v>2.0080984105971339E-2</v>
      </c>
      <c r="E47" s="229">
        <v>1.458516900986832E-2</v>
      </c>
      <c r="F47" s="229">
        <v>9.0443594830348639E-3</v>
      </c>
      <c r="G47" s="229">
        <v>1.173943581535071E-2</v>
      </c>
      <c r="H47" s="229">
        <v>1.3555684234600129E-2</v>
      </c>
      <c r="I47" s="229">
        <v>1.2328825278170081E-2</v>
      </c>
      <c r="J47" s="229">
        <v>1.179144798090935E-2</v>
      </c>
      <c r="K47" s="229">
        <v>6.5850438924467802E-3</v>
      </c>
      <c r="L47" s="229">
        <v>8.3935800022733355E-3</v>
      </c>
      <c r="M47" s="229">
        <v>8.1457225432699336E-3</v>
      </c>
      <c r="N47" s="229">
        <v>6.8558679967949034E-3</v>
      </c>
      <c r="O47" s="229">
        <v>2.7287702158343848E-3</v>
      </c>
      <c r="P47" s="229">
        <v>3.040432540070654E-3</v>
      </c>
      <c r="Q47" s="229">
        <v>1.9766295687091472E-3</v>
      </c>
      <c r="R47" s="229">
        <v>0</v>
      </c>
      <c r="S47" s="229">
        <v>0</v>
      </c>
      <c r="T47" s="229">
        <v>3.9794660588623691E-3</v>
      </c>
      <c r="U47" s="229">
        <v>1.935986257676287E-3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0.58401174497517672</v>
      </c>
      <c r="F48" s="229">
        <v>0</v>
      </c>
      <c r="G48" s="229">
        <v>0</v>
      </c>
      <c r="H48" s="229">
        <v>0</v>
      </c>
      <c r="I48" s="229">
        <v>1.589867744187657</v>
      </c>
      <c r="J48" s="229">
        <v>1.3534899760214529</v>
      </c>
      <c r="K48" s="229">
        <v>0</v>
      </c>
      <c r="L48" s="229">
        <v>0</v>
      </c>
      <c r="M48" s="229">
        <v>0.1295848018755289</v>
      </c>
      <c r="N48" s="229">
        <v>0</v>
      </c>
      <c r="O48" s="229">
        <v>7.1414509874291997E-3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0.26677393129772597</v>
      </c>
      <c r="Y48" s="229">
        <v>0.43865584059345308</v>
      </c>
      <c r="DA48" s="73" t="s">
        <v>1166</v>
      </c>
    </row>
    <row r="49" spans="1:105" ht="12" customHeight="1" x14ac:dyDescent="0.25">
      <c r="A49" s="64" t="s">
        <v>31</v>
      </c>
      <c r="B49" s="229">
        <v>4.3202513918502848E-2</v>
      </c>
      <c r="C49" s="229">
        <v>0.2370740695926474</v>
      </c>
      <c r="D49" s="229">
        <v>0.1875536159036964</v>
      </c>
      <c r="E49" s="229">
        <v>9.5170352930522187E-2</v>
      </c>
      <c r="F49" s="229">
        <v>3.4877670630677822E-2</v>
      </c>
      <c r="G49" s="229">
        <v>6.1960249237249708E-2</v>
      </c>
      <c r="H49" s="229">
        <v>7.489239740183487E-2</v>
      </c>
      <c r="I49" s="229">
        <v>6.6284318925358521E-2</v>
      </c>
      <c r="J49" s="229">
        <v>4.9563058411597763E-2</v>
      </c>
      <c r="K49" s="229">
        <v>3.9536651149522851E-2</v>
      </c>
      <c r="L49" s="229">
        <v>0</v>
      </c>
      <c r="M49" s="229">
        <v>8.6237189788648541E-2</v>
      </c>
      <c r="N49" s="229">
        <v>4.8339746052996929E-2</v>
      </c>
      <c r="O49" s="229">
        <v>1.268468858019354E-2</v>
      </c>
      <c r="P49" s="229">
        <v>5.7790138149435202E-3</v>
      </c>
      <c r="Q49" s="229">
        <v>1.8783620321223889E-2</v>
      </c>
      <c r="R49" s="229">
        <v>3.296191407307511E-2</v>
      </c>
      <c r="S49" s="229">
        <v>2.5921043139410981E-2</v>
      </c>
      <c r="T49" s="229">
        <v>3.7376599854828198E-2</v>
      </c>
      <c r="U49" s="229">
        <v>3.8073981909119231E-2</v>
      </c>
      <c r="V49" s="229">
        <v>4.642039805026861E-2</v>
      </c>
      <c r="W49" s="229">
        <v>2.0667358611486369E-2</v>
      </c>
      <c r="X49" s="229">
        <v>5.9042245376749007E-2</v>
      </c>
      <c r="Y49" s="229">
        <v>6.4931030360137004E-2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8.4340804554934465E-2</v>
      </c>
      <c r="G50" s="229">
        <v>9.3016909109992621E-2</v>
      </c>
      <c r="H50" s="229">
        <v>5.869587471624145E-2</v>
      </c>
      <c r="I50" s="229">
        <v>7.1181268567888506E-2</v>
      </c>
      <c r="J50" s="229">
        <v>4.9197399732733273E-2</v>
      </c>
      <c r="K50" s="229">
        <v>0</v>
      </c>
      <c r="L50" s="229">
        <v>0</v>
      </c>
      <c r="M50" s="229">
        <v>0.98729628108430789</v>
      </c>
      <c r="N50" s="229">
        <v>0.37701655929633182</v>
      </c>
      <c r="O50" s="229">
        <v>0.18220772912117131</v>
      </c>
      <c r="P50" s="229">
        <v>0.26244102765079752</v>
      </c>
      <c r="Q50" s="229">
        <v>0.36017195772294958</v>
      </c>
      <c r="R50" s="229">
        <v>0.27435350020498411</v>
      </c>
      <c r="S50" s="229">
        <v>0.19872657248698219</v>
      </c>
      <c r="T50" s="229">
        <v>0.39551118218956721</v>
      </c>
      <c r="U50" s="229">
        <v>0.36675140693631919</v>
      </c>
      <c r="V50" s="229">
        <v>0.33865104777622718</v>
      </c>
      <c r="W50" s="229">
        <v>0.45765116267273698</v>
      </c>
      <c r="X50" s="229">
        <v>0.27002302798392558</v>
      </c>
      <c r="Y50" s="229">
        <v>0.2213611092076922</v>
      </c>
      <c r="DA50" s="73" t="s">
        <v>1168</v>
      </c>
    </row>
    <row r="51" spans="1:105" ht="12" customHeight="1" x14ac:dyDescent="0.25">
      <c r="A51" s="64" t="s">
        <v>32</v>
      </c>
      <c r="B51" s="229">
        <v>1.724810866233853</v>
      </c>
      <c r="C51" s="229">
        <v>1.319858425363553</v>
      </c>
      <c r="D51" s="229">
        <v>1.1060400147056619</v>
      </c>
      <c r="E51" s="229">
        <v>1.398308231340988</v>
      </c>
      <c r="F51" s="229">
        <v>0.35471375424617541</v>
      </c>
      <c r="G51" s="229">
        <v>0.36004192081408259</v>
      </c>
      <c r="H51" s="229">
        <v>0.28665118552687019</v>
      </c>
      <c r="I51" s="229">
        <v>0.65557106602946791</v>
      </c>
      <c r="J51" s="229">
        <v>0.63159959481493944</v>
      </c>
      <c r="K51" s="229">
        <v>0.41564346415134451</v>
      </c>
      <c r="L51" s="229">
        <v>0.1233721850126874</v>
      </c>
      <c r="M51" s="229">
        <v>0.58924208571706738</v>
      </c>
      <c r="N51" s="229">
        <v>0.16240706152748829</v>
      </c>
      <c r="O51" s="229">
        <v>0.18060830056392041</v>
      </c>
      <c r="P51" s="229">
        <v>0.15704367219231069</v>
      </c>
      <c r="Q51" s="229">
        <v>0.4284900824004661</v>
      </c>
      <c r="R51" s="229">
        <v>0.47661170986377571</v>
      </c>
      <c r="S51" s="229">
        <v>0.32949707932783578</v>
      </c>
      <c r="T51" s="229">
        <v>0.33401464505793321</v>
      </c>
      <c r="U51" s="229">
        <v>0.22495636864096411</v>
      </c>
      <c r="V51" s="229">
        <v>0.19843573960035141</v>
      </c>
      <c r="W51" s="229">
        <v>0.1724631038288551</v>
      </c>
      <c r="X51" s="229">
        <v>0.26506911651300169</v>
      </c>
      <c r="Y51" s="229">
        <v>0.35351032512132091</v>
      </c>
      <c r="DA51" s="73" t="s">
        <v>1169</v>
      </c>
    </row>
    <row r="52" spans="1:105" ht="12" customHeight="1" x14ac:dyDescent="0.25">
      <c r="A52" s="64" t="s">
        <v>33</v>
      </c>
      <c r="B52" s="229">
        <v>2.64257497362461</v>
      </c>
      <c r="C52" s="229">
        <v>1.7048440966319509E-2</v>
      </c>
      <c r="D52" s="229">
        <v>0.92085717686777402</v>
      </c>
      <c r="E52" s="229">
        <v>1.365794113877032</v>
      </c>
      <c r="F52" s="229">
        <v>1.147256334065599</v>
      </c>
      <c r="G52" s="229">
        <v>1.350453534994704</v>
      </c>
      <c r="H52" s="229">
        <v>1.212174829026059</v>
      </c>
      <c r="I52" s="229">
        <v>1.7234240040883659</v>
      </c>
      <c r="J52" s="229">
        <v>1.1990541193052291</v>
      </c>
      <c r="K52" s="229">
        <v>0.99495347593008621</v>
      </c>
      <c r="L52" s="229">
        <v>0.87987545605200623</v>
      </c>
      <c r="M52" s="229">
        <v>3.4551517014362203E-2</v>
      </c>
      <c r="N52" s="229">
        <v>2.4688344112973928</v>
      </c>
      <c r="O52" s="229">
        <v>1.6971293581700311</v>
      </c>
      <c r="P52" s="229">
        <v>1.75272202412121</v>
      </c>
      <c r="Q52" s="229">
        <v>2.4406343789353701E-2</v>
      </c>
      <c r="R52" s="229">
        <v>0.88145353101135082</v>
      </c>
      <c r="S52" s="229">
        <v>0.87635735036861595</v>
      </c>
      <c r="T52" s="229">
        <v>0.90688286391933437</v>
      </c>
      <c r="U52" s="229">
        <v>0.85830014431682877</v>
      </c>
      <c r="V52" s="229">
        <v>0.31805671137819091</v>
      </c>
      <c r="W52" s="229">
        <v>4.9103001816509959</v>
      </c>
      <c r="X52" s="229">
        <v>5.134538221119147</v>
      </c>
      <c r="Y52" s="229">
        <v>4.9123643129225689</v>
      </c>
      <c r="DA52" s="73" t="s">
        <v>1170</v>
      </c>
    </row>
    <row r="53" spans="1:105" ht="12" customHeight="1" x14ac:dyDescent="0.25">
      <c r="A53" s="64" t="s">
        <v>35</v>
      </c>
      <c r="B53" s="229">
        <v>8.1738906676245406</v>
      </c>
      <c r="C53" s="229">
        <v>8.9924703748960439</v>
      </c>
      <c r="D53" s="229">
        <v>8.3077139536421054</v>
      </c>
      <c r="E53" s="229">
        <v>7.3858283620930809</v>
      </c>
      <c r="F53" s="229">
        <v>4.551416955171665</v>
      </c>
      <c r="G53" s="229">
        <v>4.9201933988795608</v>
      </c>
      <c r="H53" s="229">
        <v>4.8679660923003381</v>
      </c>
      <c r="I53" s="229">
        <v>4.1814989202742021</v>
      </c>
      <c r="J53" s="229">
        <v>3.132201164993651</v>
      </c>
      <c r="K53" s="229">
        <v>3.3245785551211409</v>
      </c>
      <c r="L53" s="229">
        <v>4.2214535836373512</v>
      </c>
      <c r="M53" s="229">
        <v>2.3341652575149978</v>
      </c>
      <c r="N53" s="229">
        <v>2.4154014140054891</v>
      </c>
      <c r="O53" s="229">
        <v>2.152795977571639</v>
      </c>
      <c r="P53" s="229">
        <v>2.4106761372352099</v>
      </c>
      <c r="Q53" s="229">
        <v>2.9302937757515011</v>
      </c>
      <c r="R53" s="229">
        <v>2.885582700878278</v>
      </c>
      <c r="S53" s="229">
        <v>3.067275105340221</v>
      </c>
      <c r="T53" s="229">
        <v>2.8944173495340171</v>
      </c>
      <c r="U53" s="229">
        <v>2.7664456448368919</v>
      </c>
      <c r="V53" s="229">
        <v>2.626227907803282</v>
      </c>
      <c r="W53" s="229">
        <v>5.3191494031556203</v>
      </c>
      <c r="X53" s="229">
        <v>2.3498944402486099</v>
      </c>
      <c r="Y53" s="229">
        <v>2.0850448046299142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2.2286436320076739E-2</v>
      </c>
      <c r="C55" s="229">
        <v>2.551480045781275E-2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3.1482350525201437E-2</v>
      </c>
      <c r="K55" s="229">
        <v>1.966160382191973E-2</v>
      </c>
      <c r="L55" s="229">
        <v>0.44243207918556943</v>
      </c>
      <c r="M55" s="229">
        <v>0.43179060268683678</v>
      </c>
      <c r="N55" s="229">
        <v>0.33492318899760037</v>
      </c>
      <c r="O55" s="229">
        <v>0.38734425437160303</v>
      </c>
      <c r="P55" s="229">
        <v>0.42464106703595589</v>
      </c>
      <c r="Q55" s="229">
        <v>0.44487529065571318</v>
      </c>
      <c r="R55" s="229">
        <v>0.51505792512921589</v>
      </c>
      <c r="S55" s="229">
        <v>0.52501774362960119</v>
      </c>
      <c r="T55" s="229">
        <v>0.54968737320465333</v>
      </c>
      <c r="U55" s="229">
        <v>0.57214290287186542</v>
      </c>
      <c r="V55" s="229">
        <v>0.5316459847453352</v>
      </c>
      <c r="W55" s="229">
        <v>0.62724060756968925</v>
      </c>
      <c r="X55" s="229">
        <v>0.57883138215184038</v>
      </c>
      <c r="Y55" s="229">
        <v>0.56120368515988472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5.3009390007943633</v>
      </c>
      <c r="G56" s="229">
        <v>6.1759512902186442</v>
      </c>
      <c r="H56" s="229">
        <v>5.901906022889313</v>
      </c>
      <c r="I56" s="229">
        <v>5.9922560750577718</v>
      </c>
      <c r="J56" s="229">
        <v>7.3838304440222498</v>
      </c>
      <c r="K56" s="229">
        <v>6.0759916885663277</v>
      </c>
      <c r="L56" s="229">
        <v>7.4819063611453016</v>
      </c>
      <c r="M56" s="229">
        <v>7.8481578319208518</v>
      </c>
      <c r="N56" s="229">
        <v>5.9037832634780329</v>
      </c>
      <c r="O56" s="229">
        <v>8.4385209946106787</v>
      </c>
      <c r="P56" s="229">
        <v>6.2393059724196487</v>
      </c>
      <c r="Q56" s="229">
        <v>6.2955388847831468</v>
      </c>
      <c r="R56" s="229">
        <v>7.0180881325725819</v>
      </c>
      <c r="S56" s="229">
        <v>8.7820628844635564</v>
      </c>
      <c r="T56" s="229">
        <v>8.3621743243469595</v>
      </c>
      <c r="U56" s="229">
        <v>7.9438181253008038</v>
      </c>
      <c r="V56" s="229">
        <v>7.4833806784550374</v>
      </c>
      <c r="W56" s="229">
        <v>2.5387985396306241</v>
      </c>
      <c r="X56" s="229">
        <v>2.1831095593983192</v>
      </c>
      <c r="Y56" s="229">
        <v>1.823619654160954</v>
      </c>
      <c r="DA56" s="73" t="s">
        <v>1174</v>
      </c>
    </row>
    <row r="57" spans="1:105" ht="12" customHeight="1" x14ac:dyDescent="0.25">
      <c r="A57" s="60" t="s">
        <v>1036</v>
      </c>
      <c r="B57" s="262">
        <v>16.345522196254571</v>
      </c>
      <c r="C57" s="262">
        <v>17.61174680403202</v>
      </c>
      <c r="D57" s="262">
        <v>16.224427006875111</v>
      </c>
      <c r="E57" s="262">
        <v>13.02701779666865</v>
      </c>
      <c r="F57" s="262">
        <v>14.4099855194474</v>
      </c>
      <c r="G57" s="262">
        <v>16.72795181588452</v>
      </c>
      <c r="H57" s="262">
        <v>17.79489865388835</v>
      </c>
      <c r="I57" s="262">
        <v>15.374360543183149</v>
      </c>
      <c r="J57" s="262">
        <v>24.761973944136699</v>
      </c>
      <c r="K57" s="262">
        <v>13.79283263197564</v>
      </c>
      <c r="L57" s="262">
        <v>21.887115700536739</v>
      </c>
      <c r="M57" s="262">
        <v>27.076439662119711</v>
      </c>
      <c r="N57" s="262">
        <v>21.66037180728884</v>
      </c>
      <c r="O57" s="262">
        <v>22.847450713338912</v>
      </c>
      <c r="P57" s="262">
        <v>23.699027514400651</v>
      </c>
      <c r="Q57" s="262">
        <v>24.1848045514182</v>
      </c>
      <c r="R57" s="262">
        <v>24.4762961856465</v>
      </c>
      <c r="S57" s="262">
        <v>28.288853770342801</v>
      </c>
      <c r="T57" s="262">
        <v>28.376452254040299</v>
      </c>
      <c r="U57" s="262">
        <v>25.09932514745643</v>
      </c>
      <c r="V57" s="262">
        <v>24.27945531800983</v>
      </c>
      <c r="W57" s="262">
        <v>19.54148463033507</v>
      </c>
      <c r="X57" s="262">
        <v>23.477516644418479</v>
      </c>
      <c r="Y57" s="262">
        <v>21.141420686398071</v>
      </c>
      <c r="DA57" s="72" t="s">
        <v>1175</v>
      </c>
    </row>
    <row r="58" spans="1:105" ht="12" customHeight="1" x14ac:dyDescent="0.25">
      <c r="A58" s="132" t="s">
        <v>1038</v>
      </c>
      <c r="B58" s="316">
        <v>161.6948998466421</v>
      </c>
      <c r="C58" s="316">
        <v>161.8657364803577</v>
      </c>
      <c r="D58" s="316">
        <v>169.09954044940639</v>
      </c>
      <c r="E58" s="316">
        <v>164.38267182308999</v>
      </c>
      <c r="F58" s="316">
        <v>154.40449709176451</v>
      </c>
      <c r="G58" s="316">
        <v>141.78774303990369</v>
      </c>
      <c r="H58" s="316">
        <v>130.75186989167409</v>
      </c>
      <c r="I58" s="316">
        <v>137.7922810926797</v>
      </c>
      <c r="J58" s="316">
        <v>124.53054957639981</v>
      </c>
      <c r="K58" s="316">
        <v>88.206057405564195</v>
      </c>
      <c r="L58" s="316">
        <v>76.209065711040807</v>
      </c>
      <c r="M58" s="316">
        <v>72.311872496098133</v>
      </c>
      <c r="N58" s="316">
        <v>67.064514325868458</v>
      </c>
      <c r="O58" s="316">
        <v>70.44515175845072</v>
      </c>
      <c r="P58" s="316">
        <v>65.619946042772142</v>
      </c>
      <c r="Q58" s="316">
        <v>63.260561491782511</v>
      </c>
      <c r="R58" s="316">
        <v>69.843695048624625</v>
      </c>
      <c r="S58" s="316">
        <v>77.631938504846673</v>
      </c>
      <c r="T58" s="316">
        <v>75.870236547338081</v>
      </c>
      <c r="U58" s="316">
        <v>70.736100984443468</v>
      </c>
      <c r="V58" s="316">
        <v>64.706989290739713</v>
      </c>
      <c r="W58" s="316">
        <v>81.075048950278457</v>
      </c>
      <c r="X58" s="316">
        <v>64.532222270363931</v>
      </c>
      <c r="Y58" s="316">
        <v>60.349651735036858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1449.833731959711</v>
      </c>
      <c r="C61" s="223">
        <v>1106.179189505465</v>
      </c>
      <c r="D61" s="223">
        <v>1050.972573190691</v>
      </c>
      <c r="E61" s="223">
        <v>1384.80297929886</v>
      </c>
      <c r="F61" s="223">
        <v>1429.03926734027</v>
      </c>
      <c r="G61" s="223">
        <v>1289.6906099504581</v>
      </c>
      <c r="H61" s="223">
        <v>1198.8200343825399</v>
      </c>
      <c r="I61" s="223">
        <v>1446.9928969652819</v>
      </c>
      <c r="J61" s="223">
        <v>828.62815681348309</v>
      </c>
      <c r="K61" s="223">
        <v>1006.446561398819</v>
      </c>
      <c r="L61" s="223">
        <v>662.75124087158997</v>
      </c>
      <c r="M61" s="223">
        <v>611.8500231503042</v>
      </c>
      <c r="N61" s="223">
        <v>729.86992983742039</v>
      </c>
      <c r="O61" s="223">
        <v>738.75649150360096</v>
      </c>
      <c r="P61" s="223">
        <v>521.01615162329904</v>
      </c>
      <c r="Q61" s="223">
        <v>551.81174030937336</v>
      </c>
      <c r="R61" s="223">
        <v>563.81122514413744</v>
      </c>
      <c r="S61" s="223">
        <v>488.62062392260998</v>
      </c>
      <c r="T61" s="223">
        <v>560.13740464962973</v>
      </c>
      <c r="U61" s="223">
        <v>481.95656047584811</v>
      </c>
      <c r="V61" s="223">
        <v>524.16295115324283</v>
      </c>
      <c r="W61" s="223">
        <v>633.77749321795659</v>
      </c>
      <c r="X61" s="223">
        <v>646.5511656487754</v>
      </c>
      <c r="Y61" s="223">
        <v>622.74114916337112</v>
      </c>
      <c r="DA61" s="89" t="s">
        <v>1177</v>
      </c>
    </row>
    <row r="62" spans="1:105" ht="12" customHeight="1" x14ac:dyDescent="0.25">
      <c r="A62" s="55" t="s">
        <v>91</v>
      </c>
      <c r="B62" s="259">
        <v>11.120131114736839</v>
      </c>
      <c r="C62" s="259">
        <v>9.470812464249267</v>
      </c>
      <c r="D62" s="259">
        <v>8.747082060673387</v>
      </c>
      <c r="E62" s="259">
        <v>10.48788540982294</v>
      </c>
      <c r="F62" s="259">
        <v>10.12215657445968</v>
      </c>
      <c r="G62" s="259">
        <v>9.1540868463538185</v>
      </c>
      <c r="H62" s="259">
        <v>8.8447764392975312</v>
      </c>
      <c r="I62" s="259">
        <v>9.3182955083888732</v>
      </c>
      <c r="J62" s="259">
        <v>6.1111089194278847</v>
      </c>
      <c r="K62" s="259">
        <v>6.9666678106406854</v>
      </c>
      <c r="L62" s="259">
        <v>5.0670601529315853</v>
      </c>
      <c r="M62" s="259">
        <v>4.7243981225935077</v>
      </c>
      <c r="N62" s="259">
        <v>5.4487144355736019</v>
      </c>
      <c r="O62" s="259">
        <v>5.2357434283387336</v>
      </c>
      <c r="P62" s="259">
        <v>4.0771753191224356</v>
      </c>
      <c r="Q62" s="259">
        <v>4.4523243792533851</v>
      </c>
      <c r="R62" s="259">
        <v>4.2843198421497686</v>
      </c>
      <c r="S62" s="259">
        <v>3.6514791473831449</v>
      </c>
      <c r="T62" s="259">
        <v>4.1855187972895349</v>
      </c>
      <c r="U62" s="259">
        <v>3.5266913908582178</v>
      </c>
      <c r="V62" s="259">
        <v>3.9300600269463879</v>
      </c>
      <c r="W62" s="259">
        <v>4.5504823335531697</v>
      </c>
      <c r="X62" s="259">
        <v>4.8895709811543027</v>
      </c>
      <c r="Y62" s="259">
        <v>4.6166265637526669</v>
      </c>
      <c r="DA62" s="67" t="s">
        <v>1178</v>
      </c>
    </row>
    <row r="63" spans="1:105" ht="12" customHeight="1" x14ac:dyDescent="0.25">
      <c r="A63" s="173" t="s">
        <v>92</v>
      </c>
      <c r="B63" s="224">
        <v>23.474589556154129</v>
      </c>
      <c r="C63" s="224">
        <v>19.992878956879231</v>
      </c>
      <c r="D63" s="224">
        <v>18.465084545288271</v>
      </c>
      <c r="E63" s="224">
        <v>22.176046275667279</v>
      </c>
      <c r="F63" s="224">
        <v>21.367865950220072</v>
      </c>
      <c r="G63" s="224">
        <v>19.32427138334425</v>
      </c>
      <c r="H63" s="224">
        <v>18.671317315071551</v>
      </c>
      <c r="I63" s="224">
        <v>19.81231583673409</v>
      </c>
      <c r="J63" s="224">
        <v>12.90764541772651</v>
      </c>
      <c r="K63" s="224">
        <v>14.706631220573611</v>
      </c>
      <c r="L63" s="224">
        <v>10.69656068971876</v>
      </c>
      <c r="M63" s="224">
        <v>9.9732013663736545</v>
      </c>
      <c r="N63" s="224">
        <v>11.50223263233611</v>
      </c>
      <c r="O63" s="224">
        <v>11.052650974474741</v>
      </c>
      <c r="P63" s="224">
        <v>8.606914448881108</v>
      </c>
      <c r="Q63" s="224">
        <v>9.3988538710053966</v>
      </c>
      <c r="R63" s="224">
        <v>9.0441964023670476</v>
      </c>
      <c r="S63" s="224">
        <v>7.7082701070025514</v>
      </c>
      <c r="T63" s="224">
        <v>8.8356274608786265</v>
      </c>
      <c r="U63" s="224">
        <v>7.4448432340789088</v>
      </c>
      <c r="V63" s="224">
        <v>8.296354162708786</v>
      </c>
      <c r="W63" s="224">
        <v>9.6060652487386591</v>
      </c>
      <c r="X63" s="224">
        <v>10.321881163448429</v>
      </c>
      <c r="Y63" s="224">
        <v>9.7456956757021711</v>
      </c>
      <c r="DA63" s="177" t="s">
        <v>1179</v>
      </c>
    </row>
    <row r="64" spans="1:105" ht="12" customHeight="1" x14ac:dyDescent="0.25">
      <c r="A64" s="173" t="s">
        <v>93</v>
      </c>
      <c r="B64" s="224">
        <v>139.7469569439678</v>
      </c>
      <c r="C64" s="224">
        <v>119.01992953229281</v>
      </c>
      <c r="D64" s="224">
        <v>109.92479202860591</v>
      </c>
      <c r="E64" s="224">
        <v>131.58466202035689</v>
      </c>
      <c r="F64" s="224">
        <v>127.2053867347402</v>
      </c>
      <c r="G64" s="224">
        <v>115.03963102408279</v>
      </c>
      <c r="H64" s="224">
        <v>111.15251965001519</v>
      </c>
      <c r="I64" s="224">
        <v>116.9123116873036</v>
      </c>
      <c r="J64" s="224">
        <v>76.562108061352063</v>
      </c>
      <c r="K64" s="224">
        <v>87.550283043543885</v>
      </c>
      <c r="L64" s="224">
        <v>63.677867618468497</v>
      </c>
      <c r="M64" s="224">
        <v>59.371625587155783</v>
      </c>
      <c r="N64" s="224">
        <v>68.474126228510698</v>
      </c>
      <c r="O64" s="224">
        <v>65.797714424433764</v>
      </c>
      <c r="P64" s="224">
        <v>51.237960946281063</v>
      </c>
      <c r="Q64" s="224">
        <v>55.952468267531309</v>
      </c>
      <c r="R64" s="224">
        <v>53.841151182259139</v>
      </c>
      <c r="S64" s="224">
        <v>45.888226849672748</v>
      </c>
      <c r="T64" s="224">
        <v>52.599516059467831</v>
      </c>
      <c r="U64" s="224">
        <v>44.320016092237239</v>
      </c>
      <c r="V64" s="224">
        <v>49.389159507754847</v>
      </c>
      <c r="W64" s="224">
        <v>57.18602165567988</v>
      </c>
      <c r="X64" s="224">
        <v>61.447356899623642</v>
      </c>
      <c r="Y64" s="224">
        <v>58.017257797988592</v>
      </c>
      <c r="DA64" s="177" t="s">
        <v>1180</v>
      </c>
    </row>
    <row r="65" spans="1:105" ht="12" customHeight="1" x14ac:dyDescent="0.25">
      <c r="A65" s="173" t="s">
        <v>94</v>
      </c>
      <c r="B65" s="224">
        <v>165.3861578407375</v>
      </c>
      <c r="C65" s="224">
        <v>140.8563684124708</v>
      </c>
      <c r="D65" s="224">
        <v>130.09255730944199</v>
      </c>
      <c r="E65" s="224">
        <v>156.23749590414039</v>
      </c>
      <c r="F65" s="224">
        <v>150.5436012974443</v>
      </c>
      <c r="G65" s="224">
        <v>136.14580947274371</v>
      </c>
      <c r="H65" s="224">
        <v>131.54553459510299</v>
      </c>
      <c r="I65" s="224">
        <v>139.5842422005469</v>
      </c>
      <c r="J65" s="224">
        <v>90.93858179295583</v>
      </c>
      <c r="K65" s="224">
        <v>103.6130249064848</v>
      </c>
      <c r="L65" s="224">
        <v>75.360767026449423</v>
      </c>
      <c r="M65" s="224">
        <v>70.264464109623376</v>
      </c>
      <c r="N65" s="224">
        <v>81.036989256057524</v>
      </c>
      <c r="O65" s="224">
        <v>77.869539497181137</v>
      </c>
      <c r="P65" s="224">
        <v>60.638526103268873</v>
      </c>
      <c r="Q65" s="224">
        <v>66.217998236506347</v>
      </c>
      <c r="R65" s="224">
        <v>63.719320423745991</v>
      </c>
      <c r="S65" s="224">
        <v>54.307282925913754</v>
      </c>
      <c r="T65" s="224">
        <v>62.249884044670473</v>
      </c>
      <c r="U65" s="224">
        <v>52.451354485477196</v>
      </c>
      <c r="V65" s="224">
        <v>58.450527357429458</v>
      </c>
      <c r="W65" s="224">
        <v>67.677870135106005</v>
      </c>
      <c r="X65" s="224">
        <v>72.721027271971323</v>
      </c>
      <c r="Y65" s="224">
        <v>68.661612141666595</v>
      </c>
      <c r="DA65" s="177" t="s">
        <v>1181</v>
      </c>
    </row>
    <row r="66" spans="1:105" ht="12" customHeight="1" x14ac:dyDescent="0.25">
      <c r="A66" s="56" t="s">
        <v>95</v>
      </c>
      <c r="B66" s="260">
        <v>54.868961682361423</v>
      </c>
      <c r="C66" s="260">
        <v>42.872743403749823</v>
      </c>
      <c r="D66" s="260">
        <v>40.374443649518973</v>
      </c>
      <c r="E66" s="260">
        <v>52.385748292199928</v>
      </c>
      <c r="F66" s="260">
        <v>49.080563466396512</v>
      </c>
      <c r="G66" s="260">
        <v>44.086549902185247</v>
      </c>
      <c r="H66" s="260">
        <v>41.451260651548779</v>
      </c>
      <c r="I66" s="260">
        <v>47.887205327613941</v>
      </c>
      <c r="J66" s="260">
        <v>27.909763010649119</v>
      </c>
      <c r="K66" s="260">
        <v>33.466742030046163</v>
      </c>
      <c r="L66" s="260">
        <v>22.63437518040223</v>
      </c>
      <c r="M66" s="260">
        <v>20.84063616073259</v>
      </c>
      <c r="N66" s="260">
        <v>24.37850365307299</v>
      </c>
      <c r="O66" s="260">
        <v>23.595258745660029</v>
      </c>
      <c r="P66" s="260">
        <v>17.805964128565851</v>
      </c>
      <c r="Q66" s="260">
        <v>19.622574848190361</v>
      </c>
      <c r="R66" s="260">
        <v>19.3088303038041</v>
      </c>
      <c r="S66" s="260">
        <v>16.3857353912333</v>
      </c>
      <c r="T66" s="260">
        <v>18.819756251273201</v>
      </c>
      <c r="U66" s="260">
        <v>15.958515249329761</v>
      </c>
      <c r="V66" s="260">
        <v>17.611024183013321</v>
      </c>
      <c r="W66" s="260">
        <v>22.21651654953062</v>
      </c>
      <c r="X66" s="260">
        <v>22.519896500638811</v>
      </c>
      <c r="Y66" s="260">
        <v>21.535200742301729</v>
      </c>
      <c r="DA66" s="68" t="s">
        <v>1182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0.53164189240914239</v>
      </c>
      <c r="G67" s="226">
        <v>0.47788380394456997</v>
      </c>
      <c r="H67" s="226">
        <v>0.27255742830351748</v>
      </c>
      <c r="I67" s="226">
        <v>0.49658689868959099</v>
      </c>
      <c r="J67" s="226">
        <v>0.1844025882465436</v>
      </c>
      <c r="K67" s="226">
        <v>0</v>
      </c>
      <c r="L67" s="226">
        <v>0</v>
      </c>
      <c r="M67" s="226">
        <v>2.666871138993347</v>
      </c>
      <c r="N67" s="226">
        <v>1.456954099640283</v>
      </c>
      <c r="O67" s="226">
        <v>0.75976246755726584</v>
      </c>
      <c r="P67" s="226">
        <v>0.67470099520703597</v>
      </c>
      <c r="Q67" s="226">
        <v>0.81367579378704391</v>
      </c>
      <c r="R67" s="226">
        <v>0.68252799933475194</v>
      </c>
      <c r="S67" s="226">
        <v>0.39744064156160308</v>
      </c>
      <c r="T67" s="226">
        <v>0.9014538186505836</v>
      </c>
      <c r="U67" s="226">
        <v>0.78024403250078622</v>
      </c>
      <c r="V67" s="226">
        <v>0.79534965357315524</v>
      </c>
      <c r="W67" s="226">
        <v>1.0304329861184749</v>
      </c>
      <c r="X67" s="226">
        <v>0.90496739816558003</v>
      </c>
      <c r="Y67" s="226">
        <v>0.82402076026029636</v>
      </c>
      <c r="DA67" s="69" t="s">
        <v>1183</v>
      </c>
    </row>
    <row r="68" spans="1:105" ht="12" customHeight="1" x14ac:dyDescent="0.25">
      <c r="A68" s="37" t="s">
        <v>35</v>
      </c>
      <c r="B68" s="226">
        <v>36.674567083177777</v>
      </c>
      <c r="C68" s="226">
        <v>26.137352945423629</v>
      </c>
      <c r="D68" s="226">
        <v>25.36703916037969</v>
      </c>
      <c r="E68" s="226">
        <v>36.178165681849848</v>
      </c>
      <c r="F68" s="226">
        <v>30.024777053305719</v>
      </c>
      <c r="G68" s="226">
        <v>26.45417940469288</v>
      </c>
      <c r="H68" s="226">
        <v>23.656456969305498</v>
      </c>
      <c r="I68" s="226">
        <v>30.529046155120859</v>
      </c>
      <c r="J68" s="226">
        <v>12.286444480205599</v>
      </c>
      <c r="K68" s="226">
        <v>19.836785583163199</v>
      </c>
      <c r="L68" s="226">
        <v>11.344416959414181</v>
      </c>
      <c r="M68" s="226">
        <v>6.5983879094051741</v>
      </c>
      <c r="N68" s="226">
        <v>9.7684683324122652</v>
      </c>
      <c r="O68" s="226">
        <v>9.3943259778508761</v>
      </c>
      <c r="P68" s="226">
        <v>6.4858993155685258</v>
      </c>
      <c r="Q68" s="226">
        <v>6.9279441026202369</v>
      </c>
      <c r="R68" s="226">
        <v>7.5126854406946082</v>
      </c>
      <c r="S68" s="226">
        <v>6.436656553575415</v>
      </c>
      <c r="T68" s="226">
        <v>6.9379282055968963</v>
      </c>
      <c r="U68" s="226">
        <v>6.2020127685650577</v>
      </c>
      <c r="V68" s="226">
        <v>6.4641733048404806</v>
      </c>
      <c r="W68" s="226">
        <v>12.53369390464896</v>
      </c>
      <c r="X68" s="226">
        <v>8.2419921607915185</v>
      </c>
      <c r="Y68" s="226">
        <v>8.122765871472625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0.14523117370954619</v>
      </c>
      <c r="X70" s="226">
        <v>0.22918475367627589</v>
      </c>
      <c r="Y70" s="226">
        <v>0.3087413872387953</v>
      </c>
      <c r="DA70" s="69" t="s">
        <v>1186</v>
      </c>
    </row>
    <row r="71" spans="1:105" ht="12" customHeight="1" x14ac:dyDescent="0.25">
      <c r="A71" s="37" t="s">
        <v>40</v>
      </c>
      <c r="B71" s="226">
        <v>18.194394599183639</v>
      </c>
      <c r="C71" s="226">
        <v>16.735390458326201</v>
      </c>
      <c r="D71" s="226">
        <v>15.007404489139279</v>
      </c>
      <c r="E71" s="226">
        <v>16.20758261035008</v>
      </c>
      <c r="F71" s="226">
        <v>18.524144520681649</v>
      </c>
      <c r="G71" s="226">
        <v>17.154486693547799</v>
      </c>
      <c r="H71" s="226">
        <v>17.522246253939759</v>
      </c>
      <c r="I71" s="226">
        <v>16.8615722738035</v>
      </c>
      <c r="J71" s="226">
        <v>15.43891594219699</v>
      </c>
      <c r="K71" s="226">
        <v>13.629956446882961</v>
      </c>
      <c r="L71" s="226">
        <v>11.28995822098805</v>
      </c>
      <c r="M71" s="226">
        <v>11.575377112334071</v>
      </c>
      <c r="N71" s="226">
        <v>13.15308122102044</v>
      </c>
      <c r="O71" s="226">
        <v>13.441170300251891</v>
      </c>
      <c r="P71" s="226">
        <v>10.64536381779029</v>
      </c>
      <c r="Q71" s="226">
        <v>11.88095495178308</v>
      </c>
      <c r="R71" s="226">
        <v>11.113616863774739</v>
      </c>
      <c r="S71" s="226">
        <v>9.5516381960962793</v>
      </c>
      <c r="T71" s="226">
        <v>10.980374227025729</v>
      </c>
      <c r="U71" s="226">
        <v>8.9762584482639198</v>
      </c>
      <c r="V71" s="226">
        <v>10.35150122459968</v>
      </c>
      <c r="W71" s="226">
        <v>8.5071584850536315</v>
      </c>
      <c r="X71" s="226">
        <v>13.14375218800544</v>
      </c>
      <c r="Y71" s="226">
        <v>12.279672723330011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703.10554606300002</v>
      </c>
      <c r="C72" s="261">
        <f t="shared" si="2"/>
        <v>504.60343515168188</v>
      </c>
      <c r="D72" s="261">
        <f t="shared" si="2"/>
        <v>487.90056145400149</v>
      </c>
      <c r="E72" s="261">
        <f t="shared" si="2"/>
        <v>674.92511066608733</v>
      </c>
      <c r="F72" s="261">
        <f t="shared" si="2"/>
        <v>752.41606216770526</v>
      </c>
      <c r="G72" s="261">
        <f t="shared" si="2"/>
        <v>680.38648580491656</v>
      </c>
      <c r="H72" s="261">
        <f t="shared" si="2"/>
        <v>621.22175914460138</v>
      </c>
      <c r="I72" s="261">
        <f t="shared" si="2"/>
        <v>798.31070221283449</v>
      </c>
      <c r="J72" s="261">
        <f t="shared" si="2"/>
        <v>439.38458666955205</v>
      </c>
      <c r="K72" s="261">
        <f t="shared" si="2"/>
        <v>543.56107849825923</v>
      </c>
      <c r="L72" s="261">
        <f t="shared" si="2"/>
        <v>342.99436841269574</v>
      </c>
      <c r="M72" s="261">
        <f t="shared" si="2"/>
        <v>316.39132808946749</v>
      </c>
      <c r="N72" s="261">
        <f t="shared" si="2"/>
        <v>385.59880915632505</v>
      </c>
      <c r="O72" s="261">
        <f t="shared" si="2"/>
        <v>406.89251125301803</v>
      </c>
      <c r="P72" s="261">
        <f t="shared" si="2"/>
        <v>269.25424364459809</v>
      </c>
      <c r="Q72" s="261">
        <f t="shared" si="2"/>
        <v>276.17213449708851</v>
      </c>
      <c r="R72" s="261">
        <f t="shared" si="2"/>
        <v>293.45475519922996</v>
      </c>
      <c r="S72" s="261">
        <f t="shared" si="2"/>
        <v>258.74035915055003</v>
      </c>
      <c r="T72" s="261">
        <f t="shared" si="2"/>
        <v>296.015737984395</v>
      </c>
      <c r="U72" s="261">
        <f t="shared" si="2"/>
        <v>257.78134518994057</v>
      </c>
      <c r="V72" s="261">
        <f t="shared" si="2"/>
        <v>276.67191296397311</v>
      </c>
      <c r="W72" s="261">
        <f t="shared" si="2"/>
        <v>328.44734331322235</v>
      </c>
      <c r="X72" s="261">
        <f t="shared" si="2"/>
        <v>334.2612651040476</v>
      </c>
      <c r="Y72" s="261">
        <f t="shared" si="2"/>
        <v>325.47311048085402</v>
      </c>
      <c r="DA72" s="70"/>
    </row>
    <row r="73" spans="1:105" ht="12" customHeight="1" x14ac:dyDescent="0.25">
      <c r="A73" s="60" t="s">
        <v>1052</v>
      </c>
      <c r="B73" s="262">
        <v>702.48827959867936</v>
      </c>
      <c r="C73" s="262">
        <v>504.07772058377509</v>
      </c>
      <c r="D73" s="262">
        <v>487.41502037890041</v>
      </c>
      <c r="E73" s="262">
        <v>674.34198951525968</v>
      </c>
      <c r="F73" s="262">
        <v>751.85419219193341</v>
      </c>
      <c r="G73" s="262">
        <v>679.87835233387818</v>
      </c>
      <c r="H73" s="262">
        <v>620.73079516008897</v>
      </c>
      <c r="I73" s="262">
        <v>797.78973556857045</v>
      </c>
      <c r="J73" s="262">
        <v>439.04517896103192</v>
      </c>
      <c r="K73" s="262">
        <v>543.1743662946709</v>
      </c>
      <c r="L73" s="262">
        <v>342.71310137790738</v>
      </c>
      <c r="M73" s="262">
        <v>316.12908185378132</v>
      </c>
      <c r="N73" s="262">
        <v>385.2963569046351</v>
      </c>
      <c r="O73" s="262">
        <v>406.60188079185218</v>
      </c>
      <c r="P73" s="262">
        <v>269.02792404749238</v>
      </c>
      <c r="Q73" s="262">
        <v>275.92499078095477</v>
      </c>
      <c r="R73" s="262">
        <v>293.21693723344379</v>
      </c>
      <c r="S73" s="262">
        <v>258.53766948802809</v>
      </c>
      <c r="T73" s="262">
        <v>295.78340435786731</v>
      </c>
      <c r="U73" s="262">
        <v>257.58558236096633</v>
      </c>
      <c r="V73" s="262">
        <v>276.45375957779709</v>
      </c>
      <c r="W73" s="262">
        <v>328.19475095509239</v>
      </c>
      <c r="X73" s="262">
        <v>333.98985030143058</v>
      </c>
      <c r="Y73" s="262">
        <v>325.21684652796591</v>
      </c>
      <c r="DA73" s="72" t="s">
        <v>1188</v>
      </c>
    </row>
    <row r="74" spans="1:105" ht="12" customHeight="1" x14ac:dyDescent="0.25">
      <c r="A74" s="64" t="s">
        <v>28</v>
      </c>
      <c r="B74" s="229">
        <v>1.078146936476198</v>
      </c>
      <c r="C74" s="229">
        <v>0.99482546531979443</v>
      </c>
      <c r="D74" s="229">
        <v>0.92843342052365585</v>
      </c>
      <c r="E74" s="229">
        <v>0.90701455452814128</v>
      </c>
      <c r="F74" s="229">
        <v>0.58796385230960835</v>
      </c>
      <c r="G74" s="229">
        <v>0.6088549156767582</v>
      </c>
      <c r="H74" s="229">
        <v>0.67206069485510955</v>
      </c>
      <c r="I74" s="229">
        <v>0.68317520618313177</v>
      </c>
      <c r="J74" s="229">
        <v>0.37031069903736408</v>
      </c>
      <c r="K74" s="229">
        <v>0.32525892964076419</v>
      </c>
      <c r="L74" s="229">
        <v>0.2164116259212106</v>
      </c>
      <c r="M74" s="229">
        <v>0.20483173805213839</v>
      </c>
      <c r="N74" s="229">
        <v>0.22367373732458509</v>
      </c>
      <c r="O74" s="229">
        <v>8.3401603797792184E-2</v>
      </c>
      <c r="P74" s="229">
        <v>7.1611323666827945E-2</v>
      </c>
      <c r="Q74" s="229">
        <v>5.1157099632131608E-2</v>
      </c>
      <c r="R74" s="229">
        <v>0</v>
      </c>
      <c r="S74" s="229">
        <v>0</v>
      </c>
      <c r="T74" s="229">
        <v>8.2521647977677609E-2</v>
      </c>
      <c r="U74" s="229">
        <v>3.6707894172300082E-2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36.318204633039429</v>
      </c>
      <c r="F75" s="229">
        <v>0</v>
      </c>
      <c r="G75" s="229">
        <v>0</v>
      </c>
      <c r="H75" s="229">
        <v>0</v>
      </c>
      <c r="I75" s="229">
        <v>88.099084822177545</v>
      </c>
      <c r="J75" s="229">
        <v>42.506384285631768</v>
      </c>
      <c r="K75" s="229">
        <v>0</v>
      </c>
      <c r="L75" s="229">
        <v>0</v>
      </c>
      <c r="M75" s="229">
        <v>3.2585298667257838</v>
      </c>
      <c r="N75" s="229">
        <v>0</v>
      </c>
      <c r="O75" s="229">
        <v>0.21826992332983991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7.8719151931056244</v>
      </c>
      <c r="Y75" s="229">
        <v>13.41114988822288</v>
      </c>
      <c r="DA75" s="73" t="s">
        <v>1190</v>
      </c>
    </row>
    <row r="76" spans="1:105" ht="12" customHeight="1" x14ac:dyDescent="0.25">
      <c r="A76" s="64" t="s">
        <v>31</v>
      </c>
      <c r="B76" s="229">
        <v>2.4036840473110832</v>
      </c>
      <c r="C76" s="229">
        <v>11.26022383712206</v>
      </c>
      <c r="D76" s="229">
        <v>8.6714398171984328</v>
      </c>
      <c r="E76" s="229">
        <v>5.918402125416506</v>
      </c>
      <c r="F76" s="229">
        <v>2.2673589679916049</v>
      </c>
      <c r="G76" s="229">
        <v>3.2135106761542089</v>
      </c>
      <c r="H76" s="229">
        <v>3.7129986038456062</v>
      </c>
      <c r="I76" s="229">
        <v>3.6730022712481469</v>
      </c>
      <c r="J76" s="229">
        <v>1.5565290061529029</v>
      </c>
      <c r="K76" s="229">
        <v>1.9528569656497601</v>
      </c>
      <c r="L76" s="229">
        <v>0</v>
      </c>
      <c r="M76" s="229">
        <v>2.1685140115329919</v>
      </c>
      <c r="N76" s="229">
        <v>1.577091575574372</v>
      </c>
      <c r="O76" s="229">
        <v>0.3876923623413987</v>
      </c>
      <c r="P76" s="229">
        <v>0.1361131428909696</v>
      </c>
      <c r="Q76" s="229">
        <v>0.48613840015178772</v>
      </c>
      <c r="R76" s="229">
        <v>0.78082979587886825</v>
      </c>
      <c r="S76" s="229">
        <v>0.4677617870048944</v>
      </c>
      <c r="T76" s="229">
        <v>0.78339586914904036</v>
      </c>
      <c r="U76" s="229">
        <v>0.7273384194515673</v>
      </c>
      <c r="V76" s="229">
        <v>1.0457833656719231</v>
      </c>
      <c r="W76" s="229">
        <v>0.47459132133860849</v>
      </c>
      <c r="X76" s="229">
        <v>1.7422075168866491</v>
      </c>
      <c r="Y76" s="229">
        <v>1.985154875353879</v>
      </c>
      <c r="DA76" s="73" t="s">
        <v>1191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5.4829028463573586</v>
      </c>
      <c r="G77" s="229">
        <v>4.8242354439743869</v>
      </c>
      <c r="H77" s="229">
        <v>2.910011008241026</v>
      </c>
      <c r="I77" s="229">
        <v>3.9443561517859371</v>
      </c>
      <c r="J77" s="229">
        <v>1.5450454868091701</v>
      </c>
      <c r="K77" s="229">
        <v>0</v>
      </c>
      <c r="L77" s="229">
        <v>0</v>
      </c>
      <c r="M77" s="229">
        <v>24.826479437848668</v>
      </c>
      <c r="N77" s="229">
        <v>12.300222654591661</v>
      </c>
      <c r="O77" s="229">
        <v>5.5689617047556039</v>
      </c>
      <c r="P77" s="229">
        <v>6.1812749096940873</v>
      </c>
      <c r="Q77" s="229">
        <v>9.321601284132182</v>
      </c>
      <c r="R77" s="229">
        <v>6.4991185611608264</v>
      </c>
      <c r="S77" s="229">
        <v>3.5837583391379511</v>
      </c>
      <c r="T77" s="229">
        <v>8.2794035532614689</v>
      </c>
      <c r="U77" s="229">
        <v>6.9938946987732331</v>
      </c>
      <c r="V77" s="229">
        <v>7.6293105489580544</v>
      </c>
      <c r="W77" s="229">
        <v>10.50919346240463</v>
      </c>
      <c r="X77" s="229">
        <v>7.9677889295068791</v>
      </c>
      <c r="Y77" s="229">
        <v>6.7677362074816996</v>
      </c>
      <c r="DA77" s="73" t="s">
        <v>1192</v>
      </c>
    </row>
    <row r="78" spans="1:105" ht="12" customHeight="1" x14ac:dyDescent="0.25">
      <c r="A78" s="64" t="s">
        <v>32</v>
      </c>
      <c r="B78" s="229">
        <v>95.96433141867486</v>
      </c>
      <c r="C78" s="229">
        <v>62.688852173675173</v>
      </c>
      <c r="D78" s="229">
        <v>51.137160841826223</v>
      </c>
      <c r="E78" s="229">
        <v>86.957231464692512</v>
      </c>
      <c r="F78" s="229">
        <v>23.059550629869751</v>
      </c>
      <c r="G78" s="229">
        <v>18.673239224214591</v>
      </c>
      <c r="H78" s="229">
        <v>14.211528654120499</v>
      </c>
      <c r="I78" s="229">
        <v>36.327053721443683</v>
      </c>
      <c r="J78" s="229">
        <v>19.835400015868011</v>
      </c>
      <c r="K78" s="229">
        <v>20.53012105463932</v>
      </c>
      <c r="L78" s="229">
        <v>3.1809043512800059</v>
      </c>
      <c r="M78" s="229">
        <v>14.81703801102503</v>
      </c>
      <c r="N78" s="229">
        <v>5.298555111729037</v>
      </c>
      <c r="O78" s="229">
        <v>5.5200770804436514</v>
      </c>
      <c r="P78" s="229">
        <v>3.698850440184227</v>
      </c>
      <c r="Q78" s="229">
        <v>11.089740932620041</v>
      </c>
      <c r="R78" s="229">
        <v>11.29038269141058</v>
      </c>
      <c r="S78" s="229">
        <v>5.9257640089747827</v>
      </c>
      <c r="T78" s="229">
        <v>6.9563975982700086</v>
      </c>
      <c r="U78" s="229">
        <v>4.2653580523701162</v>
      </c>
      <c r="V78" s="229">
        <v>4.4704656647736778</v>
      </c>
      <c r="W78" s="229">
        <v>3.960326709713363</v>
      </c>
      <c r="X78" s="229">
        <v>7.8216098377809136</v>
      </c>
      <c r="Y78" s="229">
        <v>10.807971805008711</v>
      </c>
      <c r="DA78" s="73" t="s">
        <v>1193</v>
      </c>
    </row>
    <row r="79" spans="1:105" ht="12" customHeight="1" x14ac:dyDescent="0.25">
      <c r="A79" s="64" t="s">
        <v>33</v>
      </c>
      <c r="B79" s="229">
        <v>147.02652072301211</v>
      </c>
      <c r="C79" s="229">
        <v>0.80974381417828722</v>
      </c>
      <c r="D79" s="229">
        <v>42.575332664043721</v>
      </c>
      <c r="E79" s="229">
        <v>84.935261218924893</v>
      </c>
      <c r="F79" s="229">
        <v>74.581871168334246</v>
      </c>
      <c r="G79" s="229">
        <v>70.040016071250747</v>
      </c>
      <c r="H79" s="229">
        <v>60.096933786770087</v>
      </c>
      <c r="I79" s="229">
        <v>95.499816306001321</v>
      </c>
      <c r="J79" s="229">
        <v>37.656322601128707</v>
      </c>
      <c r="K79" s="229">
        <v>49.144319750787908</v>
      </c>
      <c r="L79" s="229">
        <v>22.685823927431311</v>
      </c>
      <c r="M79" s="229">
        <v>0.86882989750702044</v>
      </c>
      <c r="N79" s="229">
        <v>80.546098592999144</v>
      </c>
      <c r="O79" s="229">
        <v>51.870732648120068</v>
      </c>
      <c r="P79" s="229">
        <v>41.281871086804323</v>
      </c>
      <c r="Q79" s="229">
        <v>0.63165996333010666</v>
      </c>
      <c r="R79" s="229">
        <v>20.880619346632809</v>
      </c>
      <c r="S79" s="229">
        <v>15.76064606220058</v>
      </c>
      <c r="T79" s="229">
        <v>18.887308894454272</v>
      </c>
      <c r="U79" s="229">
        <v>16.274077742405229</v>
      </c>
      <c r="V79" s="229">
        <v>7.1653504077977894</v>
      </c>
      <c r="W79" s="229">
        <v>112.7568304777848</v>
      </c>
      <c r="X79" s="229">
        <v>151.50899203603649</v>
      </c>
      <c r="Y79" s="229">
        <v>150.18711255966079</v>
      </c>
      <c r="DA79" s="73" t="s">
        <v>1194</v>
      </c>
    </row>
    <row r="80" spans="1:105" ht="12" customHeight="1" x14ac:dyDescent="0.25">
      <c r="A80" s="64" t="s">
        <v>35</v>
      </c>
      <c r="B80" s="229">
        <v>454.77563271658119</v>
      </c>
      <c r="C80" s="229">
        <v>427.11220777541621</v>
      </c>
      <c r="D80" s="229">
        <v>384.10265363530829</v>
      </c>
      <c r="E80" s="229">
        <v>459.30587551865818</v>
      </c>
      <c r="F80" s="229">
        <v>295.88260522480209</v>
      </c>
      <c r="G80" s="229">
        <v>255.18125266896939</v>
      </c>
      <c r="H80" s="229">
        <v>241.34293908764721</v>
      </c>
      <c r="I80" s="229">
        <v>231.7087250860026</v>
      </c>
      <c r="J80" s="229">
        <v>98.366850688086188</v>
      </c>
      <c r="K80" s="229">
        <v>164.21285567825561</v>
      </c>
      <c r="L80" s="229">
        <v>108.8417139693012</v>
      </c>
      <c r="M80" s="229">
        <v>58.694747342301</v>
      </c>
      <c r="N80" s="229">
        <v>78.802838920216388</v>
      </c>
      <c r="O80" s="229">
        <v>65.797638854691911</v>
      </c>
      <c r="P80" s="229">
        <v>56.778667786339881</v>
      </c>
      <c r="Q80" s="229">
        <v>75.838858737417098</v>
      </c>
      <c r="R80" s="229">
        <v>68.356132059662755</v>
      </c>
      <c r="S80" s="229">
        <v>55.45938706236042</v>
      </c>
      <c r="T80" s="229">
        <v>60.888273183022591</v>
      </c>
      <c r="U80" s="229">
        <v>53.121407910094497</v>
      </c>
      <c r="V80" s="229">
        <v>59.250016502878317</v>
      </c>
      <c r="W80" s="229">
        <v>122.14536898963421</v>
      </c>
      <c r="X80" s="229">
        <v>69.340244964726637</v>
      </c>
      <c r="Y80" s="229">
        <v>63.746668369265301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1.2399637566238919</v>
      </c>
      <c r="C82" s="229">
        <v>1.2118675180635869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0.98870395300065561</v>
      </c>
      <c r="K82" s="229">
        <v>0.97115711278306482</v>
      </c>
      <c r="L82" s="229">
        <v>11.40722380561315</v>
      </c>
      <c r="M82" s="229">
        <v>10.85777463608783</v>
      </c>
      <c r="N82" s="229">
        <v>10.9269200391232</v>
      </c>
      <c r="O82" s="229">
        <v>11.838714688760859</v>
      </c>
      <c r="P82" s="229">
        <v>10.00157329359209</v>
      </c>
      <c r="Q82" s="229">
        <v>11.51380609104743</v>
      </c>
      <c r="R82" s="229">
        <v>12.201129268550361</v>
      </c>
      <c r="S82" s="229">
        <v>9.4742806702894224</v>
      </c>
      <c r="T82" s="229">
        <v>11.521187565601579</v>
      </c>
      <c r="U82" s="229">
        <v>10.929813321563371</v>
      </c>
      <c r="V82" s="229">
        <v>11.977202924258931</v>
      </c>
      <c r="W82" s="229">
        <v>14.40353140136089</v>
      </c>
      <c r="X82" s="229">
        <v>17.080047998851231</v>
      </c>
      <c r="Y82" s="229">
        <v>17.157840026294611</v>
      </c>
      <c r="DA82" s="73" t="s">
        <v>1197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349.99193950226868</v>
      </c>
      <c r="G83" s="229">
        <v>327.33724333363801</v>
      </c>
      <c r="H83" s="229">
        <v>297.78432332460949</v>
      </c>
      <c r="I83" s="229">
        <v>337.85452200372811</v>
      </c>
      <c r="J83" s="229">
        <v>236.21963222531721</v>
      </c>
      <c r="K83" s="229">
        <v>306.0377968029145</v>
      </c>
      <c r="L83" s="229">
        <v>196.38102369836059</v>
      </c>
      <c r="M83" s="229">
        <v>200.43233691270089</v>
      </c>
      <c r="N83" s="229">
        <v>195.6209562730767</v>
      </c>
      <c r="O83" s="229">
        <v>265.31639192561107</v>
      </c>
      <c r="P83" s="229">
        <v>150.87796206432</v>
      </c>
      <c r="Q83" s="229">
        <v>166.992028272624</v>
      </c>
      <c r="R83" s="229">
        <v>173.20872551014759</v>
      </c>
      <c r="S83" s="229">
        <v>167.8660715580601</v>
      </c>
      <c r="T83" s="229">
        <v>188.3849160461306</v>
      </c>
      <c r="U83" s="229">
        <v>165.23698432213601</v>
      </c>
      <c r="V83" s="229">
        <v>184.91563016345839</v>
      </c>
      <c r="W83" s="229">
        <v>63.944908592855953</v>
      </c>
      <c r="X83" s="229">
        <v>70.65704382453616</v>
      </c>
      <c r="Y83" s="229">
        <v>61.153212796678012</v>
      </c>
      <c r="DA83" s="73" t="s">
        <v>1198</v>
      </c>
    </row>
    <row r="84" spans="1:105" ht="12" customHeight="1" x14ac:dyDescent="0.25">
      <c r="A84" s="60" t="s">
        <v>1064</v>
      </c>
      <c r="B84" s="262">
        <v>0.61726646432062526</v>
      </c>
      <c r="C84" s="262">
        <v>0.52571456790680104</v>
      </c>
      <c r="D84" s="262">
        <v>0.48554107510107403</v>
      </c>
      <c r="E84" s="262">
        <v>0.58312115082766636</v>
      </c>
      <c r="F84" s="262">
        <v>0.56186997577180642</v>
      </c>
      <c r="G84" s="262">
        <v>0.50813347103834772</v>
      </c>
      <c r="H84" s="262">
        <v>0.49096398451240358</v>
      </c>
      <c r="I84" s="262">
        <v>0.52096664426400119</v>
      </c>
      <c r="J84" s="262">
        <v>0.33940770852010937</v>
      </c>
      <c r="K84" s="262">
        <v>0.38671220358828029</v>
      </c>
      <c r="L84" s="262">
        <v>0.28126703478837761</v>
      </c>
      <c r="M84" s="262">
        <v>0.26224623568616129</v>
      </c>
      <c r="N84" s="262">
        <v>0.30245225168991752</v>
      </c>
      <c r="O84" s="262">
        <v>0.29063046116584212</v>
      </c>
      <c r="P84" s="262">
        <v>0.22631959710572011</v>
      </c>
      <c r="Q84" s="262">
        <v>0.2471437161337191</v>
      </c>
      <c r="R84" s="262">
        <v>0.2378179657861948</v>
      </c>
      <c r="S84" s="262">
        <v>0.20268966252193549</v>
      </c>
      <c r="T84" s="262">
        <v>0.23233362652770909</v>
      </c>
      <c r="U84" s="262">
        <v>0.19576282897421171</v>
      </c>
      <c r="V84" s="262">
        <v>0.2181533861760071</v>
      </c>
      <c r="W84" s="262">
        <v>0.25259235812997011</v>
      </c>
      <c r="X84" s="262">
        <v>0.27141480261703471</v>
      </c>
      <c r="Y84" s="262">
        <v>0.25626395288808812</v>
      </c>
      <c r="DA84" s="72" t="s">
        <v>1199</v>
      </c>
    </row>
    <row r="85" spans="1:105" ht="12" customHeight="1" x14ac:dyDescent="0.25">
      <c r="A85" s="57" t="s">
        <v>1010</v>
      </c>
      <c r="B85" s="261">
        <v>239.00752351891259</v>
      </c>
      <c r="C85" s="261">
        <v>178.04758856650511</v>
      </c>
      <c r="D85" s="261">
        <v>170.11821474554989</v>
      </c>
      <c r="E85" s="261">
        <v>229.73999129975789</v>
      </c>
      <c r="F85" s="261">
        <v>213.64734177803371</v>
      </c>
      <c r="G85" s="261">
        <v>191.0911946622135</v>
      </c>
      <c r="H85" s="261">
        <v>176.17331915552299</v>
      </c>
      <c r="I85" s="261">
        <v>214.46824761004919</v>
      </c>
      <c r="J85" s="261">
        <v>112.4624474984478</v>
      </c>
      <c r="K85" s="261">
        <v>144.252921284439</v>
      </c>
      <c r="L85" s="261">
        <v>91.91032238430418</v>
      </c>
      <c r="M85" s="261">
        <v>82.279167044132706</v>
      </c>
      <c r="N85" s="261">
        <v>98.137853375960603</v>
      </c>
      <c r="O85" s="261">
        <v>94.401796152446394</v>
      </c>
      <c r="P85" s="261">
        <v>68.651143049522361</v>
      </c>
      <c r="Q85" s="261">
        <v>75.531467344198546</v>
      </c>
      <c r="R85" s="261">
        <v>76.659355149695585</v>
      </c>
      <c r="S85" s="261">
        <v>64.829536483870754</v>
      </c>
      <c r="T85" s="261">
        <v>74.686322075191583</v>
      </c>
      <c r="U85" s="261">
        <v>64.302807494900762</v>
      </c>
      <c r="V85" s="261">
        <v>69.761414843872558</v>
      </c>
      <c r="W85" s="261">
        <v>96.952814906585573</v>
      </c>
      <c r="X85" s="261">
        <v>90.247595331585813</v>
      </c>
      <c r="Y85" s="261">
        <v>87.0314983232049</v>
      </c>
      <c r="DA85" s="70" t="s">
        <v>1200</v>
      </c>
    </row>
    <row r="86" spans="1:105" ht="12" customHeight="1" x14ac:dyDescent="0.25">
      <c r="A86" s="60" t="s">
        <v>1012</v>
      </c>
      <c r="B86" s="262">
        <v>229.70706374879839</v>
      </c>
      <c r="C86" s="262">
        <v>168.89290653078999</v>
      </c>
      <c r="D86" s="262">
        <v>161.8881859506817</v>
      </c>
      <c r="E86" s="262">
        <v>221.5411465736276</v>
      </c>
      <c r="F86" s="262">
        <v>202.40355602960531</v>
      </c>
      <c r="G86" s="262">
        <v>180.5573066700594</v>
      </c>
      <c r="H86" s="262">
        <v>164.99689804005439</v>
      </c>
      <c r="I86" s="262">
        <v>205.01806385533411</v>
      </c>
      <c r="J86" s="262">
        <v>102.13865847891419</v>
      </c>
      <c r="K86" s="262">
        <v>136.08218207308761</v>
      </c>
      <c r="L86" s="262">
        <v>83.850548856093596</v>
      </c>
      <c r="M86" s="262">
        <v>74.64689465191627</v>
      </c>
      <c r="N86" s="262">
        <v>88.581938410407048</v>
      </c>
      <c r="O86" s="262">
        <v>84.186357725975768</v>
      </c>
      <c r="P86" s="262">
        <v>60.270772498997161</v>
      </c>
      <c r="Q86" s="262">
        <v>66.606376605283188</v>
      </c>
      <c r="R86" s="262">
        <v>68.695305781979513</v>
      </c>
      <c r="S86" s="262">
        <v>57.609053059656993</v>
      </c>
      <c r="T86" s="262">
        <v>66.395252734128334</v>
      </c>
      <c r="U86" s="262">
        <v>57.527589824122991</v>
      </c>
      <c r="V86" s="262">
        <v>61.692811104929334</v>
      </c>
      <c r="W86" s="262">
        <v>91.436357157606054</v>
      </c>
      <c r="X86" s="262">
        <v>80.080900191590587</v>
      </c>
      <c r="Y86" s="262">
        <v>78.033728591816157</v>
      </c>
      <c r="DA86" s="72" t="s">
        <v>1201</v>
      </c>
    </row>
    <row r="87" spans="1:105" ht="12" customHeight="1" x14ac:dyDescent="0.25">
      <c r="A87" s="59" t="s">
        <v>28</v>
      </c>
      <c r="B87" s="230">
        <v>0.44946219273815402</v>
      </c>
      <c r="C87" s="230">
        <v>0.33678638123023102</v>
      </c>
      <c r="D87" s="230">
        <v>0.34005533936317578</v>
      </c>
      <c r="E87" s="230">
        <v>0.36548857928607498</v>
      </c>
      <c r="F87" s="230">
        <v>0.36624017222223071</v>
      </c>
      <c r="G87" s="230">
        <v>0.39196826773750082</v>
      </c>
      <c r="H87" s="230">
        <v>0.42492978392372832</v>
      </c>
      <c r="I87" s="230">
        <v>0.51018269537347327</v>
      </c>
      <c r="J87" s="230">
        <v>0.31278551132355659</v>
      </c>
      <c r="K87" s="230">
        <v>0.23819950228062639</v>
      </c>
      <c r="L87" s="230">
        <v>0.16284652472875991</v>
      </c>
      <c r="M87" s="230">
        <v>0.15354481793031161</v>
      </c>
      <c r="N87" s="230">
        <v>0.203715921608001</v>
      </c>
      <c r="O87" s="230">
        <v>9.1522998506593109E-2</v>
      </c>
      <c r="P87" s="230">
        <v>6.5125341509072801E-2</v>
      </c>
      <c r="Q87" s="230">
        <v>3.5502618504428478E-2</v>
      </c>
      <c r="R87" s="230">
        <v>0</v>
      </c>
      <c r="S87" s="230">
        <v>0</v>
      </c>
      <c r="T87" s="230">
        <v>7.1802247187978285E-2</v>
      </c>
      <c r="U87" s="230">
        <v>3.2713804113092992E-2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0.99216784373215083</v>
      </c>
      <c r="C88" s="295">
        <v>3.7743937527162719</v>
      </c>
      <c r="D88" s="295">
        <v>3.144724473841694</v>
      </c>
      <c r="E88" s="295">
        <v>2.36132941882917</v>
      </c>
      <c r="F88" s="295">
        <v>1.398389611884592</v>
      </c>
      <c r="G88" s="295">
        <v>2.048374653289585</v>
      </c>
      <c r="H88" s="295">
        <v>2.3244810765950068</v>
      </c>
      <c r="I88" s="295">
        <v>2.7158599923890021</v>
      </c>
      <c r="J88" s="295">
        <v>1.301757652165926</v>
      </c>
      <c r="K88" s="295">
        <v>1.416037026971344</v>
      </c>
      <c r="L88" s="295">
        <v>0</v>
      </c>
      <c r="M88" s="295">
        <v>1.609506368759573</v>
      </c>
      <c r="N88" s="295">
        <v>1.4221959702414939</v>
      </c>
      <c r="O88" s="295">
        <v>0.42124585125790481</v>
      </c>
      <c r="P88" s="295">
        <v>0.12256343600663661</v>
      </c>
      <c r="Q88" s="295">
        <v>0.33404652044979072</v>
      </c>
      <c r="R88" s="295">
        <v>0.61578027473960184</v>
      </c>
      <c r="S88" s="295">
        <v>0.41093352248390658</v>
      </c>
      <c r="T88" s="295">
        <v>0.67490706527390465</v>
      </c>
      <c r="U88" s="295">
        <v>0.64180139918907109</v>
      </c>
      <c r="V88" s="295">
        <v>0.89050106367627246</v>
      </c>
      <c r="W88" s="295">
        <v>0.31620649853371102</v>
      </c>
      <c r="X88" s="295">
        <v>1.6039111083238371</v>
      </c>
      <c r="Y88" s="295">
        <v>1.8559320366291689</v>
      </c>
      <c r="DA88" s="122" t="s">
        <v>1203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3.318463869410623</v>
      </c>
      <c r="G89" s="295">
        <v>3.0177049703209491</v>
      </c>
      <c r="H89" s="295">
        <v>1.7877817427757869</v>
      </c>
      <c r="I89" s="295">
        <v>2.8620745360801449</v>
      </c>
      <c r="J89" s="295">
        <v>1.2680396328793611</v>
      </c>
      <c r="K89" s="295">
        <v>0</v>
      </c>
      <c r="L89" s="295">
        <v>0</v>
      </c>
      <c r="M89" s="295">
        <v>18.082740164129198</v>
      </c>
      <c r="N89" s="295">
        <v>10.885143074258121</v>
      </c>
      <c r="O89" s="295">
        <v>5.9380145806806004</v>
      </c>
      <c r="P89" s="295">
        <v>5.4620737732909372</v>
      </c>
      <c r="Q89" s="295">
        <v>6.2857366927001044</v>
      </c>
      <c r="R89" s="295">
        <v>5.0297047523424956</v>
      </c>
      <c r="S89" s="295">
        <v>3.0896137154268191</v>
      </c>
      <c r="T89" s="295">
        <v>6.9997154525009391</v>
      </c>
      <c r="U89" s="295">
        <v>6.0562229862412131</v>
      </c>
      <c r="V89" s="295">
        <v>6.3752415301332466</v>
      </c>
      <c r="W89" s="295">
        <v>6.8713017821834894</v>
      </c>
      <c r="X89" s="295">
        <v>7.1984148183675583</v>
      </c>
      <c r="Y89" s="295">
        <v>6.2091154239977167</v>
      </c>
      <c r="DA89" s="122" t="s">
        <v>1204</v>
      </c>
    </row>
    <row r="90" spans="1:105" ht="12" customHeight="1" x14ac:dyDescent="0.25">
      <c r="A90" s="59" t="s">
        <v>32</v>
      </c>
      <c r="B90" s="295">
        <v>40.095797439751387</v>
      </c>
      <c r="C90" s="295">
        <v>21.270208453573719</v>
      </c>
      <c r="D90" s="295">
        <v>18.771943810072091</v>
      </c>
      <c r="E90" s="295">
        <v>35.118750799663758</v>
      </c>
      <c r="F90" s="295">
        <v>14.39593884251612</v>
      </c>
      <c r="G90" s="295">
        <v>12.04843264894601</v>
      </c>
      <c r="H90" s="295">
        <v>9.0058201827315187</v>
      </c>
      <c r="I90" s="295">
        <v>27.189273534759032</v>
      </c>
      <c r="J90" s="295">
        <v>16.79171797311653</v>
      </c>
      <c r="K90" s="295">
        <v>15.06873973013751</v>
      </c>
      <c r="L90" s="295">
        <v>2.398956193089973</v>
      </c>
      <c r="M90" s="295">
        <v>11.13199772829023</v>
      </c>
      <c r="N90" s="295">
        <v>4.8366118428427098</v>
      </c>
      <c r="O90" s="295">
        <v>6.0712033651605086</v>
      </c>
      <c r="P90" s="295">
        <v>3.371389144510859</v>
      </c>
      <c r="Q90" s="295">
        <v>7.7134678335286617</v>
      </c>
      <c r="R90" s="295">
        <v>9.0127911119266813</v>
      </c>
      <c r="S90" s="295">
        <v>5.26953665660045</v>
      </c>
      <c r="T90" s="295">
        <v>6.0663622580822913</v>
      </c>
      <c r="U90" s="295">
        <v>3.8097885462396772</v>
      </c>
      <c r="V90" s="295">
        <v>3.8532458888697159</v>
      </c>
      <c r="W90" s="295">
        <v>2.6709346416894548</v>
      </c>
      <c r="X90" s="295">
        <v>7.2888297724299269</v>
      </c>
      <c r="Y90" s="295">
        <v>10.228056632659319</v>
      </c>
      <c r="DA90" s="122" t="s">
        <v>1205</v>
      </c>
    </row>
    <row r="91" spans="1:105" ht="12" customHeight="1" x14ac:dyDescent="0.25">
      <c r="A91" s="59" t="s">
        <v>35</v>
      </c>
      <c r="B91" s="295">
        <v>188.1696362725767</v>
      </c>
      <c r="C91" s="295">
        <v>143.51151794326969</v>
      </c>
      <c r="D91" s="295">
        <v>139.63146232740471</v>
      </c>
      <c r="E91" s="295">
        <v>183.69557777584859</v>
      </c>
      <c r="F91" s="295">
        <v>182.92452353357169</v>
      </c>
      <c r="G91" s="295">
        <v>163.05082612976531</v>
      </c>
      <c r="H91" s="295">
        <v>151.45388525402839</v>
      </c>
      <c r="I91" s="295">
        <v>171.74067309673251</v>
      </c>
      <c r="J91" s="295">
        <v>82.464357709428796</v>
      </c>
      <c r="K91" s="295">
        <v>119.3592058136982</v>
      </c>
      <c r="L91" s="295">
        <v>81.28874613827486</v>
      </c>
      <c r="M91" s="295">
        <v>43.669105572806963</v>
      </c>
      <c r="N91" s="295">
        <v>71.234271601456726</v>
      </c>
      <c r="O91" s="295">
        <v>71.664370930370154</v>
      </c>
      <c r="P91" s="295">
        <v>51.249620803679647</v>
      </c>
      <c r="Q91" s="295">
        <v>52.237622940100202</v>
      </c>
      <c r="R91" s="295">
        <v>54.03702964297073</v>
      </c>
      <c r="S91" s="295">
        <v>48.838969165145819</v>
      </c>
      <c r="T91" s="295">
        <v>52.582465711083223</v>
      </c>
      <c r="U91" s="295">
        <v>46.987063088339937</v>
      </c>
      <c r="V91" s="295">
        <v>50.573822622250091</v>
      </c>
      <c r="W91" s="295">
        <v>81.577914235199401</v>
      </c>
      <c r="X91" s="295">
        <v>63.989744492469264</v>
      </c>
      <c r="Y91" s="295">
        <v>59.740624498529947</v>
      </c>
      <c r="DA91" s="122" t="s">
        <v>1206</v>
      </c>
    </row>
    <row r="92" spans="1:105" ht="12" customHeight="1" x14ac:dyDescent="0.25">
      <c r="A92" s="60" t="s">
        <v>1019</v>
      </c>
      <c r="B92" s="262">
        <v>9.3004597701141609</v>
      </c>
      <c r="C92" s="262">
        <v>9.154682035715151</v>
      </c>
      <c r="D92" s="262">
        <v>8.230028794868204</v>
      </c>
      <c r="E92" s="262">
        <v>8.1988447261303303</v>
      </c>
      <c r="F92" s="262">
        <v>11.24378574842842</v>
      </c>
      <c r="G92" s="262">
        <v>10.533887992154121</v>
      </c>
      <c r="H92" s="262">
        <v>11.176421115468591</v>
      </c>
      <c r="I92" s="262">
        <v>9.4501837547151357</v>
      </c>
      <c r="J92" s="262">
        <v>10.32378901953367</v>
      </c>
      <c r="K92" s="262">
        <v>8.1707392113513606</v>
      </c>
      <c r="L92" s="262">
        <v>8.0597735282105916</v>
      </c>
      <c r="M92" s="262">
        <v>7.6322723922164402</v>
      </c>
      <c r="N92" s="262">
        <v>9.5559149655535514</v>
      </c>
      <c r="O92" s="262">
        <v>10.21543842647063</v>
      </c>
      <c r="P92" s="262">
        <v>8.380370550525198</v>
      </c>
      <c r="Q92" s="262">
        <v>8.92509073891536</v>
      </c>
      <c r="R92" s="262">
        <v>7.9640493677160746</v>
      </c>
      <c r="S92" s="262">
        <v>7.2204834242137572</v>
      </c>
      <c r="T92" s="262">
        <v>8.2910693410632419</v>
      </c>
      <c r="U92" s="262">
        <v>6.7752176707777689</v>
      </c>
      <c r="V92" s="262">
        <v>8.068603738943235</v>
      </c>
      <c r="W92" s="262">
        <v>5.5164577489795139</v>
      </c>
      <c r="X92" s="262">
        <v>10.16669513999522</v>
      </c>
      <c r="Y92" s="262">
        <v>8.9977697313887486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69.741042324579752</v>
      </c>
      <c r="C93" s="261">
        <f t="shared" si="3"/>
        <v>54.367075506303706</v>
      </c>
      <c r="D93" s="261">
        <f t="shared" si="3"/>
        <v>51.224959898588615</v>
      </c>
      <c r="E93" s="261">
        <f t="shared" si="3"/>
        <v>66.350614489141293</v>
      </c>
      <c r="F93" s="261">
        <f t="shared" si="3"/>
        <v>65.166851552647501</v>
      </c>
      <c r="G93" s="261">
        <f t="shared" si="3"/>
        <v>58.749860877782119</v>
      </c>
      <c r="H93" s="261">
        <f t="shared" si="3"/>
        <v>55.253536123417263</v>
      </c>
      <c r="I93" s="261">
        <f t="shared" si="3"/>
        <v>64.346958799797704</v>
      </c>
      <c r="J93" s="261">
        <f t="shared" si="3"/>
        <v>38.511625981495108</v>
      </c>
      <c r="K93" s="261">
        <f t="shared" si="3"/>
        <v>45.150242067520033</v>
      </c>
      <c r="L93" s="261">
        <f t="shared" si="3"/>
        <v>30.641863522431947</v>
      </c>
      <c r="M93" s="261">
        <f t="shared" si="3"/>
        <v>29.573969709127127</v>
      </c>
      <c r="N93" s="261">
        <f t="shared" si="3"/>
        <v>34.03570232543629</v>
      </c>
      <c r="O93" s="261">
        <f t="shared" si="3"/>
        <v>33.485139275018483</v>
      </c>
      <c r="P93" s="261">
        <f t="shared" si="3"/>
        <v>24.837992928862757</v>
      </c>
      <c r="Q93" s="261">
        <f t="shared" si="3"/>
        <v>27.094123661433471</v>
      </c>
      <c r="R93" s="261">
        <f t="shared" si="3"/>
        <v>26.784935352644364</v>
      </c>
      <c r="S93" s="261">
        <f t="shared" si="3"/>
        <v>22.864265751975431</v>
      </c>
      <c r="T93" s="261">
        <f t="shared" si="3"/>
        <v>26.416131919757827</v>
      </c>
      <c r="U93" s="261">
        <f t="shared" si="3"/>
        <v>22.412352075847476</v>
      </c>
      <c r="V93" s="261">
        <f t="shared" si="3"/>
        <v>24.720206029673477</v>
      </c>
      <c r="W93" s="261">
        <f t="shared" si="3"/>
        <v>29.387641520679246</v>
      </c>
      <c r="X93" s="261">
        <f t="shared" si="3"/>
        <v>31.066952709959594</v>
      </c>
      <c r="Y93" s="261">
        <f t="shared" si="3"/>
        <v>29.649362257881045</v>
      </c>
      <c r="DA93" s="70"/>
    </row>
    <row r="94" spans="1:105" ht="12" customHeight="1" x14ac:dyDescent="0.25">
      <c r="A94" s="60" t="s">
        <v>1022</v>
      </c>
      <c r="B94" s="262">
        <v>35.463099001389679</v>
      </c>
      <c r="C94" s="262">
        <v>25.273959827135521</v>
      </c>
      <c r="D94" s="262">
        <v>24.5290917565952</v>
      </c>
      <c r="E94" s="262">
        <v>34.98309518839865</v>
      </c>
      <c r="F94" s="262">
        <v>29.37379920836263</v>
      </c>
      <c r="G94" s="262">
        <v>25.882609664809269</v>
      </c>
      <c r="H94" s="262">
        <v>23.042236448367309</v>
      </c>
      <c r="I94" s="262">
        <v>29.840408424733258</v>
      </c>
      <c r="J94" s="262">
        <v>11.972254448274681</v>
      </c>
      <c r="K94" s="262">
        <v>19.181518609601579</v>
      </c>
      <c r="L94" s="262">
        <v>10.969677728773609</v>
      </c>
      <c r="M94" s="262">
        <v>7.5083416320600618</v>
      </c>
      <c r="N94" s="262">
        <v>10.153120984799701</v>
      </c>
      <c r="O94" s="262">
        <v>9.4418231828736605</v>
      </c>
      <c r="P94" s="262">
        <v>6.5791332802014484</v>
      </c>
      <c r="Q94" s="262">
        <v>7.060872507574774</v>
      </c>
      <c r="R94" s="262">
        <v>7.5824852584534144</v>
      </c>
      <c r="S94" s="262">
        <v>6.4102779135563708</v>
      </c>
      <c r="T94" s="262">
        <v>7.1147982364829288</v>
      </c>
      <c r="U94" s="262">
        <v>6.361194704752041</v>
      </c>
      <c r="V94" s="262">
        <v>6.6079020753943238</v>
      </c>
      <c r="W94" s="262">
        <v>12.78995654080124</v>
      </c>
      <c r="X94" s="262">
        <v>8.4039632688025137</v>
      </c>
      <c r="Y94" s="262">
        <v>8.2713337940481111</v>
      </c>
      <c r="DA94" s="72" t="s">
        <v>1208</v>
      </c>
    </row>
    <row r="95" spans="1:105" ht="12" customHeight="1" x14ac:dyDescent="0.25">
      <c r="A95" s="60" t="s">
        <v>1024</v>
      </c>
      <c r="B95" s="262">
        <v>12.044937722659959</v>
      </c>
      <c r="C95" s="262">
        <v>8.6429694674487081</v>
      </c>
      <c r="D95" s="262">
        <v>8.3572690620644039</v>
      </c>
      <c r="E95" s="262">
        <v>11.56233848075888</v>
      </c>
      <c r="F95" s="262">
        <v>12.89137083774013</v>
      </c>
      <c r="G95" s="262">
        <v>11.65726553832973</v>
      </c>
      <c r="H95" s="262">
        <v>10.64311531932144</v>
      </c>
      <c r="I95" s="262">
        <v>13.67898648243704</v>
      </c>
      <c r="J95" s="262">
        <v>7.5279146878305703</v>
      </c>
      <c r="K95" s="262">
        <v>9.3133246554693105</v>
      </c>
      <c r="L95" s="262">
        <v>5.8761947817759763</v>
      </c>
      <c r="M95" s="262">
        <v>5.4203823947436964</v>
      </c>
      <c r="N95" s="262">
        <v>6.6063317473927849</v>
      </c>
      <c r="O95" s="262">
        <v>6.9716384945982757</v>
      </c>
      <c r="P95" s="262">
        <v>4.6127810027802081</v>
      </c>
      <c r="Q95" s="262">
        <v>4.7310388323927448</v>
      </c>
      <c r="R95" s="262">
        <v>5.0275283599373006</v>
      </c>
      <c r="S95" s="262">
        <v>4.4329139978306307</v>
      </c>
      <c r="T95" s="262">
        <v>5.0715332744372201</v>
      </c>
      <c r="U95" s="262">
        <v>4.4165894120901266</v>
      </c>
      <c r="V95" s="262">
        <v>4.7401051576434536</v>
      </c>
      <c r="W95" s="262">
        <v>5.6272616226655341</v>
      </c>
      <c r="X95" s="262">
        <v>5.7266250038783113</v>
      </c>
      <c r="Y95" s="262">
        <v>5.5762021610197614</v>
      </c>
      <c r="DA95" s="72" t="s">
        <v>1209</v>
      </c>
    </row>
    <row r="96" spans="1:105" ht="12" customHeight="1" x14ac:dyDescent="0.25">
      <c r="A96" s="64" t="s">
        <v>28</v>
      </c>
      <c r="B96" s="229">
        <v>1.848602045453521E-2</v>
      </c>
      <c r="C96" s="229">
        <v>1.7057381770893901E-2</v>
      </c>
      <c r="D96" s="229">
        <v>1.5919016807272909E-2</v>
      </c>
      <c r="E96" s="229">
        <v>1.5551766684390631E-2</v>
      </c>
      <c r="F96" s="229">
        <v>1.0081289880438001E-2</v>
      </c>
      <c r="G96" s="229">
        <v>1.043949024409563E-2</v>
      </c>
      <c r="H96" s="229">
        <v>1.1523223163241791E-2</v>
      </c>
      <c r="I96" s="229">
        <v>1.171379374022038E-2</v>
      </c>
      <c r="J96" s="229">
        <v>6.3493860858260392E-3</v>
      </c>
      <c r="K96" s="229">
        <v>5.5769237224857016E-3</v>
      </c>
      <c r="L96" s="229">
        <v>3.7106164364332328E-3</v>
      </c>
      <c r="M96" s="229">
        <v>3.5120664644706541E-3</v>
      </c>
      <c r="N96" s="229">
        <v>3.8351333602438861E-3</v>
      </c>
      <c r="O96" s="229">
        <v>1.4300126463152681E-3</v>
      </c>
      <c r="P96" s="229">
        <v>1.2278552665632391E-3</v>
      </c>
      <c r="Q96" s="229">
        <v>8.7714499591787102E-4</v>
      </c>
      <c r="R96" s="229">
        <v>0</v>
      </c>
      <c r="S96" s="229">
        <v>0</v>
      </c>
      <c r="T96" s="229">
        <v>1.4149248315291939E-3</v>
      </c>
      <c r="U96" s="229">
        <v>6.2939740359502802E-4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0.62271574588217882</v>
      </c>
      <c r="F97" s="229">
        <v>0</v>
      </c>
      <c r="G97" s="229">
        <v>0</v>
      </c>
      <c r="H97" s="229">
        <v>0</v>
      </c>
      <c r="I97" s="229">
        <v>1.510556148655865</v>
      </c>
      <c r="J97" s="229">
        <v>0.7288189232543163</v>
      </c>
      <c r="K97" s="229">
        <v>0</v>
      </c>
      <c r="L97" s="229">
        <v>0</v>
      </c>
      <c r="M97" s="229">
        <v>5.5871094866610072E-2</v>
      </c>
      <c r="N97" s="229">
        <v>0</v>
      </c>
      <c r="O97" s="229">
        <v>3.7424789987095869E-3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0.1349726835488064</v>
      </c>
      <c r="Y97" s="229">
        <v>0.22994898261531979</v>
      </c>
      <c r="DA97" s="73" t="s">
        <v>1211</v>
      </c>
    </row>
    <row r="98" spans="1:105" ht="12" customHeight="1" x14ac:dyDescent="0.25">
      <c r="A98" s="64" t="s">
        <v>31</v>
      </c>
      <c r="B98" s="229">
        <v>4.1213818786205503E-2</v>
      </c>
      <c r="C98" s="229">
        <v>0.19306897894272179</v>
      </c>
      <c r="D98" s="229">
        <v>0.14868141661184431</v>
      </c>
      <c r="E98" s="229">
        <v>0.10147754359549629</v>
      </c>
      <c r="F98" s="229">
        <v>3.8876374677703267E-2</v>
      </c>
      <c r="G98" s="229">
        <v>5.509919110322066E-2</v>
      </c>
      <c r="H98" s="229">
        <v>6.3663463500335096E-2</v>
      </c>
      <c r="I98" s="229">
        <v>6.2977682186593581E-2</v>
      </c>
      <c r="J98" s="229">
        <v>2.6688409596436442E-2</v>
      </c>
      <c r="K98" s="229">
        <v>3.3483890358927883E-2</v>
      </c>
      <c r="L98" s="229">
        <v>0</v>
      </c>
      <c r="M98" s="229">
        <v>3.7181568686885623E-2</v>
      </c>
      <c r="N98" s="229">
        <v>2.7040977568447241E-2</v>
      </c>
      <c r="O98" s="229">
        <v>6.6474139079171699E-3</v>
      </c>
      <c r="P98" s="229">
        <v>2.333810224270007E-3</v>
      </c>
      <c r="Q98" s="229">
        <v>8.3353799977516942E-3</v>
      </c>
      <c r="R98" s="229">
        <v>1.3388189577669841E-2</v>
      </c>
      <c r="S98" s="229">
        <v>8.0202926612993417E-3</v>
      </c>
      <c r="T98" s="229">
        <v>1.3432187739103461E-2</v>
      </c>
      <c r="U98" s="229">
        <v>1.2471020826990781E-2</v>
      </c>
      <c r="V98" s="229">
        <v>1.7931111275063801E-2</v>
      </c>
      <c r="W98" s="229">
        <v>8.1373925733026365E-3</v>
      </c>
      <c r="X98" s="229">
        <v>2.9872072816414848E-2</v>
      </c>
      <c r="Y98" s="229">
        <v>3.4037673706289157E-2</v>
      </c>
      <c r="DA98" s="73" t="s">
        <v>1212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9.4010427279296052E-2</v>
      </c>
      <c r="G99" s="229">
        <v>8.2716846913540351E-2</v>
      </c>
      <c r="H99" s="229">
        <v>4.9895353964541742E-2</v>
      </c>
      <c r="I99" s="229">
        <v>6.7630344283314922E-2</v>
      </c>
      <c r="J99" s="229">
        <v>2.6491511969316948E-2</v>
      </c>
      <c r="K99" s="229">
        <v>0</v>
      </c>
      <c r="L99" s="229">
        <v>0</v>
      </c>
      <c r="M99" s="229">
        <v>0.4256774203729326</v>
      </c>
      <c r="N99" s="229">
        <v>0.2109009077475949</v>
      </c>
      <c r="O99" s="229">
        <v>9.5486001491697461E-2</v>
      </c>
      <c r="P99" s="229">
        <v>0.1059847879261982</v>
      </c>
      <c r="Q99" s="229">
        <v>0.15982915331624031</v>
      </c>
      <c r="R99" s="229">
        <v>0.1114345685113587</v>
      </c>
      <c r="S99" s="229">
        <v>6.1447496366259763E-2</v>
      </c>
      <c r="T99" s="229">
        <v>0.14195952171155829</v>
      </c>
      <c r="U99" s="229">
        <v>0.1199180520615814</v>
      </c>
      <c r="V99" s="229">
        <v>0.1308129588746027</v>
      </c>
      <c r="W99" s="229">
        <v>0.18019173336580591</v>
      </c>
      <c r="X99" s="229">
        <v>0.13661654468888351</v>
      </c>
      <c r="Y99" s="229">
        <v>0.1160403148492062</v>
      </c>
      <c r="DA99" s="73" t="s">
        <v>1213</v>
      </c>
    </row>
    <row r="100" spans="1:105" ht="12" customHeight="1" x14ac:dyDescent="0.25">
      <c r="A100" s="64" t="s">
        <v>32</v>
      </c>
      <c r="B100" s="229">
        <v>1.645414491747788</v>
      </c>
      <c r="C100" s="229">
        <v>1.074869634505961</v>
      </c>
      <c r="D100" s="229">
        <v>0.87680312332801014</v>
      </c>
      <c r="E100" s="229">
        <v>1.490977811224848</v>
      </c>
      <c r="F100" s="229">
        <v>0.39538147370655069</v>
      </c>
      <c r="G100" s="229">
        <v>0.32017331828580542</v>
      </c>
      <c r="H100" s="229">
        <v>0.24367236088333</v>
      </c>
      <c r="I100" s="229">
        <v>0.62286747328009684</v>
      </c>
      <c r="J100" s="229">
        <v>0.34009984911302382</v>
      </c>
      <c r="K100" s="229">
        <v>0.35201160890978872</v>
      </c>
      <c r="L100" s="229">
        <v>5.4540119637004933E-2</v>
      </c>
      <c r="M100" s="229">
        <v>0.25405448782581702</v>
      </c>
      <c r="N100" s="229">
        <v>9.0849581685999992E-2</v>
      </c>
      <c r="O100" s="229">
        <v>9.4647820595968532E-2</v>
      </c>
      <c r="P100" s="229">
        <v>6.3420877602263365E-2</v>
      </c>
      <c r="Q100" s="229">
        <v>0.19014586118098781</v>
      </c>
      <c r="R100" s="229">
        <v>0.193586085821572</v>
      </c>
      <c r="S100" s="229">
        <v>0.1016037712231395</v>
      </c>
      <c r="T100" s="229">
        <v>0.1192751228434603</v>
      </c>
      <c r="U100" s="229">
        <v>7.3134276539096862E-2</v>
      </c>
      <c r="V100" s="229">
        <v>7.6651073174132209E-2</v>
      </c>
      <c r="W100" s="229">
        <v>6.7904177144614594E-2</v>
      </c>
      <c r="X100" s="229">
        <v>0.134110142650119</v>
      </c>
      <c r="Y100" s="229">
        <v>0.18531461816553749</v>
      </c>
      <c r="DA100" s="73" t="s">
        <v>1214</v>
      </c>
    </row>
    <row r="101" spans="1:105" ht="12" customHeight="1" x14ac:dyDescent="0.25">
      <c r="A101" s="64" t="s">
        <v>33</v>
      </c>
      <c r="B101" s="229">
        <v>2.5209321452306042</v>
      </c>
      <c r="C101" s="229">
        <v>1.3883952368085799E-2</v>
      </c>
      <c r="D101" s="229">
        <v>0.730001119382236</v>
      </c>
      <c r="E101" s="229">
        <v>1.4563088973160561</v>
      </c>
      <c r="F101" s="229">
        <v>1.2787885855906931</v>
      </c>
      <c r="G101" s="229">
        <v>1.2009134617224779</v>
      </c>
      <c r="H101" s="229">
        <v>1.0304283299900709</v>
      </c>
      <c r="I101" s="229">
        <v>1.6374498669051021</v>
      </c>
      <c r="J101" s="229">
        <v>0.64565925691187964</v>
      </c>
      <c r="K101" s="229">
        <v>0.84263366096142511</v>
      </c>
      <c r="L101" s="229">
        <v>0.38897351646812139</v>
      </c>
      <c r="M101" s="229">
        <v>1.489704855009907E-2</v>
      </c>
      <c r="N101" s="229">
        <v>1.3810518545735</v>
      </c>
      <c r="O101" s="229">
        <v>0.88938102245958883</v>
      </c>
      <c r="P101" s="229">
        <v>0.70782329151384415</v>
      </c>
      <c r="Q101" s="229">
        <v>1.0830507983073129E-2</v>
      </c>
      <c r="R101" s="229">
        <v>0.35802128938641109</v>
      </c>
      <c r="S101" s="229">
        <v>0.27023369044184242</v>
      </c>
      <c r="T101" s="229">
        <v>0.32384377930448671</v>
      </c>
      <c r="U101" s="229">
        <v>0.27903704388204281</v>
      </c>
      <c r="V101" s="229">
        <v>0.122857849631692</v>
      </c>
      <c r="W101" s="229">
        <v>1.9333404419008009</v>
      </c>
      <c r="X101" s="229">
        <v>2.59778906850886</v>
      </c>
      <c r="Y101" s="229">
        <v>2.5751239843612561</v>
      </c>
      <c r="DA101" s="73" t="s">
        <v>1215</v>
      </c>
    </row>
    <row r="102" spans="1:105" ht="12" customHeight="1" x14ac:dyDescent="0.25">
      <c r="A102" s="64" t="s">
        <v>35</v>
      </c>
      <c r="B102" s="229">
        <v>7.7976306978158414</v>
      </c>
      <c r="C102" s="229">
        <v>7.3233107122892953</v>
      </c>
      <c r="D102" s="229">
        <v>6.5858643859350394</v>
      </c>
      <c r="E102" s="229">
        <v>7.8753067160559116</v>
      </c>
      <c r="F102" s="229">
        <v>5.0732341829063916</v>
      </c>
      <c r="G102" s="229">
        <v>4.3753645230124194</v>
      </c>
      <c r="H102" s="229">
        <v>4.1380913469120486</v>
      </c>
      <c r="I102" s="229">
        <v>3.9729021031528751</v>
      </c>
      <c r="J102" s="229">
        <v>1.6866083391299569</v>
      </c>
      <c r="K102" s="229">
        <v>2.8156108469662988</v>
      </c>
      <c r="L102" s="229">
        <v>1.8662114436083539</v>
      </c>
      <c r="M102" s="229">
        <v>1.006386294144523</v>
      </c>
      <c r="N102" s="229">
        <v>1.3511617413817349</v>
      </c>
      <c r="O102" s="229">
        <v>1.128173217004552</v>
      </c>
      <c r="P102" s="229">
        <v>0.97353299310952479</v>
      </c>
      <c r="Q102" s="229">
        <v>1.3003410262896471</v>
      </c>
      <c r="R102" s="229">
        <v>1.172041409845189</v>
      </c>
      <c r="S102" s="229">
        <v>0.95091246744308056</v>
      </c>
      <c r="T102" s="229">
        <v>1.043996718278049</v>
      </c>
      <c r="U102" s="229">
        <v>0.91082523167879348</v>
      </c>
      <c r="V102" s="229">
        <v>1.0159069974113291</v>
      </c>
      <c r="W102" s="229">
        <v>2.094317307944209</v>
      </c>
      <c r="X102" s="229">
        <v>1.188915112934346</v>
      </c>
      <c r="Y102" s="229">
        <v>1.0930070619448691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2.1260548624985689E-2</v>
      </c>
      <c r="C104" s="229">
        <v>2.0778807571749609E-2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1.6952421678613602E-2</v>
      </c>
      <c r="K104" s="229">
        <v>1.6651561715837999E-2</v>
      </c>
      <c r="L104" s="229">
        <v>0.195589455820599</v>
      </c>
      <c r="M104" s="229">
        <v>0.18616854273080269</v>
      </c>
      <c r="N104" s="229">
        <v>0.18735411706358029</v>
      </c>
      <c r="O104" s="229">
        <v>0.20298784376008011</v>
      </c>
      <c r="P104" s="229">
        <v>0.17148802470947619</v>
      </c>
      <c r="Q104" s="229">
        <v>0.1974169268655652</v>
      </c>
      <c r="R104" s="229">
        <v>0.20920184215709589</v>
      </c>
      <c r="S104" s="229">
        <v>0.16244701008510851</v>
      </c>
      <c r="T104" s="229">
        <v>0.1975434904024784</v>
      </c>
      <c r="U104" s="229">
        <v>0.187403725587762</v>
      </c>
      <c r="V104" s="229">
        <v>0.20536237757130371</v>
      </c>
      <c r="W104" s="229">
        <v>0.24696446012577031</v>
      </c>
      <c r="X104" s="229">
        <v>0.29285629443346051</v>
      </c>
      <c r="Y104" s="229">
        <v>0.29419012469524097</v>
      </c>
      <c r="DA104" s="73" t="s">
        <v>1218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6.000998503699055</v>
      </c>
      <c r="G105" s="229">
        <v>5.6125587070481728</v>
      </c>
      <c r="H105" s="229">
        <v>5.1058412409078739</v>
      </c>
      <c r="I105" s="229">
        <v>5.7928890702329712</v>
      </c>
      <c r="J105" s="229">
        <v>4.0502465900912004</v>
      </c>
      <c r="K105" s="229">
        <v>5.2473561628345466</v>
      </c>
      <c r="L105" s="229">
        <v>3.367169629805463</v>
      </c>
      <c r="M105" s="229">
        <v>3.436633871101554</v>
      </c>
      <c r="N105" s="229">
        <v>3.3541374340116832</v>
      </c>
      <c r="O105" s="229">
        <v>4.5491426837334474</v>
      </c>
      <c r="P105" s="229">
        <v>2.5869693624280692</v>
      </c>
      <c r="Q105" s="229">
        <v>2.8632628317635609</v>
      </c>
      <c r="R105" s="229">
        <v>2.9698549746380039</v>
      </c>
      <c r="S105" s="229">
        <v>2.8782492696099009</v>
      </c>
      <c r="T105" s="229">
        <v>3.2300675293265551</v>
      </c>
      <c r="U105" s="229">
        <v>2.833170664110265</v>
      </c>
      <c r="V105" s="229">
        <v>3.17058278970533</v>
      </c>
      <c r="W105" s="229">
        <v>1.09640610961103</v>
      </c>
      <c r="X105" s="229">
        <v>1.211493084297421</v>
      </c>
      <c r="Y105" s="229">
        <v>1.048539400682043</v>
      </c>
      <c r="DA105" s="73" t="s">
        <v>1219</v>
      </c>
    </row>
    <row r="106" spans="1:105" ht="12" customHeight="1" x14ac:dyDescent="0.25">
      <c r="A106" s="60" t="s">
        <v>1036</v>
      </c>
      <c r="B106" s="262">
        <v>22.23300560053011</v>
      </c>
      <c r="C106" s="262">
        <v>20.450146211719481</v>
      </c>
      <c r="D106" s="262">
        <v>18.338599079929011</v>
      </c>
      <c r="E106" s="262">
        <v>19.805180819983761</v>
      </c>
      <c r="F106" s="262">
        <v>22.90168150654474</v>
      </c>
      <c r="G106" s="262">
        <v>21.209985674643121</v>
      </c>
      <c r="H106" s="262">
        <v>21.568184355728508</v>
      </c>
      <c r="I106" s="262">
        <v>20.82756389262741</v>
      </c>
      <c r="J106" s="262">
        <v>19.011456845389858</v>
      </c>
      <c r="K106" s="262">
        <v>16.655398802449142</v>
      </c>
      <c r="L106" s="262">
        <v>13.795991011882361</v>
      </c>
      <c r="M106" s="262">
        <v>16.64524568232337</v>
      </c>
      <c r="N106" s="262">
        <v>17.276249593243801</v>
      </c>
      <c r="O106" s="262">
        <v>17.07167759754655</v>
      </c>
      <c r="P106" s="262">
        <v>13.646078645881101</v>
      </c>
      <c r="Q106" s="262">
        <v>15.30221232146595</v>
      </c>
      <c r="R106" s="262">
        <v>14.174921734253649</v>
      </c>
      <c r="S106" s="262">
        <v>12.02107384058843</v>
      </c>
      <c r="T106" s="262">
        <v>14.229800408837679</v>
      </c>
      <c r="U106" s="262">
        <v>11.634567959005309</v>
      </c>
      <c r="V106" s="262">
        <v>13.372198796635701</v>
      </c>
      <c r="W106" s="262">
        <v>10.97042335721247</v>
      </c>
      <c r="X106" s="262">
        <v>16.936364437278769</v>
      </c>
      <c r="Y106" s="262">
        <v>15.80182630281317</v>
      </c>
      <c r="DA106" s="72" t="s">
        <v>1220</v>
      </c>
    </row>
    <row r="107" spans="1:105" ht="12" customHeight="1" x14ac:dyDescent="0.25">
      <c r="A107" s="132" t="s">
        <v>1038</v>
      </c>
      <c r="B107" s="316">
        <v>43.382822915261897</v>
      </c>
      <c r="C107" s="316">
        <v>36.948357511331757</v>
      </c>
      <c r="D107" s="316">
        <v>34.124877499021999</v>
      </c>
      <c r="E107" s="316">
        <v>40.91542494168533</v>
      </c>
      <c r="F107" s="316">
        <v>39.489437818623273</v>
      </c>
      <c r="G107" s="316">
        <v>35.712719976835807</v>
      </c>
      <c r="H107" s="316">
        <v>34.506011307961643</v>
      </c>
      <c r="I107" s="316">
        <v>36.352617782013454</v>
      </c>
      <c r="J107" s="316">
        <v>23.840289461876569</v>
      </c>
      <c r="K107" s="316">
        <v>27.17897053731209</v>
      </c>
      <c r="L107" s="316">
        <v>19.768055884187561</v>
      </c>
      <c r="M107" s="316">
        <v>18.431232961098061</v>
      </c>
      <c r="N107" s="316">
        <v>21.256998774147529</v>
      </c>
      <c r="O107" s="316">
        <v>20.426137753029611</v>
      </c>
      <c r="P107" s="316">
        <v>15.906231054196599</v>
      </c>
      <c r="Q107" s="316">
        <v>17.369795204165971</v>
      </c>
      <c r="R107" s="316">
        <v>16.714361288241399</v>
      </c>
      <c r="S107" s="316">
        <v>14.245468115008221</v>
      </c>
      <c r="T107" s="316">
        <v>16.328910056705659</v>
      </c>
      <c r="U107" s="316">
        <v>13.75863526317795</v>
      </c>
      <c r="V107" s="316">
        <v>15.33229207787083</v>
      </c>
      <c r="W107" s="316">
        <v>17.752737554860811</v>
      </c>
      <c r="X107" s="316">
        <v>19.075619686345789</v>
      </c>
      <c r="Y107" s="316">
        <v>18.010785180019489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645.69012154786992</v>
      </c>
      <c r="C110" s="223">
        <v>688.03421420589314</v>
      </c>
      <c r="D110" s="223">
        <v>707.87844380503395</v>
      </c>
      <c r="E110" s="223">
        <v>689.94686538560268</v>
      </c>
      <c r="F110" s="223">
        <v>686.05966760741092</v>
      </c>
      <c r="G110" s="223">
        <v>644.80926693406582</v>
      </c>
      <c r="H110" s="223">
        <v>629.04079356238435</v>
      </c>
      <c r="I110" s="223">
        <v>609.28739473780888</v>
      </c>
      <c r="J110" s="223">
        <v>641.94266113670949</v>
      </c>
      <c r="K110" s="223">
        <v>582.75300848119389</v>
      </c>
      <c r="L110" s="223">
        <v>600.54265432282511</v>
      </c>
      <c r="M110" s="223">
        <v>625.3921395194584</v>
      </c>
      <c r="N110" s="223">
        <v>595.92187210281645</v>
      </c>
      <c r="O110" s="223">
        <v>583.84981643252081</v>
      </c>
      <c r="P110" s="223">
        <v>600.39334049218394</v>
      </c>
      <c r="Q110" s="223">
        <v>390.23753291999799</v>
      </c>
      <c r="R110" s="223">
        <v>404.14215436950349</v>
      </c>
      <c r="S110" s="223">
        <v>458.00462291612172</v>
      </c>
      <c r="T110" s="223">
        <v>422.07305766657532</v>
      </c>
      <c r="U110" s="223">
        <v>499.14383481109832</v>
      </c>
      <c r="V110" s="223">
        <v>509.31821975758987</v>
      </c>
      <c r="W110" s="223">
        <v>433.53683168255128</v>
      </c>
      <c r="X110" s="223">
        <v>381.6296834806775</v>
      </c>
      <c r="Y110" s="223">
        <v>440.86540818996582</v>
      </c>
      <c r="DA110" s="89" t="s">
        <v>1222</v>
      </c>
    </row>
    <row r="111" spans="1:105" ht="12" customHeight="1" x14ac:dyDescent="0.25">
      <c r="A111" s="55" t="s">
        <v>91</v>
      </c>
      <c r="B111" s="259">
        <v>0.70703335493327524</v>
      </c>
      <c r="C111" s="259">
        <v>0.8576356605825548</v>
      </c>
      <c r="D111" s="259">
        <v>0.85365008158553024</v>
      </c>
      <c r="E111" s="259">
        <v>0.74570328994020396</v>
      </c>
      <c r="F111" s="259">
        <v>0.69126928776818375</v>
      </c>
      <c r="G111" s="259">
        <v>0.65154036478851263</v>
      </c>
      <c r="H111" s="259">
        <v>0.66423173344196795</v>
      </c>
      <c r="I111" s="259">
        <v>0.55428145707349363</v>
      </c>
      <c r="J111" s="259">
        <v>0.67683164028838061</v>
      </c>
      <c r="K111" s="259">
        <v>0.58900798066770943</v>
      </c>
      <c r="L111" s="259">
        <v>0.65965875172175392</v>
      </c>
      <c r="M111" s="259">
        <v>0.47477779729288228</v>
      </c>
      <c r="N111" s="259">
        <v>0.65273359069244974</v>
      </c>
      <c r="O111" s="259">
        <v>0.65956559526589731</v>
      </c>
      <c r="P111" s="259">
        <v>0.70949977831602007</v>
      </c>
      <c r="Q111" s="259">
        <v>0.77049160531100702</v>
      </c>
      <c r="R111" s="259">
        <v>0.72732370500104893</v>
      </c>
      <c r="S111" s="259">
        <v>0.75070072930678144</v>
      </c>
      <c r="T111" s="259">
        <v>0.7611407590709226</v>
      </c>
      <c r="U111" s="259">
        <v>1.110515518840371</v>
      </c>
      <c r="V111" s="259">
        <v>1.2239325675207131</v>
      </c>
      <c r="W111" s="259">
        <v>1.1156328856787681</v>
      </c>
      <c r="X111" s="259">
        <v>1.1967726983865641</v>
      </c>
      <c r="Y111" s="259">
        <v>1.3450081143092141</v>
      </c>
      <c r="DA111" s="67" t="s">
        <v>1223</v>
      </c>
    </row>
    <row r="112" spans="1:105" ht="12" customHeight="1" x14ac:dyDescent="0.25">
      <c r="A112" s="173" t="s">
        <v>92</v>
      </c>
      <c r="B112" s="224">
        <v>1.520538923009169</v>
      </c>
      <c r="C112" s="224">
        <v>1.844422748343356</v>
      </c>
      <c r="D112" s="224">
        <v>1.835851401668664</v>
      </c>
      <c r="E112" s="224">
        <v>1.603702101829521</v>
      </c>
      <c r="F112" s="224">
        <v>1.4866368764618541</v>
      </c>
      <c r="G112" s="224">
        <v>1.4011962486069991</v>
      </c>
      <c r="H112" s="224">
        <v>1.4284901802004499</v>
      </c>
      <c r="I112" s="224">
        <v>1.1920322059799009</v>
      </c>
      <c r="J112" s="224">
        <v>1.455587414938504</v>
      </c>
      <c r="K112" s="224">
        <v>1.266714723314299</v>
      </c>
      <c r="L112" s="224">
        <v>1.4186555710532609</v>
      </c>
      <c r="M112" s="224">
        <v>1.0210524235204079</v>
      </c>
      <c r="N112" s="224">
        <v>1.403762388405384</v>
      </c>
      <c r="O112" s="224">
        <v>1.418455229702926</v>
      </c>
      <c r="P112" s="224">
        <v>1.5258431886819499</v>
      </c>
      <c r="Q112" s="224">
        <v>1.6570116070942189</v>
      </c>
      <c r="R112" s="224">
        <v>1.5641751486897</v>
      </c>
      <c r="S112" s="224">
        <v>1.6144495453825569</v>
      </c>
      <c r="T112" s="224">
        <v>1.6369017698822781</v>
      </c>
      <c r="U112" s="224">
        <v>2.3928716267455719</v>
      </c>
      <c r="V112" s="224">
        <v>2.6321772446356828</v>
      </c>
      <c r="W112" s="224">
        <v>2.399269022638538</v>
      </c>
      <c r="X112" s="224">
        <v>2.57376749936107</v>
      </c>
      <c r="Y112" s="224">
        <v>2.9251045695325839</v>
      </c>
      <c r="DA112" s="177" t="s">
        <v>1224</v>
      </c>
    </row>
    <row r="113" spans="1:105" ht="12" customHeight="1" x14ac:dyDescent="0.25">
      <c r="A113" s="173" t="s">
        <v>93</v>
      </c>
      <c r="B113" s="224">
        <v>9.7806558901892426</v>
      </c>
      <c r="C113" s="224">
        <v>11.863993709468961</v>
      </c>
      <c r="D113" s="224">
        <v>11.808859709890189</v>
      </c>
      <c r="E113" s="224">
        <v>10.315591512334599</v>
      </c>
      <c r="F113" s="224">
        <v>9.5625856742711548</v>
      </c>
      <c r="G113" s="224">
        <v>9.0130006768438893</v>
      </c>
      <c r="H113" s="224">
        <v>9.1885651091424148</v>
      </c>
      <c r="I113" s="224">
        <v>7.6675819607692448</v>
      </c>
      <c r="J113" s="224">
        <v>9.3628643161788805</v>
      </c>
      <c r="K113" s="224">
        <v>8.1479669032442974</v>
      </c>
      <c r="L113" s="224">
        <v>9.1253053487853322</v>
      </c>
      <c r="M113" s="224">
        <v>6.5677782062515826</v>
      </c>
      <c r="N113" s="224">
        <v>9.0295070154547208</v>
      </c>
      <c r="O113" s="224">
        <v>9.124016680814675</v>
      </c>
      <c r="P113" s="224">
        <v>9.8147748440092251</v>
      </c>
      <c r="Q113" s="224">
        <v>10.65849751676517</v>
      </c>
      <c r="R113" s="224">
        <v>10.06133986431815</v>
      </c>
      <c r="S113" s="224">
        <v>10.38472295349721</v>
      </c>
      <c r="T113" s="224">
        <v>10.52914377592935</v>
      </c>
      <c r="U113" s="224">
        <v>15.33034160127314</v>
      </c>
      <c r="V113" s="224">
        <v>16.93111533167432</v>
      </c>
      <c r="W113" s="224">
        <v>15.432965472516679</v>
      </c>
      <c r="X113" s="224">
        <v>16.555402740224149</v>
      </c>
      <c r="Y113" s="224">
        <v>18.569016618153071</v>
      </c>
      <c r="DA113" s="177" t="s">
        <v>1225</v>
      </c>
    </row>
    <row r="114" spans="1:105" ht="12" customHeight="1" x14ac:dyDescent="0.25">
      <c r="A114" s="173" t="s">
        <v>94</v>
      </c>
      <c r="B114" s="224">
        <v>13.640390974656009</v>
      </c>
      <c r="C114" s="224">
        <v>16.545875300688529</v>
      </c>
      <c r="D114" s="224">
        <v>16.468983799883851</v>
      </c>
      <c r="E114" s="224">
        <v>14.386427959727</v>
      </c>
      <c r="F114" s="224">
        <v>13.33626382424332</v>
      </c>
      <c r="G114" s="224">
        <v>12.569796388635771</v>
      </c>
      <c r="H114" s="224">
        <v>12.81464372041825</v>
      </c>
      <c r="I114" s="224">
        <v>10.693435792994491</v>
      </c>
      <c r="J114" s="224">
        <v>13.057726531759631</v>
      </c>
      <c r="K114" s="224">
        <v>11.363394792397621</v>
      </c>
      <c r="L114" s="224">
        <v>12.726419794137509</v>
      </c>
      <c r="M114" s="224">
        <v>9.1596170618740924</v>
      </c>
      <c r="N114" s="224">
        <v>12.59281661496207</v>
      </c>
      <c r="O114" s="224">
        <v>12.72462257980407</v>
      </c>
      <c r="P114" s="224">
        <v>13.687974273258471</v>
      </c>
      <c r="Q114" s="224">
        <v>14.86465478014731</v>
      </c>
      <c r="R114" s="224">
        <v>14.03184111771637</v>
      </c>
      <c r="S114" s="224">
        <v>14.48284070511818</v>
      </c>
      <c r="T114" s="224">
        <v>14.68425424066969</v>
      </c>
      <c r="U114" s="224">
        <v>21.465879003199941</v>
      </c>
      <c r="V114" s="224">
        <v>23.612632460844321</v>
      </c>
      <c r="W114" s="224">
        <v>21.523268511537569</v>
      </c>
      <c r="X114" s="224">
        <v>23.08865260724145</v>
      </c>
      <c r="Y114" s="224">
        <v>26.240413426060499</v>
      </c>
      <c r="DA114" s="177" t="s">
        <v>1226</v>
      </c>
    </row>
    <row r="115" spans="1:105" ht="12" customHeight="1" x14ac:dyDescent="0.25">
      <c r="A115" s="56" t="s">
        <v>95</v>
      </c>
      <c r="B115" s="260">
        <v>49.22153359263055</v>
      </c>
      <c r="C115" s="260">
        <v>54.776625329769537</v>
      </c>
      <c r="D115" s="260">
        <v>55.593195832669458</v>
      </c>
      <c r="E115" s="260">
        <v>52.466439853945943</v>
      </c>
      <c r="F115" s="260">
        <v>47.291398336274447</v>
      </c>
      <c r="G115" s="260">
        <v>44.272170685698882</v>
      </c>
      <c r="H115" s="260">
        <v>43.920665041699912</v>
      </c>
      <c r="I115" s="260">
        <v>39.902591663368902</v>
      </c>
      <c r="J115" s="260">
        <v>43.588937102105021</v>
      </c>
      <c r="K115" s="260">
        <v>38.787162327329199</v>
      </c>
      <c r="L115" s="260">
        <v>41.733656104383201</v>
      </c>
      <c r="M115" s="260">
        <v>44.149753687770961</v>
      </c>
      <c r="N115" s="260">
        <v>40.225052099858637</v>
      </c>
      <c r="O115" s="260">
        <v>37.299633651991812</v>
      </c>
      <c r="P115" s="260">
        <v>41.624466335505232</v>
      </c>
      <c r="Q115" s="260">
        <v>26.754783754712101</v>
      </c>
      <c r="R115" s="260">
        <v>26.71137441551129</v>
      </c>
      <c r="S115" s="260">
        <v>29.924332789390299</v>
      </c>
      <c r="T115" s="260">
        <v>27.2848789429368</v>
      </c>
      <c r="U115" s="260">
        <v>30.846057079761952</v>
      </c>
      <c r="V115" s="260">
        <v>31.597197239704879</v>
      </c>
      <c r="W115" s="260">
        <v>27.392514949555022</v>
      </c>
      <c r="X115" s="260">
        <v>23.20432491939302</v>
      </c>
      <c r="Y115" s="260">
        <v>26.70973413089046</v>
      </c>
      <c r="DA115" s="68" t="s">
        <v>1227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0.51226161092028422</v>
      </c>
      <c r="G116" s="226">
        <v>0.4798958726211498</v>
      </c>
      <c r="H116" s="226">
        <v>0.28879467897916983</v>
      </c>
      <c r="I116" s="226">
        <v>0.41378702532810341</v>
      </c>
      <c r="J116" s="226">
        <v>0.28799645548681468</v>
      </c>
      <c r="K116" s="226">
        <v>0</v>
      </c>
      <c r="L116" s="226">
        <v>0</v>
      </c>
      <c r="M116" s="226">
        <v>5.6496213932964032</v>
      </c>
      <c r="N116" s="226">
        <v>2.4040054057110081</v>
      </c>
      <c r="O116" s="226">
        <v>1.201040514447921</v>
      </c>
      <c r="P116" s="226">
        <v>1.577228206164488</v>
      </c>
      <c r="Q116" s="226">
        <v>1.1094221873345911</v>
      </c>
      <c r="R116" s="226">
        <v>0.94419292377895103</v>
      </c>
      <c r="S116" s="226">
        <v>0.72582314666702563</v>
      </c>
      <c r="T116" s="226">
        <v>1.3069275704814349</v>
      </c>
      <c r="U116" s="226">
        <v>1.508126012140991</v>
      </c>
      <c r="V116" s="226">
        <v>1.4269936613182219</v>
      </c>
      <c r="W116" s="226">
        <v>1.270503002297239</v>
      </c>
      <c r="X116" s="226">
        <v>0.93247131699278274</v>
      </c>
      <c r="Y116" s="226">
        <v>1.0220185866042839</v>
      </c>
      <c r="DA116" s="69" t="s">
        <v>1228</v>
      </c>
    </row>
    <row r="117" spans="1:105" ht="12" customHeight="1" x14ac:dyDescent="0.25">
      <c r="A117" s="37" t="s">
        <v>35</v>
      </c>
      <c r="B117" s="226">
        <v>32.899810390618782</v>
      </c>
      <c r="C117" s="226">
        <v>33.394550377156293</v>
      </c>
      <c r="D117" s="226">
        <v>34.928896803629023</v>
      </c>
      <c r="E117" s="226">
        <v>36.233892149164802</v>
      </c>
      <c r="F117" s="226">
        <v>28.930264677133781</v>
      </c>
      <c r="G117" s="226">
        <v>26.565561345879111</v>
      </c>
      <c r="H117" s="226">
        <v>25.065759310831311</v>
      </c>
      <c r="I117" s="226">
        <v>25.43869608313657</v>
      </c>
      <c r="J117" s="226">
        <v>19.188735334364679</v>
      </c>
      <c r="K117" s="226">
        <v>22.9903652341122</v>
      </c>
      <c r="L117" s="226">
        <v>20.917034038511961</v>
      </c>
      <c r="M117" s="226">
        <v>13.978325742546049</v>
      </c>
      <c r="N117" s="226">
        <v>16.118181542187141</v>
      </c>
      <c r="O117" s="226">
        <v>14.85064949523721</v>
      </c>
      <c r="P117" s="226">
        <v>15.16189158683332</v>
      </c>
      <c r="Q117" s="226">
        <v>9.4460409892349748</v>
      </c>
      <c r="R117" s="226">
        <v>10.392869506591429</v>
      </c>
      <c r="S117" s="226">
        <v>11.754898279588501</v>
      </c>
      <c r="T117" s="226">
        <v>10.058606959465351</v>
      </c>
      <c r="U117" s="226">
        <v>11.987809447160499</v>
      </c>
      <c r="V117" s="226">
        <v>11.59783535483918</v>
      </c>
      <c r="W117" s="226">
        <v>15.453790736761441</v>
      </c>
      <c r="X117" s="226">
        <v>8.4924841495906271</v>
      </c>
      <c r="Y117" s="226">
        <v>10.07452493388347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0.1790670957848349</v>
      </c>
      <c r="X119" s="226">
        <v>0.23615017461223689</v>
      </c>
      <c r="Y119" s="226">
        <v>0.3829265613555235</v>
      </c>
      <c r="DA119" s="69" t="s">
        <v>1231</v>
      </c>
    </row>
    <row r="120" spans="1:105" ht="12" customHeight="1" x14ac:dyDescent="0.25">
      <c r="A120" s="37" t="s">
        <v>40</v>
      </c>
      <c r="B120" s="226">
        <v>16.321723202011761</v>
      </c>
      <c r="C120" s="226">
        <v>21.382074952613259</v>
      </c>
      <c r="D120" s="226">
        <v>20.664299029040439</v>
      </c>
      <c r="E120" s="226">
        <v>16.23254770478113</v>
      </c>
      <c r="F120" s="226">
        <v>17.8488720482204</v>
      </c>
      <c r="G120" s="226">
        <v>17.226713467198611</v>
      </c>
      <c r="H120" s="226">
        <v>18.566111051889429</v>
      </c>
      <c r="I120" s="226">
        <v>14.05010855490421</v>
      </c>
      <c r="J120" s="226">
        <v>24.112205312253529</v>
      </c>
      <c r="K120" s="226">
        <v>15.796797093216989</v>
      </c>
      <c r="L120" s="226">
        <v>20.81662206587124</v>
      </c>
      <c r="M120" s="226">
        <v>24.52180655192851</v>
      </c>
      <c r="N120" s="226">
        <v>21.702865151960498</v>
      </c>
      <c r="O120" s="226">
        <v>21.24794364230668</v>
      </c>
      <c r="P120" s="226">
        <v>24.885346542507421</v>
      </c>
      <c r="Q120" s="226">
        <v>16.19932057814253</v>
      </c>
      <c r="R120" s="226">
        <v>15.37431198514092</v>
      </c>
      <c r="S120" s="226">
        <v>17.443611363134771</v>
      </c>
      <c r="T120" s="226">
        <v>15.91934441299002</v>
      </c>
      <c r="U120" s="226">
        <v>17.35012162046046</v>
      </c>
      <c r="V120" s="226">
        <v>18.572368223547478</v>
      </c>
      <c r="W120" s="226">
        <v>10.489154114711511</v>
      </c>
      <c r="X120" s="226">
        <v>13.54321927819737</v>
      </c>
      <c r="Y120" s="226">
        <v>15.230264049047181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311.14921448737471</v>
      </c>
      <c r="C121" s="261">
        <f t="shared" si="4"/>
        <v>318.06250434119431</v>
      </c>
      <c r="D121" s="261">
        <f t="shared" si="4"/>
        <v>331.42599600663783</v>
      </c>
      <c r="E121" s="261">
        <f t="shared" si="4"/>
        <v>333.45819487770694</v>
      </c>
      <c r="F121" s="261">
        <f t="shared" si="4"/>
        <v>357.5771419800497</v>
      </c>
      <c r="G121" s="261">
        <f t="shared" si="4"/>
        <v>336.9903651950367</v>
      </c>
      <c r="H121" s="261">
        <f t="shared" si="4"/>
        <v>324.65545431639117</v>
      </c>
      <c r="I121" s="261">
        <f t="shared" si="4"/>
        <v>329.41098321685024</v>
      </c>
      <c r="J121" s="261">
        <f t="shared" si="4"/>
        <v>339.37148751407432</v>
      </c>
      <c r="K121" s="261">
        <f t="shared" si="4"/>
        <v>310.87629566854446</v>
      </c>
      <c r="L121" s="261">
        <f t="shared" si="4"/>
        <v>311.92009377145985</v>
      </c>
      <c r="M121" s="261">
        <f t="shared" si="4"/>
        <v>330.57824656766854</v>
      </c>
      <c r="N121" s="261">
        <f t="shared" si="4"/>
        <v>313.80916118355628</v>
      </c>
      <c r="O121" s="261">
        <f t="shared" si="4"/>
        <v>317.2266568403</v>
      </c>
      <c r="P121" s="261">
        <f t="shared" si="4"/>
        <v>310.44828490239081</v>
      </c>
      <c r="Q121" s="261">
        <f t="shared" si="4"/>
        <v>185.72602346908164</v>
      </c>
      <c r="R121" s="261">
        <f t="shared" si="4"/>
        <v>200.22393158643806</v>
      </c>
      <c r="S121" s="261">
        <f t="shared" si="4"/>
        <v>233.04795178613472</v>
      </c>
      <c r="T121" s="261">
        <f t="shared" si="4"/>
        <v>211.66410547745281</v>
      </c>
      <c r="U121" s="261">
        <f t="shared" si="4"/>
        <v>244.96698844805294</v>
      </c>
      <c r="V121" s="261">
        <f t="shared" si="4"/>
        <v>244.8217783425138</v>
      </c>
      <c r="W121" s="261">
        <f t="shared" si="4"/>
        <v>199.75530561324871</v>
      </c>
      <c r="X121" s="261">
        <f t="shared" si="4"/>
        <v>169.89109327892805</v>
      </c>
      <c r="Y121" s="261">
        <f t="shared" si="4"/>
        <v>198.59838165609875</v>
      </c>
      <c r="DA121" s="70"/>
    </row>
    <row r="122" spans="1:105" ht="12" customHeight="1" x14ac:dyDescent="0.25">
      <c r="A122" s="60" t="s">
        <v>1052</v>
      </c>
      <c r="B122" s="262">
        <v>310.76683830502719</v>
      </c>
      <c r="C122" s="262">
        <v>317.59867976000521</v>
      </c>
      <c r="D122" s="262">
        <v>330.96432689728141</v>
      </c>
      <c r="E122" s="262">
        <v>333.05490530843588</v>
      </c>
      <c r="F122" s="262">
        <v>357.20329128490698</v>
      </c>
      <c r="G122" s="262">
        <v>336.63800060630149</v>
      </c>
      <c r="H122" s="262">
        <v>324.29622601032122</v>
      </c>
      <c r="I122" s="262">
        <v>329.11121797094921</v>
      </c>
      <c r="J122" s="262">
        <v>339.00544495483763</v>
      </c>
      <c r="K122" s="262">
        <v>310.56680169255202</v>
      </c>
      <c r="L122" s="262">
        <v>311.56197547607292</v>
      </c>
      <c r="M122" s="262">
        <v>330.19461324126007</v>
      </c>
      <c r="N122" s="262">
        <v>313.46454462323328</v>
      </c>
      <c r="O122" s="262">
        <v>316.90940021202459</v>
      </c>
      <c r="P122" s="262">
        <v>310.08294669213973</v>
      </c>
      <c r="Q122" s="262">
        <v>185.49332968906751</v>
      </c>
      <c r="R122" s="262">
        <v>199.99674918792979</v>
      </c>
      <c r="S122" s="262">
        <v>232.792340580119</v>
      </c>
      <c r="T122" s="262">
        <v>211.4315053975202</v>
      </c>
      <c r="U122" s="262">
        <v>244.70569581905849</v>
      </c>
      <c r="V122" s="262">
        <v>244.55149725516429</v>
      </c>
      <c r="W122" s="262">
        <v>199.5402425133436</v>
      </c>
      <c r="X122" s="262">
        <v>169.6979739120826</v>
      </c>
      <c r="Y122" s="262">
        <v>198.37890015959019</v>
      </c>
      <c r="DA122" s="72" t="s">
        <v>1233</v>
      </c>
    </row>
    <row r="123" spans="1:105" ht="12" customHeight="1" x14ac:dyDescent="0.25">
      <c r="A123" s="64" t="s">
        <v>28</v>
      </c>
      <c r="B123" s="229">
        <v>0.47695075406577531</v>
      </c>
      <c r="C123" s="229">
        <v>0.62679868892299007</v>
      </c>
      <c r="D123" s="229">
        <v>0.63042444168766976</v>
      </c>
      <c r="E123" s="229">
        <v>0.44797098693037513</v>
      </c>
      <c r="F123" s="229">
        <v>0.27937685874952117</v>
      </c>
      <c r="G123" s="229">
        <v>0.30151276753403811</v>
      </c>
      <c r="H123" s="229">
        <v>0.35116146201936388</v>
      </c>
      <c r="I123" s="229">
        <v>0.28072487389969769</v>
      </c>
      <c r="J123" s="229">
        <v>0.28520266392087817</v>
      </c>
      <c r="K123" s="229">
        <v>0.18589640352407749</v>
      </c>
      <c r="L123" s="229">
        <v>0.19677308665434831</v>
      </c>
      <c r="M123" s="229">
        <v>0.21398422145479329</v>
      </c>
      <c r="N123" s="229">
        <v>0.18200015253658761</v>
      </c>
      <c r="O123" s="229">
        <v>6.5016174412279359E-2</v>
      </c>
      <c r="P123" s="229">
        <v>8.2552850395272007E-2</v>
      </c>
      <c r="Q123" s="229">
        <v>3.4396840487772327E-2</v>
      </c>
      <c r="R123" s="229">
        <v>0</v>
      </c>
      <c r="S123" s="229">
        <v>0</v>
      </c>
      <c r="T123" s="229">
        <v>5.8998791639325893E-2</v>
      </c>
      <c r="U123" s="229">
        <v>3.4989185553184643E-2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17.937421060972842</v>
      </c>
      <c r="F124" s="229">
        <v>0</v>
      </c>
      <c r="G124" s="229">
        <v>0</v>
      </c>
      <c r="H124" s="229">
        <v>0</v>
      </c>
      <c r="I124" s="229">
        <v>36.200969024562369</v>
      </c>
      <c r="J124" s="229">
        <v>32.737196260925558</v>
      </c>
      <c r="K124" s="229">
        <v>0</v>
      </c>
      <c r="L124" s="229">
        <v>0</v>
      </c>
      <c r="M124" s="229">
        <v>3.404130547586441</v>
      </c>
      <c r="N124" s="229">
        <v>0</v>
      </c>
      <c r="O124" s="229">
        <v>0.1701535073423058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3.9999092857764542</v>
      </c>
      <c r="Y124" s="229">
        <v>8.2026436461345842</v>
      </c>
      <c r="DA124" s="73" t="s">
        <v>1235</v>
      </c>
    </row>
    <row r="125" spans="1:105" ht="12" customHeight="1" x14ac:dyDescent="0.25">
      <c r="A125" s="64" t="s">
        <v>31</v>
      </c>
      <c r="B125" s="229">
        <v>1.0633419992342621</v>
      </c>
      <c r="C125" s="229">
        <v>7.0946048167541544</v>
      </c>
      <c r="D125" s="229">
        <v>5.8880771464497963</v>
      </c>
      <c r="E125" s="229">
        <v>2.9230759616122581</v>
      </c>
      <c r="F125" s="229">
        <v>1.0773581124873159</v>
      </c>
      <c r="G125" s="229">
        <v>1.591371725052855</v>
      </c>
      <c r="H125" s="229">
        <v>1.940095631516408</v>
      </c>
      <c r="I125" s="229">
        <v>1.5092806209847169</v>
      </c>
      <c r="J125" s="229">
        <v>1.198793932173515</v>
      </c>
      <c r="K125" s="229">
        <v>1.1161233510550641</v>
      </c>
      <c r="L125" s="229">
        <v>0</v>
      </c>
      <c r="M125" s="229">
        <v>2.265409583907271</v>
      </c>
      <c r="N125" s="229">
        <v>1.283257081282533</v>
      </c>
      <c r="O125" s="229">
        <v>0.30222769228047203</v>
      </c>
      <c r="P125" s="229">
        <v>0.15690993192901301</v>
      </c>
      <c r="Q125" s="229">
        <v>0.32686812046121322</v>
      </c>
      <c r="R125" s="229">
        <v>0.53267686370588607</v>
      </c>
      <c r="S125" s="229">
        <v>0.42126023544747981</v>
      </c>
      <c r="T125" s="229">
        <v>0.56008830152707734</v>
      </c>
      <c r="U125" s="229">
        <v>0.69328354273601533</v>
      </c>
      <c r="V125" s="229">
        <v>0.92527933943068119</v>
      </c>
      <c r="W125" s="229">
        <v>0.28856451370144182</v>
      </c>
      <c r="X125" s="229">
        <v>0.88525750768348543</v>
      </c>
      <c r="Y125" s="229">
        <v>1.214177617924777</v>
      </c>
      <c r="DA125" s="73" t="s">
        <v>1236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2.605255693912147</v>
      </c>
      <c r="G126" s="229">
        <v>2.3890233001268029</v>
      </c>
      <c r="H126" s="229">
        <v>1.520522964621031</v>
      </c>
      <c r="I126" s="229">
        <v>1.6207831802209569</v>
      </c>
      <c r="J126" s="229">
        <v>1.189949655417446</v>
      </c>
      <c r="K126" s="229">
        <v>0</v>
      </c>
      <c r="L126" s="229">
        <v>0</v>
      </c>
      <c r="M126" s="229">
        <v>25.93579942488811</v>
      </c>
      <c r="N126" s="229">
        <v>10.008516986154071</v>
      </c>
      <c r="O126" s="229">
        <v>4.3413144232758727</v>
      </c>
      <c r="P126" s="229">
        <v>7.1257147158194343</v>
      </c>
      <c r="Q126" s="229">
        <v>6.2676272651610514</v>
      </c>
      <c r="R126" s="229">
        <v>4.4336552092191379</v>
      </c>
      <c r="S126" s="229">
        <v>3.2274865619074742</v>
      </c>
      <c r="T126" s="229">
        <v>5.9193534921757989</v>
      </c>
      <c r="U126" s="229">
        <v>6.6664319725393213</v>
      </c>
      <c r="V126" s="229">
        <v>6.7501967011263586</v>
      </c>
      <c r="W126" s="229">
        <v>6.3898772786649802</v>
      </c>
      <c r="X126" s="229">
        <v>4.048625035258782</v>
      </c>
      <c r="Y126" s="229">
        <v>4.1393414333370666</v>
      </c>
      <c r="DA126" s="73" t="s">
        <v>1237</v>
      </c>
    </row>
    <row r="127" spans="1:105" ht="12" customHeight="1" x14ac:dyDescent="0.25">
      <c r="A127" s="64" t="s">
        <v>32</v>
      </c>
      <c r="B127" s="229">
        <v>42.452710929319018</v>
      </c>
      <c r="C127" s="229">
        <v>39.497672428314473</v>
      </c>
      <c r="D127" s="229">
        <v>34.723131848289007</v>
      </c>
      <c r="E127" s="229">
        <v>42.947840919969209</v>
      </c>
      <c r="F127" s="229">
        <v>10.956974300107451</v>
      </c>
      <c r="G127" s="229">
        <v>9.2472276930867121</v>
      </c>
      <c r="H127" s="229">
        <v>7.4257298751669376</v>
      </c>
      <c r="I127" s="229">
        <v>14.92722142548917</v>
      </c>
      <c r="J127" s="229">
        <v>15.27665535769731</v>
      </c>
      <c r="K127" s="229">
        <v>11.73365377604402</v>
      </c>
      <c r="L127" s="229">
        <v>2.8922492721416582</v>
      </c>
      <c r="M127" s="229">
        <v>15.479106769324069</v>
      </c>
      <c r="N127" s="229">
        <v>4.3113592596648846</v>
      </c>
      <c r="O127" s="229">
        <v>4.3032061481874164</v>
      </c>
      <c r="P127" s="229">
        <v>4.2639994820324798</v>
      </c>
      <c r="Q127" s="229">
        <v>7.4564831206822824</v>
      </c>
      <c r="R127" s="229">
        <v>7.7022235496668916</v>
      </c>
      <c r="S127" s="229">
        <v>5.3366666773076936</v>
      </c>
      <c r="T127" s="229">
        <v>4.973471355924195</v>
      </c>
      <c r="U127" s="229">
        <v>4.0656487578567351</v>
      </c>
      <c r="V127" s="229">
        <v>3.955340707290409</v>
      </c>
      <c r="W127" s="229">
        <v>2.4079870400156409</v>
      </c>
      <c r="X127" s="229">
        <v>3.9743479258085759</v>
      </c>
      <c r="Y127" s="229">
        <v>6.6104653212330922</v>
      </c>
      <c r="DA127" s="73" t="s">
        <v>1238</v>
      </c>
    </row>
    <row r="128" spans="1:105" ht="12" customHeight="1" x14ac:dyDescent="0.25">
      <c r="A128" s="64" t="s">
        <v>33</v>
      </c>
      <c r="B128" s="229">
        <v>65.041607552771666</v>
      </c>
      <c r="C128" s="229">
        <v>0.51018633798974677</v>
      </c>
      <c r="D128" s="229">
        <v>28.909483147706979</v>
      </c>
      <c r="E128" s="229">
        <v>41.949197621448413</v>
      </c>
      <c r="F128" s="229">
        <v>35.438316156379472</v>
      </c>
      <c r="G128" s="229">
        <v>34.684714765418519</v>
      </c>
      <c r="H128" s="229">
        <v>31.401519673744438</v>
      </c>
      <c r="I128" s="229">
        <v>39.24201822213093</v>
      </c>
      <c r="J128" s="229">
        <v>29.001818060412699</v>
      </c>
      <c r="K128" s="229">
        <v>28.08762946308298</v>
      </c>
      <c r="L128" s="229">
        <v>20.627170922522112</v>
      </c>
      <c r="M128" s="229">
        <v>0.90765176804467762</v>
      </c>
      <c r="N128" s="229">
        <v>65.539219782784883</v>
      </c>
      <c r="O128" s="229">
        <v>40.436112103064417</v>
      </c>
      <c r="P128" s="229">
        <v>47.589346954698158</v>
      </c>
      <c r="Q128" s="229">
        <v>0.42471342506546389</v>
      </c>
      <c r="R128" s="229">
        <v>14.244618845880071</v>
      </c>
      <c r="S128" s="229">
        <v>14.19383467272743</v>
      </c>
      <c r="T128" s="229">
        <v>13.50346762819041</v>
      </c>
      <c r="U128" s="229">
        <v>15.512105466013161</v>
      </c>
      <c r="V128" s="229">
        <v>6.3396979811939467</v>
      </c>
      <c r="W128" s="229">
        <v>68.55923926624682</v>
      </c>
      <c r="X128" s="229">
        <v>76.98535988476344</v>
      </c>
      <c r="Y128" s="229">
        <v>91.858742526666745</v>
      </c>
      <c r="DA128" s="73" t="s">
        <v>1239</v>
      </c>
    </row>
    <row r="129" spans="1:105" ht="12" customHeight="1" x14ac:dyDescent="0.25">
      <c r="A129" s="64" t="s">
        <v>35</v>
      </c>
      <c r="B129" s="229">
        <v>201.18369177381791</v>
      </c>
      <c r="C129" s="229">
        <v>269.10586951106649</v>
      </c>
      <c r="D129" s="229">
        <v>260.81321031314798</v>
      </c>
      <c r="E129" s="229">
        <v>226.84939875750291</v>
      </c>
      <c r="F129" s="229">
        <v>140.59155589517701</v>
      </c>
      <c r="G129" s="229">
        <v>126.3690310022418</v>
      </c>
      <c r="H129" s="229">
        <v>126.1051866101765</v>
      </c>
      <c r="I129" s="229">
        <v>95.211890072297919</v>
      </c>
      <c r="J129" s="229">
        <v>75.759322997358922</v>
      </c>
      <c r="K129" s="229">
        <v>93.853162822375069</v>
      </c>
      <c r="L129" s="229">
        <v>98.964738716423938</v>
      </c>
      <c r="M129" s="229">
        <v>61.317400970015143</v>
      </c>
      <c r="N129" s="229">
        <v>64.12075407397019</v>
      </c>
      <c r="O129" s="229">
        <v>51.29290767674739</v>
      </c>
      <c r="P129" s="229">
        <v>65.453906273482346</v>
      </c>
      <c r="Q129" s="229">
        <v>50.992279576521788</v>
      </c>
      <c r="R129" s="229">
        <v>46.632096050616347</v>
      </c>
      <c r="S129" s="229">
        <v>49.946009059988498</v>
      </c>
      <c r="T129" s="229">
        <v>43.53202621177951</v>
      </c>
      <c r="U129" s="229">
        <v>50.634198450295997</v>
      </c>
      <c r="V129" s="229">
        <v>52.422727240279031</v>
      </c>
      <c r="W129" s="229">
        <v>74.26772766084629</v>
      </c>
      <c r="X129" s="229">
        <v>35.233444836313367</v>
      </c>
      <c r="Y129" s="229">
        <v>38.989289406166741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0.54853529581869975</v>
      </c>
      <c r="C131" s="229">
        <v>0.76354797695738119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0.76147138594134445</v>
      </c>
      <c r="K131" s="229">
        <v>0.55504891048676852</v>
      </c>
      <c r="L131" s="229">
        <v>10.37206124593634</v>
      </c>
      <c r="M131" s="229">
        <v>11.342931883160871</v>
      </c>
      <c r="N131" s="229">
        <v>8.8910800957807883</v>
      </c>
      <c r="O131" s="229">
        <v>9.2289345045192679</v>
      </c>
      <c r="P131" s="229">
        <v>11.529718228148321</v>
      </c>
      <c r="Q131" s="229">
        <v>7.7416146413458762</v>
      </c>
      <c r="R131" s="229">
        <v>8.3235287725236127</v>
      </c>
      <c r="S131" s="229">
        <v>8.5324150384688622</v>
      </c>
      <c r="T131" s="229">
        <v>8.2370645918800687</v>
      </c>
      <c r="U131" s="229">
        <v>10.4180660588923</v>
      </c>
      <c r="V131" s="229">
        <v>10.59708805261508</v>
      </c>
      <c r="W131" s="229">
        <v>8.7577413398415374</v>
      </c>
      <c r="X131" s="229">
        <v>8.6787828522272932</v>
      </c>
      <c r="Y131" s="229">
        <v>10.494226717775399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166.25445426809409</v>
      </c>
      <c r="G132" s="229">
        <v>162.05511935284079</v>
      </c>
      <c r="H132" s="229">
        <v>155.55200979307659</v>
      </c>
      <c r="I132" s="229">
        <v>140.11833055136341</v>
      </c>
      <c r="J132" s="229">
        <v>182.79503464098991</v>
      </c>
      <c r="K132" s="229">
        <v>175.03528696598411</v>
      </c>
      <c r="L132" s="229">
        <v>178.50898223239449</v>
      </c>
      <c r="M132" s="229">
        <v>209.32819807287871</v>
      </c>
      <c r="N132" s="229">
        <v>159.12835719105939</v>
      </c>
      <c r="O132" s="229">
        <v>206.76952798219509</v>
      </c>
      <c r="P132" s="229">
        <v>173.88079825563469</v>
      </c>
      <c r="Q132" s="229">
        <v>112.2493466993421</v>
      </c>
      <c r="R132" s="229">
        <v>118.1279498963179</v>
      </c>
      <c r="S132" s="229">
        <v>151.13466833427159</v>
      </c>
      <c r="T132" s="229">
        <v>134.64703502440381</v>
      </c>
      <c r="U132" s="229">
        <v>156.68097238517171</v>
      </c>
      <c r="V132" s="229">
        <v>163.56116723322879</v>
      </c>
      <c r="W132" s="229">
        <v>38.869105414026897</v>
      </c>
      <c r="X132" s="229">
        <v>35.892246584251239</v>
      </c>
      <c r="Y132" s="229">
        <v>36.870013490351838</v>
      </c>
      <c r="DA132" s="73" t="s">
        <v>1243</v>
      </c>
    </row>
    <row r="133" spans="1:105" ht="12" customHeight="1" x14ac:dyDescent="0.25">
      <c r="A133" s="60" t="s">
        <v>1064</v>
      </c>
      <c r="B133" s="262">
        <v>0.38237618234752863</v>
      </c>
      <c r="C133" s="262">
        <v>0.46382458118911041</v>
      </c>
      <c r="D133" s="262">
        <v>0.46166910935642652</v>
      </c>
      <c r="E133" s="262">
        <v>0.40328956927108017</v>
      </c>
      <c r="F133" s="262">
        <v>0.37385069514271829</v>
      </c>
      <c r="G133" s="262">
        <v>0.35236458873522181</v>
      </c>
      <c r="H133" s="262">
        <v>0.35922830606993122</v>
      </c>
      <c r="I133" s="262">
        <v>0.29976524590100789</v>
      </c>
      <c r="J133" s="262">
        <v>0.36604255923670082</v>
      </c>
      <c r="K133" s="262">
        <v>0.30949397599241191</v>
      </c>
      <c r="L133" s="262">
        <v>0.35811829538694018</v>
      </c>
      <c r="M133" s="262">
        <v>0.38363332640848241</v>
      </c>
      <c r="N133" s="262">
        <v>0.34461656032297933</v>
      </c>
      <c r="O133" s="262">
        <v>0.31725662827537848</v>
      </c>
      <c r="P133" s="262">
        <v>0.36533821025107988</v>
      </c>
      <c r="Q133" s="262">
        <v>0.2326937800141369</v>
      </c>
      <c r="R133" s="262">
        <v>0.22718239850827321</v>
      </c>
      <c r="S133" s="262">
        <v>0.25561120601571602</v>
      </c>
      <c r="T133" s="262">
        <v>0.2326000799326145</v>
      </c>
      <c r="U133" s="262">
        <v>0.26129262899446343</v>
      </c>
      <c r="V133" s="262">
        <v>0.27028108734950762</v>
      </c>
      <c r="W133" s="262">
        <v>0.2150630999050997</v>
      </c>
      <c r="X133" s="262">
        <v>0.19311936684545891</v>
      </c>
      <c r="Y133" s="262">
        <v>0.2194814965085716</v>
      </c>
      <c r="DA133" s="72" t="s">
        <v>1244</v>
      </c>
    </row>
    <row r="134" spans="1:105" ht="12" customHeight="1" x14ac:dyDescent="0.25">
      <c r="A134" s="57" t="s">
        <v>1010</v>
      </c>
      <c r="B134" s="261">
        <v>112.1302497839573</v>
      </c>
      <c r="C134" s="261">
        <v>118.96875392698161</v>
      </c>
      <c r="D134" s="261">
        <v>122.5035642893808</v>
      </c>
      <c r="E134" s="261">
        <v>120.33386413636821</v>
      </c>
      <c r="F134" s="261">
        <v>107.65964116577371</v>
      </c>
      <c r="G134" s="261">
        <v>100.3571216872075</v>
      </c>
      <c r="H134" s="261">
        <v>97.623442826081671</v>
      </c>
      <c r="I134" s="261">
        <v>93.460356484983521</v>
      </c>
      <c r="J134" s="261">
        <v>91.856623971507872</v>
      </c>
      <c r="K134" s="261">
        <v>87.43433417410769</v>
      </c>
      <c r="L134" s="261">
        <v>88.626792247717248</v>
      </c>
      <c r="M134" s="261">
        <v>91.156998823343514</v>
      </c>
      <c r="N134" s="261">
        <v>84.685477937459638</v>
      </c>
      <c r="O134" s="261">
        <v>78.04460704980437</v>
      </c>
      <c r="P134" s="261">
        <v>83.929333767695937</v>
      </c>
      <c r="Q134" s="261">
        <v>53.858740267871198</v>
      </c>
      <c r="R134" s="261">
        <v>55.461070691704883</v>
      </c>
      <c r="S134" s="261">
        <v>61.917622745733048</v>
      </c>
      <c r="T134" s="261">
        <v>56.628091977257903</v>
      </c>
      <c r="U134" s="261">
        <v>65.000983599035308</v>
      </c>
      <c r="V134" s="261">
        <v>65.457896699959861</v>
      </c>
      <c r="W134" s="261">
        <v>62.517151852809071</v>
      </c>
      <c r="X134" s="261">
        <v>48.631874020008233</v>
      </c>
      <c r="Y134" s="261">
        <v>56.452076270057098</v>
      </c>
      <c r="DA134" s="70" t="s">
        <v>1245</v>
      </c>
    </row>
    <row r="135" spans="1:105" ht="12" customHeight="1" x14ac:dyDescent="0.25">
      <c r="A135" s="60" t="s">
        <v>1012</v>
      </c>
      <c r="B135" s="262">
        <v>107.76694413661011</v>
      </c>
      <c r="C135" s="262">
        <v>112.8517313761261</v>
      </c>
      <c r="D135" s="262">
        <v>116.5770509934142</v>
      </c>
      <c r="E135" s="262">
        <v>116.03944999554901</v>
      </c>
      <c r="F135" s="262">
        <v>101.9937530299958</v>
      </c>
      <c r="G135" s="262">
        <v>94.824942766369631</v>
      </c>
      <c r="H135" s="262">
        <v>91.430219510563774</v>
      </c>
      <c r="I135" s="262">
        <v>89.342182571565061</v>
      </c>
      <c r="J135" s="262">
        <v>83.42440124274701</v>
      </c>
      <c r="K135" s="262">
        <v>82.481899684090578</v>
      </c>
      <c r="L135" s="262">
        <v>80.854957098868326</v>
      </c>
      <c r="M135" s="262">
        <v>82.701212620457738</v>
      </c>
      <c r="N135" s="262">
        <v>76.439452595052316</v>
      </c>
      <c r="O135" s="262">
        <v>69.599218187203675</v>
      </c>
      <c r="P135" s="262">
        <v>73.683926542289328</v>
      </c>
      <c r="Q135" s="262">
        <v>47.494582905696689</v>
      </c>
      <c r="R135" s="262">
        <v>49.699285921762389</v>
      </c>
      <c r="S135" s="262">
        <v>55.021457927193637</v>
      </c>
      <c r="T135" s="262">
        <v>50.341700785536503</v>
      </c>
      <c r="U135" s="262">
        <v>58.152203120312919</v>
      </c>
      <c r="V135" s="262">
        <v>57.887037776890779</v>
      </c>
      <c r="W135" s="262">
        <v>58.960027419497422</v>
      </c>
      <c r="X135" s="262">
        <v>43.15332985014453</v>
      </c>
      <c r="Y135" s="262">
        <v>50.615766509532868</v>
      </c>
      <c r="DA135" s="72" t="s">
        <v>1246</v>
      </c>
    </row>
    <row r="136" spans="1:105" ht="12" customHeight="1" x14ac:dyDescent="0.25">
      <c r="A136" s="59" t="s">
        <v>28</v>
      </c>
      <c r="B136" s="230">
        <v>0.2108649434886361</v>
      </c>
      <c r="C136" s="230">
        <v>0.2250356572482976</v>
      </c>
      <c r="D136" s="230">
        <v>0.24487672404705699</v>
      </c>
      <c r="E136" s="230">
        <v>0.19143664450574541</v>
      </c>
      <c r="F136" s="230">
        <v>0.1845531294412317</v>
      </c>
      <c r="G136" s="230">
        <v>0.20585358321921041</v>
      </c>
      <c r="H136" s="230">
        <v>0.2354675989805057</v>
      </c>
      <c r="I136" s="230">
        <v>0.22232594854213919</v>
      </c>
      <c r="J136" s="230">
        <v>0.25547568754254862</v>
      </c>
      <c r="K136" s="230">
        <v>0.14437707532760419</v>
      </c>
      <c r="L136" s="230">
        <v>0.15702877262307641</v>
      </c>
      <c r="M136" s="230">
        <v>0.17011213518844209</v>
      </c>
      <c r="N136" s="230">
        <v>0.17579129348543029</v>
      </c>
      <c r="O136" s="230">
        <v>7.5664624462569441E-2</v>
      </c>
      <c r="P136" s="230">
        <v>7.9618871317368126E-2</v>
      </c>
      <c r="Q136" s="230">
        <v>2.5315625077766982E-2</v>
      </c>
      <c r="R136" s="230">
        <v>0</v>
      </c>
      <c r="S136" s="230">
        <v>0</v>
      </c>
      <c r="T136" s="230">
        <v>5.4441350771579189E-2</v>
      </c>
      <c r="U136" s="230">
        <v>3.3068998500350659E-2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0.46547500475018783</v>
      </c>
      <c r="C137" s="295">
        <v>2.5219938399935891</v>
      </c>
      <c r="D137" s="295">
        <v>2.2645426730457312</v>
      </c>
      <c r="E137" s="295">
        <v>1.236823819218531</v>
      </c>
      <c r="F137" s="295">
        <v>0.70466649653826696</v>
      </c>
      <c r="G137" s="295">
        <v>1.075763771871084</v>
      </c>
      <c r="H137" s="295">
        <v>1.288071579561697</v>
      </c>
      <c r="I137" s="295">
        <v>1.1835096611293781</v>
      </c>
      <c r="J137" s="295">
        <v>1.063244361267246</v>
      </c>
      <c r="K137" s="295">
        <v>0.85828594330503993</v>
      </c>
      <c r="L137" s="295">
        <v>0</v>
      </c>
      <c r="M137" s="295">
        <v>1.783170338665244</v>
      </c>
      <c r="N137" s="295">
        <v>1.2272465854661969</v>
      </c>
      <c r="O137" s="295">
        <v>0.34825573530076898</v>
      </c>
      <c r="P137" s="295">
        <v>0.1498397123686088</v>
      </c>
      <c r="Q137" s="295">
        <v>0.23819641554564991</v>
      </c>
      <c r="R137" s="295">
        <v>0.44550118222623908</v>
      </c>
      <c r="S137" s="295">
        <v>0.39247584046916739</v>
      </c>
      <c r="T137" s="295">
        <v>0.51172287383430981</v>
      </c>
      <c r="U137" s="295">
        <v>0.64876984143864869</v>
      </c>
      <c r="V137" s="295">
        <v>0.83556686411508041</v>
      </c>
      <c r="W137" s="295">
        <v>0.20389639748700361</v>
      </c>
      <c r="X137" s="295">
        <v>0.86430228609090642</v>
      </c>
      <c r="Y137" s="295">
        <v>1.203831014085821</v>
      </c>
      <c r="DA137" s="122" t="s">
        <v>1248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1.672216590335621</v>
      </c>
      <c r="G138" s="295">
        <v>1.584835897111462</v>
      </c>
      <c r="H138" s="295">
        <v>0.99066878905376665</v>
      </c>
      <c r="I138" s="295">
        <v>1.2472266147061599</v>
      </c>
      <c r="J138" s="295">
        <v>1.0357042935596421</v>
      </c>
      <c r="K138" s="295">
        <v>0</v>
      </c>
      <c r="L138" s="295">
        <v>0</v>
      </c>
      <c r="M138" s="295">
        <v>20.03384797247891</v>
      </c>
      <c r="N138" s="295">
        <v>9.393047758338076</v>
      </c>
      <c r="O138" s="295">
        <v>4.9091228503411957</v>
      </c>
      <c r="P138" s="295">
        <v>6.6776486511174369</v>
      </c>
      <c r="Q138" s="295">
        <v>4.4821300555650527</v>
      </c>
      <c r="R138" s="295">
        <v>3.6388619534217268</v>
      </c>
      <c r="S138" s="295">
        <v>2.9508391828381368</v>
      </c>
      <c r="T138" s="295">
        <v>5.3072707216696866</v>
      </c>
      <c r="U138" s="295">
        <v>6.1219792157905859</v>
      </c>
      <c r="V138" s="295">
        <v>5.9819586866279</v>
      </c>
      <c r="W138" s="295">
        <v>4.4307554902571864</v>
      </c>
      <c r="X138" s="295">
        <v>3.8790219429601729</v>
      </c>
      <c r="Y138" s="295">
        <v>4.0274781457100302</v>
      </c>
      <c r="DA138" s="122" t="s">
        <v>1249</v>
      </c>
    </row>
    <row r="139" spans="1:105" ht="12" customHeight="1" x14ac:dyDescent="0.25">
      <c r="A139" s="59" t="s">
        <v>32</v>
      </c>
      <c r="B139" s="295">
        <v>18.810921581096249</v>
      </c>
      <c r="C139" s="295">
        <v>14.212437336906801</v>
      </c>
      <c r="D139" s="295">
        <v>13.51783539942166</v>
      </c>
      <c r="E139" s="295">
        <v>18.39459888309905</v>
      </c>
      <c r="F139" s="295">
        <v>7.2542985891203768</v>
      </c>
      <c r="G139" s="295">
        <v>6.3275862795654838</v>
      </c>
      <c r="H139" s="295">
        <v>4.9904217955656334</v>
      </c>
      <c r="I139" s="295">
        <v>11.848463469271341</v>
      </c>
      <c r="J139" s="295">
        <v>13.71507163503145</v>
      </c>
      <c r="K139" s="295">
        <v>9.1334387783356608</v>
      </c>
      <c r="L139" s="295">
        <v>2.3132525990646311</v>
      </c>
      <c r="M139" s="295">
        <v>12.33312805992459</v>
      </c>
      <c r="N139" s="295">
        <v>4.1736269076519639</v>
      </c>
      <c r="O139" s="295">
        <v>5.0192337462333638</v>
      </c>
      <c r="P139" s="295">
        <v>4.1216858482068268</v>
      </c>
      <c r="Q139" s="295">
        <v>5.5001931674045306</v>
      </c>
      <c r="R139" s="295">
        <v>6.5205224334595799</v>
      </c>
      <c r="S139" s="295">
        <v>5.0328476870935841</v>
      </c>
      <c r="T139" s="295">
        <v>4.5995908002030088</v>
      </c>
      <c r="U139" s="295">
        <v>3.8511538213872831</v>
      </c>
      <c r="V139" s="295">
        <v>3.6155426594724949</v>
      </c>
      <c r="W139" s="295">
        <v>1.7222731154769779</v>
      </c>
      <c r="X139" s="295">
        <v>3.927744001861917</v>
      </c>
      <c r="Y139" s="295">
        <v>6.6343225641951076</v>
      </c>
      <c r="DA139" s="122" t="s">
        <v>1250</v>
      </c>
    </row>
    <row r="140" spans="1:105" ht="12" customHeight="1" x14ac:dyDescent="0.25">
      <c r="A140" s="59" t="s">
        <v>35</v>
      </c>
      <c r="B140" s="295">
        <v>88.279682607275035</v>
      </c>
      <c r="C140" s="295">
        <v>95.892264541977397</v>
      </c>
      <c r="D140" s="295">
        <v>100.54979619689981</v>
      </c>
      <c r="E140" s="295">
        <v>96.216590648725713</v>
      </c>
      <c r="F140" s="295">
        <v>92.178018224560304</v>
      </c>
      <c r="G140" s="295">
        <v>85.630903234602386</v>
      </c>
      <c r="H140" s="295">
        <v>83.925589747402171</v>
      </c>
      <c r="I140" s="295">
        <v>74.840656877916047</v>
      </c>
      <c r="J140" s="295">
        <v>67.354905265346119</v>
      </c>
      <c r="K140" s="295">
        <v>72.345797887122274</v>
      </c>
      <c r="L140" s="295">
        <v>78.384675727180621</v>
      </c>
      <c r="M140" s="295">
        <v>48.380954114200549</v>
      </c>
      <c r="N140" s="295">
        <v>61.469740050110637</v>
      </c>
      <c r="O140" s="295">
        <v>59.246941230865772</v>
      </c>
      <c r="P140" s="295">
        <v>62.655133459279092</v>
      </c>
      <c r="Q140" s="295">
        <v>37.248747642103687</v>
      </c>
      <c r="R140" s="295">
        <v>39.094400352654837</v>
      </c>
      <c r="S140" s="295">
        <v>46.645295216792753</v>
      </c>
      <c r="T140" s="295">
        <v>39.868675039057912</v>
      </c>
      <c r="U140" s="295">
        <v>47.497231243196048</v>
      </c>
      <c r="V140" s="295">
        <v>47.453969566675298</v>
      </c>
      <c r="W140" s="295">
        <v>52.603102416276258</v>
      </c>
      <c r="X140" s="295">
        <v>34.482261619231537</v>
      </c>
      <c r="Y140" s="295">
        <v>38.75013478554191</v>
      </c>
      <c r="DA140" s="122" t="s">
        <v>1251</v>
      </c>
    </row>
    <row r="141" spans="1:105" ht="12" customHeight="1" x14ac:dyDescent="0.25">
      <c r="A141" s="60" t="s">
        <v>1019</v>
      </c>
      <c r="B141" s="262">
        <v>4.3633056473472296</v>
      </c>
      <c r="C141" s="262">
        <v>6.1170225508555056</v>
      </c>
      <c r="D141" s="262">
        <v>5.9265132959665383</v>
      </c>
      <c r="E141" s="262">
        <v>4.2944141408191392</v>
      </c>
      <c r="F141" s="262">
        <v>5.6658881357778874</v>
      </c>
      <c r="G141" s="262">
        <v>5.5321789208378798</v>
      </c>
      <c r="H141" s="262">
        <v>6.1932233155178924</v>
      </c>
      <c r="I141" s="262">
        <v>4.1181739134184649</v>
      </c>
      <c r="J141" s="262">
        <v>8.4322227287608573</v>
      </c>
      <c r="K141" s="262">
        <v>4.9524344900171151</v>
      </c>
      <c r="L141" s="262">
        <v>7.7718351488489237</v>
      </c>
      <c r="M141" s="262">
        <v>8.4557862028857773</v>
      </c>
      <c r="N141" s="262">
        <v>8.2460253424073233</v>
      </c>
      <c r="O141" s="262">
        <v>8.4453888626006961</v>
      </c>
      <c r="P141" s="262">
        <v>10.245407225406611</v>
      </c>
      <c r="Q141" s="262">
        <v>6.3641573621745131</v>
      </c>
      <c r="R141" s="262">
        <v>5.761784769942496</v>
      </c>
      <c r="S141" s="262">
        <v>6.8961648185394013</v>
      </c>
      <c r="T141" s="262">
        <v>6.2863911917214059</v>
      </c>
      <c r="U141" s="262">
        <v>6.8487804787223867</v>
      </c>
      <c r="V141" s="262">
        <v>7.5708589230690784</v>
      </c>
      <c r="W141" s="262">
        <v>3.557124433311651</v>
      </c>
      <c r="X141" s="262">
        <v>5.4785441698636994</v>
      </c>
      <c r="Y141" s="262">
        <v>5.8363097605242276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129.92822642721177</v>
      </c>
      <c r="C142" s="261">
        <f t="shared" si="5"/>
        <v>143.75060518811711</v>
      </c>
      <c r="D142" s="261">
        <f t="shared" si="5"/>
        <v>146.12382589080607</v>
      </c>
      <c r="E142" s="261">
        <f t="shared" si="5"/>
        <v>138.06139123417722</v>
      </c>
      <c r="F142" s="261">
        <f t="shared" si="5"/>
        <v>131.23513698394811</v>
      </c>
      <c r="G142" s="261">
        <f t="shared" si="5"/>
        <v>123.32413402038617</v>
      </c>
      <c r="H142" s="261">
        <f t="shared" si="5"/>
        <v>122.19921558847338</v>
      </c>
      <c r="I142" s="261">
        <f t="shared" si="5"/>
        <v>112.59892030552454</v>
      </c>
      <c r="J142" s="261">
        <f t="shared" si="5"/>
        <v>125.7126525432535</v>
      </c>
      <c r="K142" s="261">
        <f t="shared" si="5"/>
        <v>109.61587876476234</v>
      </c>
      <c r="L142" s="261">
        <f t="shared" si="5"/>
        <v>117.89990116127493</v>
      </c>
      <c r="M142" s="261">
        <f t="shared" si="5"/>
        <v>130.45714815228331</v>
      </c>
      <c r="N142" s="261">
        <f t="shared" si="5"/>
        <v>117.26369621794038</v>
      </c>
      <c r="O142" s="261">
        <f t="shared" si="5"/>
        <v>110.92240777003772</v>
      </c>
      <c r="P142" s="261">
        <f t="shared" si="5"/>
        <v>120.97944641250047</v>
      </c>
      <c r="Q142" s="261">
        <f t="shared" si="5"/>
        <v>76.754299855462705</v>
      </c>
      <c r="R142" s="261">
        <f t="shared" si="5"/>
        <v>77.243384889332191</v>
      </c>
      <c r="S142" s="261">
        <f t="shared" si="5"/>
        <v>87.181964481400342</v>
      </c>
      <c r="T142" s="261">
        <f t="shared" si="5"/>
        <v>79.924441261231948</v>
      </c>
      <c r="U142" s="261">
        <f t="shared" si="5"/>
        <v>90.454738952476973</v>
      </c>
      <c r="V142" s="261">
        <f t="shared" si="5"/>
        <v>92.553195900675519</v>
      </c>
      <c r="W142" s="261">
        <f t="shared" si="5"/>
        <v>75.610186310795299</v>
      </c>
      <c r="X142" s="261">
        <f t="shared" si="5"/>
        <v>66.676057054387911</v>
      </c>
      <c r="Y142" s="261">
        <f t="shared" si="5"/>
        <v>76.623146500878136</v>
      </c>
      <c r="DA142" s="70"/>
    </row>
    <row r="143" spans="1:105" ht="12" customHeight="1" x14ac:dyDescent="0.25">
      <c r="A143" s="60" t="s">
        <v>1022</v>
      </c>
      <c r="B143" s="262">
        <v>63.152296734513797</v>
      </c>
      <c r="C143" s="262">
        <v>64.101966840976019</v>
      </c>
      <c r="D143" s="262">
        <v>67.047196605758401</v>
      </c>
      <c r="E143" s="262">
        <v>69.552179227844704</v>
      </c>
      <c r="F143" s="262">
        <v>56.184536661759438</v>
      </c>
      <c r="G143" s="262">
        <v>51.596094768593211</v>
      </c>
      <c r="H143" s="262">
        <v>48.466299234996157</v>
      </c>
      <c r="I143" s="262">
        <v>49.359464633358762</v>
      </c>
      <c r="J143" s="262">
        <v>37.117621163623447</v>
      </c>
      <c r="K143" s="262">
        <v>44.130782216103697</v>
      </c>
      <c r="L143" s="262">
        <v>40.150952990984351</v>
      </c>
      <c r="M143" s="262">
        <v>31.575148697735489</v>
      </c>
      <c r="N143" s="262">
        <v>33.256243972904933</v>
      </c>
      <c r="O143" s="262">
        <v>29.62918812542836</v>
      </c>
      <c r="P143" s="262">
        <v>30.530641877090861</v>
      </c>
      <c r="Q143" s="262">
        <v>19.11119689574053</v>
      </c>
      <c r="R143" s="262">
        <v>20.822645720269151</v>
      </c>
      <c r="S143" s="262">
        <v>23.239108485044881</v>
      </c>
      <c r="T143" s="262">
        <v>20.476451259745339</v>
      </c>
      <c r="U143" s="262">
        <v>24.407872720574289</v>
      </c>
      <c r="V143" s="262">
        <v>23.53485963015499</v>
      </c>
      <c r="W143" s="262">
        <v>31.304666239124071</v>
      </c>
      <c r="X143" s="262">
        <v>17.189797461053661</v>
      </c>
      <c r="Y143" s="262">
        <v>20.364804919876061</v>
      </c>
      <c r="DA143" s="72" t="s">
        <v>1253</v>
      </c>
    </row>
    <row r="144" spans="1:105" ht="12" customHeight="1" x14ac:dyDescent="0.25">
      <c r="A144" s="60" t="s">
        <v>1024</v>
      </c>
      <c r="B144" s="262">
        <v>27.183637802760089</v>
      </c>
      <c r="C144" s="262">
        <v>27.781237934907111</v>
      </c>
      <c r="D144" s="262">
        <v>28.950368183040599</v>
      </c>
      <c r="E144" s="262">
        <v>29.133236878545731</v>
      </c>
      <c r="F144" s="262">
        <v>31.245563217758669</v>
      </c>
      <c r="G144" s="262">
        <v>29.446660168241621</v>
      </c>
      <c r="H144" s="262">
        <v>28.367090892799379</v>
      </c>
      <c r="I144" s="262">
        <v>28.788271602410479</v>
      </c>
      <c r="J144" s="262">
        <v>29.65374709566219</v>
      </c>
      <c r="K144" s="262">
        <v>27.166140045114911</v>
      </c>
      <c r="L144" s="262">
        <v>27.253190657817271</v>
      </c>
      <c r="M144" s="262">
        <v>28.88303919339921</v>
      </c>
      <c r="N144" s="262">
        <v>27.41961366122781</v>
      </c>
      <c r="O144" s="262">
        <v>27.720944739920959</v>
      </c>
      <c r="P144" s="262">
        <v>27.12381590540938</v>
      </c>
      <c r="Q144" s="262">
        <v>16.225616338595049</v>
      </c>
      <c r="R144" s="262">
        <v>17.494270692801219</v>
      </c>
      <c r="S144" s="262">
        <v>20.362992087899201</v>
      </c>
      <c r="T144" s="262">
        <v>18.494500552781549</v>
      </c>
      <c r="U144" s="262">
        <v>21.4050863332095</v>
      </c>
      <c r="V144" s="262">
        <v>21.391598156885841</v>
      </c>
      <c r="W144" s="262">
        <v>17.454338787054201</v>
      </c>
      <c r="X144" s="262">
        <v>14.84395273269303</v>
      </c>
      <c r="Y144" s="262">
        <v>17.35275294835397</v>
      </c>
      <c r="DA144" s="72" t="s">
        <v>1254</v>
      </c>
    </row>
    <row r="145" spans="1:105" ht="12" customHeight="1" x14ac:dyDescent="0.25">
      <c r="A145" s="64" t="s">
        <v>28</v>
      </c>
      <c r="B145" s="229">
        <v>4.1720206116559758E-2</v>
      </c>
      <c r="C145" s="229">
        <v>5.4827820844267391E-2</v>
      </c>
      <c r="D145" s="229">
        <v>5.5144975500970722E-2</v>
      </c>
      <c r="E145" s="229">
        <v>3.9185265459076142E-2</v>
      </c>
      <c r="F145" s="229">
        <v>2.4437869175943521E-2</v>
      </c>
      <c r="G145" s="229">
        <v>2.637415855004533E-2</v>
      </c>
      <c r="H145" s="229">
        <v>3.0717067644304239E-2</v>
      </c>
      <c r="I145" s="229">
        <v>2.4555783802210889E-2</v>
      </c>
      <c r="J145" s="229">
        <v>2.494746852235824E-2</v>
      </c>
      <c r="K145" s="229">
        <v>1.6260874325574739E-2</v>
      </c>
      <c r="L145" s="229">
        <v>1.7212287984513679E-2</v>
      </c>
      <c r="M145" s="229">
        <v>1.8717793710741001E-2</v>
      </c>
      <c r="N145" s="229">
        <v>1.5920058438621539E-2</v>
      </c>
      <c r="O145" s="229">
        <v>5.6871452120954629E-3</v>
      </c>
      <c r="P145" s="229">
        <v>7.2211269290189603E-3</v>
      </c>
      <c r="Q145" s="229">
        <v>3.0087870973580328E-3</v>
      </c>
      <c r="R145" s="229">
        <v>0</v>
      </c>
      <c r="S145" s="229">
        <v>0</v>
      </c>
      <c r="T145" s="229">
        <v>5.1607880411930051E-3</v>
      </c>
      <c r="U145" s="229">
        <v>3.060601164136343E-3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1.569036001062917</v>
      </c>
      <c r="F146" s="229">
        <v>0</v>
      </c>
      <c r="G146" s="229">
        <v>0</v>
      </c>
      <c r="H146" s="229">
        <v>0</v>
      </c>
      <c r="I146" s="229">
        <v>3.1665992273819801</v>
      </c>
      <c r="J146" s="229">
        <v>2.8636134109051619</v>
      </c>
      <c r="K146" s="229">
        <v>0</v>
      </c>
      <c r="L146" s="229">
        <v>0</v>
      </c>
      <c r="M146" s="229">
        <v>0.29776874631672751</v>
      </c>
      <c r="N146" s="229">
        <v>0</v>
      </c>
      <c r="O146" s="229">
        <v>1.488379950605462E-2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0.34988316598220798</v>
      </c>
      <c r="Y146" s="229">
        <v>0.7175080041287234</v>
      </c>
      <c r="DA146" s="73" t="s">
        <v>1256</v>
      </c>
    </row>
    <row r="147" spans="1:105" ht="12" customHeight="1" x14ac:dyDescent="0.25">
      <c r="A147" s="64" t="s">
        <v>31</v>
      </c>
      <c r="B147" s="229">
        <v>9.3013475714790739E-2</v>
      </c>
      <c r="C147" s="229">
        <v>0.62058477263608991</v>
      </c>
      <c r="D147" s="229">
        <v>0.51504644889651052</v>
      </c>
      <c r="E147" s="229">
        <v>0.25568956663397252</v>
      </c>
      <c r="F147" s="229">
        <v>9.4239504039278624E-2</v>
      </c>
      <c r="G147" s="229">
        <v>0.13920170124757639</v>
      </c>
      <c r="H147" s="229">
        <v>0.16970554914258359</v>
      </c>
      <c r="I147" s="229">
        <v>0.1320209645512542</v>
      </c>
      <c r="J147" s="229">
        <v>0.10486183220220439</v>
      </c>
      <c r="K147" s="229">
        <v>9.7630407040096595E-2</v>
      </c>
      <c r="L147" s="229">
        <v>0</v>
      </c>
      <c r="M147" s="229">
        <v>0.19816166338633581</v>
      </c>
      <c r="N147" s="229">
        <v>0.1122500582612747</v>
      </c>
      <c r="O147" s="229">
        <v>2.6436695001712082E-2</v>
      </c>
      <c r="P147" s="229">
        <v>1.3725347210397721E-2</v>
      </c>
      <c r="Q147" s="229">
        <v>2.859206163807352E-2</v>
      </c>
      <c r="R147" s="229">
        <v>4.6594723580764857E-2</v>
      </c>
      <c r="S147" s="229">
        <v>3.6848801897806843E-2</v>
      </c>
      <c r="T147" s="229">
        <v>4.8992478120625918E-2</v>
      </c>
      <c r="U147" s="229">
        <v>6.0643435519501208E-2</v>
      </c>
      <c r="V147" s="229">
        <v>8.093675170313E-2</v>
      </c>
      <c r="W147" s="229">
        <v>2.524153885264371E-2</v>
      </c>
      <c r="X147" s="229">
        <v>7.7435931009543185E-2</v>
      </c>
      <c r="Y147" s="229">
        <v>0.1062074858884684</v>
      </c>
      <c r="DA147" s="73" t="s">
        <v>1257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0.22788894578698221</v>
      </c>
      <c r="G148" s="229">
        <v>0.20897449820324371</v>
      </c>
      <c r="H148" s="229">
        <v>0.1330043635494568</v>
      </c>
      <c r="I148" s="229">
        <v>0.14177440285532339</v>
      </c>
      <c r="J148" s="229">
        <v>0.1040881987692564</v>
      </c>
      <c r="K148" s="229">
        <v>0</v>
      </c>
      <c r="L148" s="229">
        <v>0</v>
      </c>
      <c r="M148" s="229">
        <v>2.2686763540683299</v>
      </c>
      <c r="N148" s="229">
        <v>0.87547275693341875</v>
      </c>
      <c r="O148" s="229">
        <v>0.37974682084449568</v>
      </c>
      <c r="P148" s="229">
        <v>0.62330604184513272</v>
      </c>
      <c r="Q148" s="229">
        <v>0.54824675112732413</v>
      </c>
      <c r="R148" s="229">
        <v>0.38782412565988311</v>
      </c>
      <c r="S148" s="229">
        <v>0.28231720665785359</v>
      </c>
      <c r="T148" s="229">
        <v>0.51778227765689788</v>
      </c>
      <c r="U148" s="229">
        <v>0.58313130566517313</v>
      </c>
      <c r="V148" s="229">
        <v>0.59045843894289307</v>
      </c>
      <c r="W148" s="229">
        <v>0.55894029908307974</v>
      </c>
      <c r="X148" s="229">
        <v>0.35414446778789738</v>
      </c>
      <c r="Y148" s="229">
        <v>0.36207968288864978</v>
      </c>
      <c r="DA148" s="73" t="s">
        <v>1258</v>
      </c>
    </row>
    <row r="149" spans="1:105" ht="12" customHeight="1" x14ac:dyDescent="0.25">
      <c r="A149" s="64" t="s">
        <v>32</v>
      </c>
      <c r="B149" s="229">
        <v>3.7134564419488592</v>
      </c>
      <c r="C149" s="229">
        <v>3.4549710232901458</v>
      </c>
      <c r="D149" s="229">
        <v>3.037328708203106</v>
      </c>
      <c r="E149" s="229">
        <v>3.7567668363414159</v>
      </c>
      <c r="F149" s="229">
        <v>0.95843695039276444</v>
      </c>
      <c r="G149" s="229">
        <v>0.80888066969935535</v>
      </c>
      <c r="H149" s="229">
        <v>0.64954920045086251</v>
      </c>
      <c r="I149" s="229">
        <v>1.3057254848852811</v>
      </c>
      <c r="J149" s="229">
        <v>1.336291440702668</v>
      </c>
      <c r="K149" s="229">
        <v>1.0263752596340301</v>
      </c>
      <c r="L149" s="229">
        <v>0.25299307055415449</v>
      </c>
      <c r="M149" s="229">
        <v>1.3540004275313</v>
      </c>
      <c r="N149" s="229">
        <v>0.37712655955032182</v>
      </c>
      <c r="O149" s="229">
        <v>0.37641338426245058</v>
      </c>
      <c r="P149" s="229">
        <v>0.37298386836550829</v>
      </c>
      <c r="Q149" s="229">
        <v>0.65223927218408873</v>
      </c>
      <c r="R149" s="229">
        <v>0.67373486949893369</v>
      </c>
      <c r="S149" s="229">
        <v>0.46681304485776798</v>
      </c>
      <c r="T149" s="229">
        <v>0.43504334213789331</v>
      </c>
      <c r="U149" s="229">
        <v>0.35563358004865681</v>
      </c>
      <c r="V149" s="229">
        <v>0.34598462873300728</v>
      </c>
      <c r="W149" s="229">
        <v>0.2106333091604729</v>
      </c>
      <c r="X149" s="229">
        <v>0.34764724288660798</v>
      </c>
      <c r="Y149" s="229">
        <v>0.57823574735386918</v>
      </c>
      <c r="DA149" s="73" t="s">
        <v>1259</v>
      </c>
    </row>
    <row r="150" spans="1:105" ht="12" customHeight="1" x14ac:dyDescent="0.25">
      <c r="A150" s="64" t="s">
        <v>33</v>
      </c>
      <c r="B150" s="229">
        <v>5.6893699194776923</v>
      </c>
      <c r="C150" s="229">
        <v>4.4627414879502773E-2</v>
      </c>
      <c r="D150" s="229">
        <v>2.528792722024324</v>
      </c>
      <c r="E150" s="229">
        <v>3.6694127355332129</v>
      </c>
      <c r="F150" s="229">
        <v>3.0998878644482981</v>
      </c>
      <c r="G150" s="229">
        <v>3.033968259347346</v>
      </c>
      <c r="H150" s="229">
        <v>2.7467780729856122</v>
      </c>
      <c r="I150" s="229">
        <v>3.4326082403704832</v>
      </c>
      <c r="J150" s="229">
        <v>2.536869513091323</v>
      </c>
      <c r="K150" s="229">
        <v>2.456902899379366</v>
      </c>
      <c r="L150" s="229">
        <v>1.8043158861857049</v>
      </c>
      <c r="M150" s="229">
        <v>7.939481911304748E-2</v>
      </c>
      <c r="N150" s="229">
        <v>5.7328974422361698</v>
      </c>
      <c r="O150" s="229">
        <v>3.5370589460468969</v>
      </c>
      <c r="P150" s="229">
        <v>4.1627722505470111</v>
      </c>
      <c r="Q150" s="229">
        <v>3.7150861977162518E-2</v>
      </c>
      <c r="R150" s="229">
        <v>1.246016342852853</v>
      </c>
      <c r="S150" s="229">
        <v>1.2415741102883251</v>
      </c>
      <c r="T150" s="229">
        <v>1.181185788960307</v>
      </c>
      <c r="U150" s="229">
        <v>1.3568869151103859</v>
      </c>
      <c r="V150" s="229">
        <v>0.55455097667310405</v>
      </c>
      <c r="W150" s="229">
        <v>5.9970669277690147</v>
      </c>
      <c r="X150" s="229">
        <v>6.7341230828768559</v>
      </c>
      <c r="Y150" s="229">
        <v>8.0351391399457057</v>
      </c>
      <c r="DA150" s="73" t="s">
        <v>1260</v>
      </c>
    </row>
    <row r="151" spans="1:105" ht="12" customHeight="1" x14ac:dyDescent="0.25">
      <c r="A151" s="64" t="s">
        <v>35</v>
      </c>
      <c r="B151" s="229">
        <v>17.598095854853369</v>
      </c>
      <c r="C151" s="229">
        <v>23.539437242674769</v>
      </c>
      <c r="D151" s="229">
        <v>22.814055328415691</v>
      </c>
      <c r="E151" s="229">
        <v>19.843146473515141</v>
      </c>
      <c r="F151" s="229">
        <v>12.297933571116049</v>
      </c>
      <c r="G151" s="229">
        <v>11.053849847643569</v>
      </c>
      <c r="H151" s="229">
        <v>11.030770646435011</v>
      </c>
      <c r="I151" s="229">
        <v>8.3284482615907383</v>
      </c>
      <c r="J151" s="229">
        <v>6.6268782337745389</v>
      </c>
      <c r="K151" s="229">
        <v>8.2095966182297779</v>
      </c>
      <c r="L151" s="229">
        <v>8.6567203475922927</v>
      </c>
      <c r="M151" s="229">
        <v>5.3636032340730502</v>
      </c>
      <c r="N151" s="229">
        <v>5.6088203100866743</v>
      </c>
      <c r="O151" s="229">
        <v>4.486732985218123</v>
      </c>
      <c r="P151" s="229">
        <v>5.7254348328110094</v>
      </c>
      <c r="Q151" s="229">
        <v>4.4604362109727216</v>
      </c>
      <c r="R151" s="229">
        <v>4.0790388573547052</v>
      </c>
      <c r="S151" s="229">
        <v>4.3689160252274473</v>
      </c>
      <c r="T151" s="229">
        <v>3.8078671450773278</v>
      </c>
      <c r="U151" s="229">
        <v>4.4291138610964742</v>
      </c>
      <c r="V151" s="229">
        <v>4.5855614379739844</v>
      </c>
      <c r="W151" s="229">
        <v>6.4964042501371742</v>
      </c>
      <c r="X151" s="229">
        <v>3.0819672015126192</v>
      </c>
      <c r="Y151" s="229">
        <v>3.4105013494519998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4.7981904648814563E-2</v>
      </c>
      <c r="C153" s="229">
        <v>6.6789660582339788E-2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6.6608015403104168E-2</v>
      </c>
      <c r="K153" s="229">
        <v>4.8551668600751198E-2</v>
      </c>
      <c r="L153" s="229">
        <v>0.9072729822634249</v>
      </c>
      <c r="M153" s="229">
        <v>0.99219773131191358</v>
      </c>
      <c r="N153" s="229">
        <v>0.7777274509637554</v>
      </c>
      <c r="O153" s="229">
        <v>0.80728051372715715</v>
      </c>
      <c r="P153" s="229">
        <v>1.0085364512871009</v>
      </c>
      <c r="Q153" s="229">
        <v>0.67718051760829157</v>
      </c>
      <c r="R153" s="229">
        <v>0.72808216162063299</v>
      </c>
      <c r="S153" s="229">
        <v>0.74635402301484421</v>
      </c>
      <c r="T153" s="229">
        <v>0.72051889977987171</v>
      </c>
      <c r="U153" s="229">
        <v>0.91129715092762287</v>
      </c>
      <c r="V153" s="229">
        <v>0.92695670154965926</v>
      </c>
      <c r="W153" s="229">
        <v>0.76606393993312993</v>
      </c>
      <c r="X153" s="229">
        <v>0.75915722189182866</v>
      </c>
      <c r="Y153" s="229">
        <v>0.91795913512513039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14.54273851279935</v>
      </c>
      <c r="G154" s="229">
        <v>14.17541103355048</v>
      </c>
      <c r="H154" s="229">
        <v>13.606565992591561</v>
      </c>
      <c r="I154" s="229">
        <v>12.2565392369732</v>
      </c>
      <c r="J154" s="229">
        <v>15.98958898229157</v>
      </c>
      <c r="K154" s="229">
        <v>15.310822317905309</v>
      </c>
      <c r="L154" s="229">
        <v>15.61467608323718</v>
      </c>
      <c r="M154" s="229">
        <v>18.310518423887771</v>
      </c>
      <c r="N154" s="229">
        <v>13.919399024757571</v>
      </c>
      <c r="O154" s="229">
        <v>18.08670445010198</v>
      </c>
      <c r="P154" s="229">
        <v>15.2098359864142</v>
      </c>
      <c r="Q154" s="229">
        <v>9.8187618759900257</v>
      </c>
      <c r="R154" s="229">
        <v>10.332979612233441</v>
      </c>
      <c r="S154" s="229">
        <v>13.220168875955149</v>
      </c>
      <c r="T154" s="229">
        <v>11.77794983300743</v>
      </c>
      <c r="U154" s="229">
        <v>13.705319483677551</v>
      </c>
      <c r="V154" s="229">
        <v>14.307149221310061</v>
      </c>
      <c r="W154" s="229">
        <v>3.3999885221186918</v>
      </c>
      <c r="X154" s="229">
        <v>3.1395944187454639</v>
      </c>
      <c r="Y154" s="229">
        <v>3.2251224035714272</v>
      </c>
      <c r="DA154" s="73" t="s">
        <v>1264</v>
      </c>
    </row>
    <row r="155" spans="1:105" ht="12" customHeight="1" x14ac:dyDescent="0.25">
      <c r="A155" s="60" t="s">
        <v>1036</v>
      </c>
      <c r="B155" s="262">
        <v>39.592291889937883</v>
      </c>
      <c r="C155" s="262">
        <v>51.867400412233962</v>
      </c>
      <c r="D155" s="262">
        <v>50.126261102007078</v>
      </c>
      <c r="E155" s="262">
        <v>39.375975127786788</v>
      </c>
      <c r="F155" s="262">
        <v>43.805037104429992</v>
      </c>
      <c r="G155" s="262">
        <v>42.281379083551343</v>
      </c>
      <c r="H155" s="262">
        <v>45.365825460677833</v>
      </c>
      <c r="I155" s="262">
        <v>34.4511840697553</v>
      </c>
      <c r="J155" s="262">
        <v>58.94128428396786</v>
      </c>
      <c r="K155" s="262">
        <v>38.318956503543731</v>
      </c>
      <c r="L155" s="262">
        <v>50.495757512473297</v>
      </c>
      <c r="M155" s="262">
        <v>69.998960261148611</v>
      </c>
      <c r="N155" s="262">
        <v>56.587838583807631</v>
      </c>
      <c r="O155" s="262">
        <v>53.572274904688399</v>
      </c>
      <c r="P155" s="262">
        <v>63.324988630000227</v>
      </c>
      <c r="Q155" s="262">
        <v>41.417486621127132</v>
      </c>
      <c r="R155" s="262">
        <v>38.92646847626181</v>
      </c>
      <c r="S155" s="262">
        <v>43.579863908456261</v>
      </c>
      <c r="T155" s="262">
        <v>40.953489448705049</v>
      </c>
      <c r="U155" s="262">
        <v>44.641779898693187</v>
      </c>
      <c r="V155" s="262">
        <v>47.62673811363468</v>
      </c>
      <c r="W155" s="262">
        <v>26.851181284617031</v>
      </c>
      <c r="X155" s="262">
        <v>34.642306860641213</v>
      </c>
      <c r="Y155" s="262">
        <v>38.905588632648112</v>
      </c>
      <c r="DA155" s="72" t="s">
        <v>1265</v>
      </c>
    </row>
    <row r="156" spans="1:105" ht="12" customHeight="1" x14ac:dyDescent="0.25">
      <c r="A156" s="132" t="s">
        <v>1038</v>
      </c>
      <c r="B156" s="316">
        <v>17.612278113907809</v>
      </c>
      <c r="C156" s="316">
        <v>21.36379800074706</v>
      </c>
      <c r="D156" s="316">
        <v>21.2645167925116</v>
      </c>
      <c r="E156" s="316">
        <v>18.575550419572991</v>
      </c>
      <c r="F156" s="316">
        <v>17.219593478620531</v>
      </c>
      <c r="G156" s="316">
        <v>16.229941666861201</v>
      </c>
      <c r="H156" s="316">
        <v>16.546085046535111</v>
      </c>
      <c r="I156" s="316">
        <v>13.80721165026465</v>
      </c>
      <c r="J156" s="316">
        <v>16.859950102603499</v>
      </c>
      <c r="K156" s="316">
        <v>14.672253146826369</v>
      </c>
      <c r="L156" s="316">
        <v>16.432171572291999</v>
      </c>
      <c r="M156" s="316">
        <v>11.8267667994531</v>
      </c>
      <c r="N156" s="316">
        <v>16.259665054486799</v>
      </c>
      <c r="O156" s="316">
        <v>16.429851034799409</v>
      </c>
      <c r="P156" s="316">
        <v>17.673716989825731</v>
      </c>
      <c r="Q156" s="316">
        <v>19.193030063552531</v>
      </c>
      <c r="R156" s="316">
        <v>18.11771295079172</v>
      </c>
      <c r="S156" s="316">
        <v>18.700037180158539</v>
      </c>
      <c r="T156" s="316">
        <v>18.960099462143639</v>
      </c>
      <c r="U156" s="316">
        <v>27.575458981712</v>
      </c>
      <c r="V156" s="316">
        <v>30.488293970060859</v>
      </c>
      <c r="W156" s="316">
        <v>27.790537063771652</v>
      </c>
      <c r="X156" s="316">
        <v>29.811738662747089</v>
      </c>
      <c r="Y156" s="316">
        <v>33.40252690398588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0.99999999999999989</v>
      </c>
      <c r="C160" s="232">
        <f t="shared" si="6"/>
        <v>1</v>
      </c>
      <c r="D160" s="232">
        <f t="shared" si="6"/>
        <v>1.0000000000000002</v>
      </c>
      <c r="E160" s="232">
        <f t="shared" si="6"/>
        <v>0.99999999999999967</v>
      </c>
      <c r="F160" s="232">
        <f t="shared" si="6"/>
        <v>0.99999999999999978</v>
      </c>
      <c r="G160" s="232">
        <f t="shared" si="6"/>
        <v>1</v>
      </c>
      <c r="H160" s="232">
        <f t="shared" si="6"/>
        <v>1.0000000000000002</v>
      </c>
      <c r="I160" s="232">
        <f t="shared" si="6"/>
        <v>1.0000000000000002</v>
      </c>
      <c r="J160" s="232">
        <f t="shared" si="6"/>
        <v>0.99999999999999989</v>
      </c>
      <c r="K160" s="232">
        <f t="shared" si="6"/>
        <v>1.0000000000000002</v>
      </c>
      <c r="L160" s="232">
        <f t="shared" si="6"/>
        <v>0.99999999999999989</v>
      </c>
      <c r="M160" s="232">
        <f t="shared" si="6"/>
        <v>1</v>
      </c>
      <c r="N160" s="232">
        <f t="shared" si="6"/>
        <v>0.99999999999999989</v>
      </c>
      <c r="O160" s="232">
        <f t="shared" si="6"/>
        <v>0.99999999999999956</v>
      </c>
      <c r="P160" s="232">
        <f t="shared" si="6"/>
        <v>1</v>
      </c>
      <c r="Q160" s="232">
        <f t="shared" si="6"/>
        <v>0.99999999999999989</v>
      </c>
      <c r="R160" s="232">
        <f t="shared" si="6"/>
        <v>0.99999999999999978</v>
      </c>
      <c r="S160" s="232">
        <f t="shared" si="6"/>
        <v>1.0000000000000002</v>
      </c>
      <c r="T160" s="232">
        <f t="shared" si="6"/>
        <v>1</v>
      </c>
      <c r="U160" s="232">
        <f t="shared" si="6"/>
        <v>0.99999999999999989</v>
      </c>
      <c r="V160" s="232">
        <f t="shared" si="6"/>
        <v>1.0000000000000002</v>
      </c>
      <c r="W160" s="232">
        <f t="shared" si="6"/>
        <v>0.99999999999999978</v>
      </c>
      <c r="X160" s="232">
        <f t="shared" si="6"/>
        <v>0.99999999999999989</v>
      </c>
      <c r="Y160" s="232">
        <f t="shared" si="6"/>
        <v>0.99999999999999978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1.5162015518712865E-3</v>
      </c>
      <c r="C161" s="266">
        <f t="shared" si="7"/>
        <v>1.4116013345000259E-3</v>
      </c>
      <c r="D161" s="266">
        <f t="shared" si="7"/>
        <v>1.336505248486204E-3</v>
      </c>
      <c r="E161" s="266">
        <f t="shared" si="7"/>
        <v>1.2961755610084284E-3</v>
      </c>
      <c r="F161" s="266">
        <f t="shared" si="7"/>
        <v>1.232795258571412E-3</v>
      </c>
      <c r="G161" s="266">
        <f t="shared" si="7"/>
        <v>1.3049342785641915E-3</v>
      </c>
      <c r="H161" s="266">
        <f t="shared" si="7"/>
        <v>1.2550457984193918E-3</v>
      </c>
      <c r="I161" s="266">
        <f t="shared" si="7"/>
        <v>1.1581400877665627E-3</v>
      </c>
      <c r="J161" s="266">
        <f t="shared" si="7"/>
        <v>1.2686031042348051E-3</v>
      </c>
      <c r="K161" s="266">
        <f t="shared" si="7"/>
        <v>1.0633608843981048E-3</v>
      </c>
      <c r="L161" s="266">
        <f t="shared" si="7"/>
        <v>1.3397779360052951E-3</v>
      </c>
      <c r="M161" s="266">
        <f t="shared" si="7"/>
        <v>1.2388681742552001E-3</v>
      </c>
      <c r="N161" s="266">
        <f t="shared" si="7"/>
        <v>1.3152779161705482E-3</v>
      </c>
      <c r="O161" s="266">
        <f t="shared" si="7"/>
        <v>1.6316743751544178E-3</v>
      </c>
      <c r="P161" s="266">
        <f t="shared" si="7"/>
        <v>1.3416446935786014E-3</v>
      </c>
      <c r="Q161" s="266">
        <f t="shared" si="7"/>
        <v>1.5921347897917357E-3</v>
      </c>
      <c r="R161" s="266">
        <f t="shared" si="7"/>
        <v>1.605420790773335E-3</v>
      </c>
      <c r="S161" s="266">
        <f t="shared" si="7"/>
        <v>1.304698952495325E-3</v>
      </c>
      <c r="T161" s="266">
        <f t="shared" si="7"/>
        <v>1.3365122861393364E-3</v>
      </c>
      <c r="U161" s="266">
        <f t="shared" si="7"/>
        <v>1.3324407841875411E-3</v>
      </c>
      <c r="V161" s="266">
        <f t="shared" si="7"/>
        <v>1.4008250935578699E-3</v>
      </c>
      <c r="W161" s="266">
        <f t="shared" si="7"/>
        <v>1.8178236641257304E-3</v>
      </c>
      <c r="X161" s="266">
        <f t="shared" si="7"/>
        <v>1.5137976930738194E-3</v>
      </c>
      <c r="Y161" s="266">
        <f t="shared" si="7"/>
        <v>1.6584320062831375E-3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3.1433471113449154E-3</v>
      </c>
      <c r="C162" s="267">
        <f t="shared" si="8"/>
        <v>2.9264928344750595E-3</v>
      </c>
      <c r="D162" s="267">
        <f t="shared" si="8"/>
        <v>2.7708057064982257E-3</v>
      </c>
      <c r="E162" s="267">
        <f t="shared" si="8"/>
        <v>2.6871953141475195E-3</v>
      </c>
      <c r="F162" s="267">
        <f t="shared" si="8"/>
        <v>2.555797024562813E-3</v>
      </c>
      <c r="G162" s="267">
        <f t="shared" si="8"/>
        <v>2.7135876593812175E-3</v>
      </c>
      <c r="H162" s="267">
        <f t="shared" si="8"/>
        <v>2.6019262282103686E-3</v>
      </c>
      <c r="I162" s="267">
        <f t="shared" si="8"/>
        <v>2.4164419526192466E-3</v>
      </c>
      <c r="J162" s="267">
        <f t="shared" si="8"/>
        <v>2.6312505435965882E-3</v>
      </c>
      <c r="K162" s="267">
        <f t="shared" si="8"/>
        <v>2.2045303674598183E-3</v>
      </c>
      <c r="L162" s="267">
        <f t="shared" si="8"/>
        <v>2.7775905517233037E-3</v>
      </c>
      <c r="M162" s="267">
        <f t="shared" si="8"/>
        <v>2.5683872253501141E-3</v>
      </c>
      <c r="N162" s="267">
        <f t="shared" si="8"/>
        <v>2.7267977883994586E-3</v>
      </c>
      <c r="O162" s="267">
        <f t="shared" si="8"/>
        <v>3.4157264941463723E-3</v>
      </c>
      <c r="P162" s="267">
        <f t="shared" si="8"/>
        <v>2.7953691530319741E-3</v>
      </c>
      <c r="Q162" s="267">
        <f t="shared" si="8"/>
        <v>3.3032888728572463E-3</v>
      </c>
      <c r="R162" s="267">
        <f t="shared" si="8"/>
        <v>3.378464181709318E-3</v>
      </c>
      <c r="S162" s="267">
        <f t="shared" si="8"/>
        <v>2.7871535553282575E-3</v>
      </c>
      <c r="T162" s="267">
        <f t="shared" si="8"/>
        <v>2.8931584352121145E-3</v>
      </c>
      <c r="U162" s="267">
        <f t="shared" si="8"/>
        <v>2.9182832339568576E-3</v>
      </c>
      <c r="V162" s="267">
        <f t="shared" si="8"/>
        <v>3.0799204697527956E-3</v>
      </c>
      <c r="W162" s="267">
        <f t="shared" si="8"/>
        <v>3.9879544387375144E-3</v>
      </c>
      <c r="X162" s="267">
        <f t="shared" si="8"/>
        <v>3.3144130905561901E-3</v>
      </c>
      <c r="Y162" s="267">
        <f t="shared" si="8"/>
        <v>3.6246347053692585E-3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1.8802914649188297E-2</v>
      </c>
      <c r="C163" s="267">
        <f t="shared" si="9"/>
        <v>1.7505732914285733E-2</v>
      </c>
      <c r="D163" s="267">
        <f t="shared" si="9"/>
        <v>1.6574441626486091E-2</v>
      </c>
      <c r="E163" s="267">
        <f t="shared" si="9"/>
        <v>1.605482666320222E-2</v>
      </c>
      <c r="F163" s="267">
        <f t="shared" si="9"/>
        <v>1.5288299895375697E-2</v>
      </c>
      <c r="G163" s="267">
        <f t="shared" si="9"/>
        <v>1.614981434746883E-2</v>
      </c>
      <c r="H163" s="267">
        <f t="shared" si="9"/>
        <v>1.5564236165948413E-2</v>
      </c>
      <c r="I163" s="267">
        <f t="shared" si="9"/>
        <v>1.4333378314382625E-2</v>
      </c>
      <c r="J163" s="267">
        <f t="shared" si="9"/>
        <v>1.5672163464129824E-2</v>
      </c>
      <c r="K163" s="267">
        <f t="shared" si="9"/>
        <v>1.3179277960032706E-2</v>
      </c>
      <c r="L163" s="267">
        <f t="shared" si="9"/>
        <v>1.6615027301932081E-2</v>
      </c>
      <c r="M163" s="267">
        <f t="shared" si="9"/>
        <v>1.5363612122258095E-2</v>
      </c>
      <c r="N163" s="267">
        <f t="shared" si="9"/>
        <v>1.6311194489409493E-2</v>
      </c>
      <c r="O163" s="267">
        <f t="shared" si="9"/>
        <v>2.0194410892514367E-2</v>
      </c>
      <c r="P163" s="267">
        <f t="shared" si="9"/>
        <v>1.6575171582134569E-2</v>
      </c>
      <c r="Q163" s="267">
        <f t="shared" si="9"/>
        <v>1.9638392517815136E-2</v>
      </c>
      <c r="R163" s="267">
        <f t="shared" si="9"/>
        <v>1.9773978806045454E-2</v>
      </c>
      <c r="S163" s="267">
        <f t="shared" si="9"/>
        <v>1.6049441086730509E-2</v>
      </c>
      <c r="T163" s="267">
        <f t="shared" si="9"/>
        <v>1.6421965655839976E-2</v>
      </c>
      <c r="U163" s="267">
        <f t="shared" si="9"/>
        <v>1.6355149752665325E-2</v>
      </c>
      <c r="V163" s="267">
        <f t="shared" si="9"/>
        <v>1.7178735337993623E-2</v>
      </c>
      <c r="W163" s="267">
        <f t="shared" si="9"/>
        <v>2.2274142230616353E-2</v>
      </c>
      <c r="X163" s="267">
        <f t="shared" si="9"/>
        <v>1.8535142654125238E-2</v>
      </c>
      <c r="Y163" s="267">
        <f t="shared" si="9"/>
        <v>2.0291090822211835E-2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2.1716458976051303E-2</v>
      </c>
      <c r="C164" s="267">
        <f t="shared" si="10"/>
        <v>2.0218276675271107E-2</v>
      </c>
      <c r="D164" s="267">
        <f t="shared" si="10"/>
        <v>1.9142680182727991E-2</v>
      </c>
      <c r="E164" s="267">
        <f t="shared" si="10"/>
        <v>1.8565040618550556E-2</v>
      </c>
      <c r="F164" s="267">
        <f t="shared" si="10"/>
        <v>1.7657248553528286E-2</v>
      </c>
      <c r="G164" s="267">
        <f t="shared" si="10"/>
        <v>1.8747377555022132E-2</v>
      </c>
      <c r="H164" s="267">
        <f t="shared" si="10"/>
        <v>1.7975941629133768E-2</v>
      </c>
      <c r="I164" s="267">
        <f t="shared" si="10"/>
        <v>1.6694485423728003E-2</v>
      </c>
      <c r="J164" s="267">
        <f t="shared" si="10"/>
        <v>1.8178534683457037E-2</v>
      </c>
      <c r="K164" s="267">
        <f t="shared" si="10"/>
        <v>1.5230450723565435E-2</v>
      </c>
      <c r="L164" s="267">
        <f t="shared" si="10"/>
        <v>1.9189554679170807E-2</v>
      </c>
      <c r="M164" s="267">
        <f t="shared" si="10"/>
        <v>1.7744230540948917E-2</v>
      </c>
      <c r="N164" s="267">
        <f t="shared" si="10"/>
        <v>1.8838642443922762E-2</v>
      </c>
      <c r="O164" s="267">
        <f t="shared" si="10"/>
        <v>2.3598247872728136E-2</v>
      </c>
      <c r="P164" s="267">
        <f t="shared" si="10"/>
        <v>1.9312381796983472E-2</v>
      </c>
      <c r="Q164" s="267">
        <f t="shared" si="10"/>
        <v>2.2821449478024169E-2</v>
      </c>
      <c r="R164" s="267">
        <f t="shared" si="10"/>
        <v>2.3340813535784717E-2</v>
      </c>
      <c r="S164" s="267">
        <f t="shared" si="10"/>
        <v>1.9276781453204047E-2</v>
      </c>
      <c r="T164" s="267">
        <f t="shared" si="10"/>
        <v>2.0029035829978829E-2</v>
      </c>
      <c r="U164" s="267">
        <f t="shared" si="10"/>
        <v>2.0219780968970331E-2</v>
      </c>
      <c r="V164" s="267">
        <f t="shared" si="10"/>
        <v>2.1278262998536565E-2</v>
      </c>
      <c r="W164" s="267">
        <f t="shared" si="10"/>
        <v>2.7551602129664378E-2</v>
      </c>
      <c r="X164" s="267">
        <f t="shared" si="10"/>
        <v>2.2898303420252755E-2</v>
      </c>
      <c r="Y164" s="267">
        <f t="shared" si="10"/>
        <v>2.5041533147334982E-2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7.5036161805391135E-3</v>
      </c>
      <c r="C165" s="268">
        <f t="shared" si="11"/>
        <v>6.4091869299546921E-3</v>
      </c>
      <c r="D165" s="268">
        <f t="shared" si="11"/>
        <v>6.1874379841999772E-3</v>
      </c>
      <c r="E165" s="268">
        <f t="shared" si="11"/>
        <v>6.4830265693019062E-3</v>
      </c>
      <c r="F165" s="268">
        <f t="shared" si="11"/>
        <v>5.9954845054133524E-3</v>
      </c>
      <c r="G165" s="268">
        <f t="shared" si="11"/>
        <v>6.3226097435921192E-3</v>
      </c>
      <c r="H165" s="268">
        <f t="shared" si="11"/>
        <v>5.8993925810033512E-3</v>
      </c>
      <c r="I165" s="268">
        <f t="shared" si="11"/>
        <v>5.9649959378774674E-3</v>
      </c>
      <c r="J165" s="268">
        <f t="shared" si="11"/>
        <v>5.8105984036169161E-3</v>
      </c>
      <c r="K165" s="268">
        <f t="shared" si="11"/>
        <v>5.1234895489131798E-3</v>
      </c>
      <c r="L165" s="268">
        <f t="shared" si="11"/>
        <v>6.0026374331532172E-3</v>
      </c>
      <c r="M165" s="268">
        <f t="shared" si="11"/>
        <v>5.4813359440478906E-3</v>
      </c>
      <c r="N165" s="268">
        <f t="shared" si="11"/>
        <v>5.9023827225135892E-3</v>
      </c>
      <c r="O165" s="268">
        <f t="shared" si="11"/>
        <v>7.447163897228634E-3</v>
      </c>
      <c r="P165" s="268">
        <f t="shared" si="11"/>
        <v>5.9061804486155878E-3</v>
      </c>
      <c r="Q165" s="268">
        <f t="shared" si="11"/>
        <v>7.0433162113910409E-3</v>
      </c>
      <c r="R165" s="268">
        <f t="shared" si="11"/>
        <v>7.3663921548266379E-3</v>
      </c>
      <c r="S165" s="268">
        <f t="shared" si="11"/>
        <v>6.2791550655943015E-3</v>
      </c>
      <c r="T165" s="268">
        <f t="shared" si="11"/>
        <v>6.4255183272851381E-3</v>
      </c>
      <c r="U165" s="268">
        <f t="shared" si="11"/>
        <v>6.4291854361477095E-3</v>
      </c>
      <c r="V165" s="268">
        <f t="shared" si="11"/>
        <v>6.6770767390348261E-3</v>
      </c>
      <c r="W165" s="268">
        <f t="shared" si="11"/>
        <v>9.419549994993278E-3</v>
      </c>
      <c r="X165" s="268">
        <f t="shared" si="11"/>
        <v>7.3852245779996353E-3</v>
      </c>
      <c r="Y165" s="268">
        <f t="shared" si="11"/>
        <v>8.1799351079937486E-3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0.77293830502483873</v>
      </c>
      <c r="C166" s="317">
        <f t="shared" si="12"/>
        <v>0.80917267591506614</v>
      </c>
      <c r="D166" s="317">
        <f t="shared" si="12"/>
        <v>0.81217570861487365</v>
      </c>
      <c r="E166" s="317">
        <f t="shared" si="12"/>
        <v>0.79931310725814042</v>
      </c>
      <c r="F166" s="317">
        <f t="shared" si="12"/>
        <v>0.7971692973461022</v>
      </c>
      <c r="G166" s="317">
        <f t="shared" si="12"/>
        <v>0.79070870603503318</v>
      </c>
      <c r="H166" s="317">
        <f t="shared" si="12"/>
        <v>0.8080893395764378</v>
      </c>
      <c r="I166" s="317">
        <f t="shared" si="12"/>
        <v>0.79641037337307519</v>
      </c>
      <c r="J166" s="317">
        <f t="shared" si="12"/>
        <v>0.80880654609947333</v>
      </c>
      <c r="K166" s="317">
        <f t="shared" si="12"/>
        <v>0.82996351185007944</v>
      </c>
      <c r="L166" s="317">
        <f t="shared" si="12"/>
        <v>0.81199296501678042</v>
      </c>
      <c r="M166" s="317">
        <f t="shared" si="12"/>
        <v>0.82802013819602072</v>
      </c>
      <c r="N166" s="317">
        <f t="shared" si="12"/>
        <v>0.8104863655545792</v>
      </c>
      <c r="O166" s="317">
        <f t="shared" si="12"/>
        <v>0.75152165332168941</v>
      </c>
      <c r="P166" s="317">
        <f t="shared" si="12"/>
        <v>0.81609297444175499</v>
      </c>
      <c r="Q166" s="317">
        <f t="shared" si="12"/>
        <v>0.78945813975319834</v>
      </c>
      <c r="R166" s="317">
        <f t="shared" si="12"/>
        <v>0.77220369795712973</v>
      </c>
      <c r="S166" s="317">
        <f t="shared" si="12"/>
        <v>0.80947574435062242</v>
      </c>
      <c r="T166" s="317">
        <f t="shared" si="12"/>
        <v>0.80384490181320301</v>
      </c>
      <c r="U166" s="317">
        <f t="shared" si="12"/>
        <v>0.79968426034565432</v>
      </c>
      <c r="V166" s="317">
        <f t="shared" si="12"/>
        <v>0.79504294448172774</v>
      </c>
      <c r="W166" s="317">
        <f t="shared" si="12"/>
        <v>0.71426193979014085</v>
      </c>
      <c r="X166" s="317">
        <f t="shared" si="12"/>
        <v>0.77561576408086685</v>
      </c>
      <c r="Y166" s="317">
        <f t="shared" si="12"/>
        <v>0.7490056948712408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0.10182820222327738</v>
      </c>
      <c r="C167" s="269">
        <f t="shared" si="13"/>
        <v>7.9873789726624247E-2</v>
      </c>
      <c r="D167" s="269">
        <f t="shared" si="13"/>
        <v>7.9175049001335346E-2</v>
      </c>
      <c r="E167" s="269">
        <f t="shared" si="13"/>
        <v>8.8456545878844453E-2</v>
      </c>
      <c r="F167" s="269">
        <f t="shared" si="13"/>
        <v>9.6652367330680763E-2</v>
      </c>
      <c r="G167" s="269">
        <f t="shared" si="13"/>
        <v>0.10228085234171663</v>
      </c>
      <c r="H167" s="269">
        <f t="shared" si="13"/>
        <v>9.2857697718272875E-2</v>
      </c>
      <c r="I167" s="269">
        <f t="shared" si="13"/>
        <v>0.10456629399533332</v>
      </c>
      <c r="J167" s="269">
        <f t="shared" si="13"/>
        <v>9.5929984881354305E-2</v>
      </c>
      <c r="K167" s="269">
        <f t="shared" si="13"/>
        <v>8.7179675586639693E-2</v>
      </c>
      <c r="L167" s="269">
        <f t="shared" si="13"/>
        <v>9.5359344063007626E-2</v>
      </c>
      <c r="M167" s="269">
        <f t="shared" si="13"/>
        <v>8.7270738722979899E-2</v>
      </c>
      <c r="N167" s="269">
        <f t="shared" si="13"/>
        <v>9.8105924559836008E-2</v>
      </c>
      <c r="O167" s="269">
        <f t="shared" si="13"/>
        <v>0.13354896548498124</v>
      </c>
      <c r="P167" s="269">
        <f t="shared" si="13"/>
        <v>9.3205861705836002E-2</v>
      </c>
      <c r="Q167" s="269">
        <f t="shared" si="13"/>
        <v>0.10343412399996106</v>
      </c>
      <c r="R167" s="269">
        <f t="shared" si="13"/>
        <v>0.11575575630208737</v>
      </c>
      <c r="S167" s="269">
        <f t="shared" si="13"/>
        <v>9.746512199658626E-2</v>
      </c>
      <c r="T167" s="269">
        <f t="shared" si="13"/>
        <v>0.10009425406384651</v>
      </c>
      <c r="U167" s="269">
        <f t="shared" si="13"/>
        <v>0.10341395327403169</v>
      </c>
      <c r="V167" s="269">
        <f t="shared" si="13"/>
        <v>0.10450368707571185</v>
      </c>
      <c r="W167" s="269">
        <f t="shared" si="13"/>
        <v>0.14495565257890528</v>
      </c>
      <c r="X167" s="269">
        <f t="shared" si="13"/>
        <v>0.11392715530181272</v>
      </c>
      <c r="Y167" s="269">
        <f t="shared" si="13"/>
        <v>0.12876223963087016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3.778432974818452E-2</v>
      </c>
      <c r="C168" s="269">
        <f t="shared" si="14"/>
        <v>3.0769046715796205E-2</v>
      </c>
      <c r="D168" s="269">
        <f t="shared" si="14"/>
        <v>3.0137790256272171E-2</v>
      </c>
      <c r="E168" s="269">
        <f t="shared" si="14"/>
        <v>3.2866808265910756E-2</v>
      </c>
      <c r="F168" s="269">
        <f t="shared" si="14"/>
        <v>3.0169528298117403E-2</v>
      </c>
      <c r="G168" s="269">
        <f t="shared" si="14"/>
        <v>3.1680149313531143E-2</v>
      </c>
      <c r="H168" s="269">
        <f t="shared" si="14"/>
        <v>2.8984510650614064E-2</v>
      </c>
      <c r="I168" s="269">
        <f t="shared" si="14"/>
        <v>3.0882321815827524E-2</v>
      </c>
      <c r="J168" s="269">
        <f t="shared" si="14"/>
        <v>2.7066277103804222E-2</v>
      </c>
      <c r="K168" s="269">
        <f t="shared" si="14"/>
        <v>2.5528971403653823E-2</v>
      </c>
      <c r="L168" s="269">
        <f t="shared" si="14"/>
        <v>2.8176962417031347E-2</v>
      </c>
      <c r="M168" s="269">
        <f t="shared" si="14"/>
        <v>2.5016215901703612E-2</v>
      </c>
      <c r="N168" s="269">
        <f t="shared" si="14"/>
        <v>2.7467122030801771E-2</v>
      </c>
      <c r="O168" s="269">
        <f t="shared" si="14"/>
        <v>3.4443137601167809E-2</v>
      </c>
      <c r="P168" s="269">
        <f t="shared" si="14"/>
        <v>2.6323599316424119E-2</v>
      </c>
      <c r="Q168" s="269">
        <f t="shared" si="14"/>
        <v>3.1340462085833416E-2</v>
      </c>
      <c r="R168" s="269">
        <f t="shared" si="14"/>
        <v>3.3808064824444262E-2</v>
      </c>
      <c r="S168" s="269">
        <f t="shared" si="14"/>
        <v>2.8431035691628973E-2</v>
      </c>
      <c r="T168" s="269">
        <f t="shared" si="14"/>
        <v>2.9477559655513508E-2</v>
      </c>
      <c r="U168" s="269">
        <f t="shared" si="14"/>
        <v>2.9946749208039365E-2</v>
      </c>
      <c r="V168" s="269">
        <f t="shared" si="14"/>
        <v>3.0575482243186927E-2</v>
      </c>
      <c r="W168" s="269">
        <f t="shared" si="14"/>
        <v>4.7519394178177833E-2</v>
      </c>
      <c r="X168" s="269">
        <f t="shared" si="14"/>
        <v>3.42128486681832E-2</v>
      </c>
      <c r="Y168" s="269">
        <f t="shared" si="14"/>
        <v>3.8214983438784121E-2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3.6314034447058101E-2</v>
      </c>
      <c r="C169" s="318">
        <f t="shared" si="15"/>
        <v>2.9186993055350451E-2</v>
      </c>
      <c r="D169" s="318">
        <f t="shared" si="15"/>
        <v>2.8679775416451472E-2</v>
      </c>
      <c r="E169" s="318">
        <f t="shared" si="15"/>
        <v>3.1693874219508249E-2</v>
      </c>
      <c r="F169" s="318">
        <f t="shared" si="15"/>
        <v>2.8581772936912817E-2</v>
      </c>
      <c r="G169" s="318">
        <f t="shared" si="15"/>
        <v>2.9933783422453043E-2</v>
      </c>
      <c r="H169" s="318">
        <f t="shared" si="15"/>
        <v>2.7145735639676823E-2</v>
      </c>
      <c r="I169" s="318">
        <f t="shared" si="15"/>
        <v>2.9521544082134952E-2</v>
      </c>
      <c r="J169" s="318">
        <f t="shared" si="15"/>
        <v>2.4581656320784479E-2</v>
      </c>
      <c r="K169" s="318">
        <f t="shared" si="15"/>
        <v>2.4082965556312948E-2</v>
      </c>
      <c r="L169" s="318">
        <f t="shared" si="15"/>
        <v>2.5706076341312868E-2</v>
      </c>
      <c r="M169" s="318">
        <f t="shared" si="15"/>
        <v>2.2695694427757641E-2</v>
      </c>
      <c r="N169" s="318">
        <f t="shared" si="15"/>
        <v>2.4792583374761441E-2</v>
      </c>
      <c r="O169" s="318">
        <f t="shared" si="15"/>
        <v>3.0715965389200663E-2</v>
      </c>
      <c r="P169" s="318">
        <f t="shared" si="15"/>
        <v>2.311022941905691E-2</v>
      </c>
      <c r="Q169" s="318">
        <f t="shared" si="15"/>
        <v>2.7637151694140293E-2</v>
      </c>
      <c r="R169" s="318">
        <f t="shared" si="15"/>
        <v>3.0295785119468312E-2</v>
      </c>
      <c r="S169" s="318">
        <f t="shared" si="15"/>
        <v>2.5285553358590829E-2</v>
      </c>
      <c r="T169" s="318">
        <f t="shared" si="15"/>
        <v>2.6205200215144549E-2</v>
      </c>
      <c r="U169" s="318">
        <f t="shared" si="15"/>
        <v>2.6791432164802197E-2</v>
      </c>
      <c r="V169" s="318">
        <f t="shared" si="15"/>
        <v>2.7039122625201903E-2</v>
      </c>
      <c r="W169" s="318">
        <f t="shared" si="15"/>
        <v>4.4815617805170058E-2</v>
      </c>
      <c r="X169" s="318">
        <f t="shared" si="15"/>
        <v>3.0358656199096196E-2</v>
      </c>
      <c r="Y169" s="318">
        <f t="shared" si="15"/>
        <v>3.4264119350542452E-2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1.4702953011264128E-3</v>
      </c>
      <c r="C170" s="318">
        <f t="shared" si="16"/>
        <v>1.5820536604457573E-3</v>
      </c>
      <c r="D170" s="318">
        <f t="shared" si="16"/>
        <v>1.458014839820712E-3</v>
      </c>
      <c r="E170" s="318">
        <f t="shared" si="16"/>
        <v>1.172934046402496E-3</v>
      </c>
      <c r="F170" s="318">
        <f t="shared" si="16"/>
        <v>1.5877553612045812E-3</v>
      </c>
      <c r="G170" s="318">
        <f t="shared" si="16"/>
        <v>1.7463658910781008E-3</v>
      </c>
      <c r="H170" s="318">
        <f t="shared" si="16"/>
        <v>1.8387750109372437E-3</v>
      </c>
      <c r="I170" s="318">
        <f t="shared" si="16"/>
        <v>1.3607777336925621E-3</v>
      </c>
      <c r="J170" s="318">
        <f t="shared" si="16"/>
        <v>2.4846207830197375E-3</v>
      </c>
      <c r="K170" s="318">
        <f t="shared" si="16"/>
        <v>1.4460058473408756E-3</v>
      </c>
      <c r="L170" s="318">
        <f t="shared" si="16"/>
        <v>2.470886075718483E-3</v>
      </c>
      <c r="M170" s="318">
        <f t="shared" si="16"/>
        <v>2.3205214739459822E-3</v>
      </c>
      <c r="N170" s="318">
        <f t="shared" si="16"/>
        <v>2.6745386560403255E-3</v>
      </c>
      <c r="O170" s="318">
        <f t="shared" si="16"/>
        <v>3.7271722119671434E-3</v>
      </c>
      <c r="P170" s="318">
        <f t="shared" si="16"/>
        <v>3.2133698973672172E-3</v>
      </c>
      <c r="Q170" s="318">
        <f t="shared" si="16"/>
        <v>3.7033103916931168E-3</v>
      </c>
      <c r="R170" s="318">
        <f t="shared" si="16"/>
        <v>3.5122797049759501E-3</v>
      </c>
      <c r="S170" s="318">
        <f t="shared" si="16"/>
        <v>3.145482333038152E-3</v>
      </c>
      <c r="T170" s="318">
        <f t="shared" si="16"/>
        <v>3.2723594403689733E-3</v>
      </c>
      <c r="U170" s="318">
        <f t="shared" si="16"/>
        <v>3.1553170432371573E-3</v>
      </c>
      <c r="V170" s="318">
        <f t="shared" si="16"/>
        <v>3.5363596179850024E-3</v>
      </c>
      <c r="W170" s="318">
        <f t="shared" si="16"/>
        <v>2.7037763730077637E-3</v>
      </c>
      <c r="X170" s="318">
        <f t="shared" si="16"/>
        <v>3.8541924690870121E-3</v>
      </c>
      <c r="Y170" s="318">
        <f t="shared" si="16"/>
        <v>3.9508640882416545E-3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8.8294718618836462E-3</v>
      </c>
      <c r="C171" s="269">
        <f t="shared" si="17"/>
        <v>7.4832030297372976E-3</v>
      </c>
      <c r="D171" s="269">
        <f t="shared" si="17"/>
        <v>7.2399939204672043E-3</v>
      </c>
      <c r="E171" s="269">
        <f t="shared" si="17"/>
        <v>7.6064015878542866E-3</v>
      </c>
      <c r="F171" s="269">
        <f t="shared" si="17"/>
        <v>7.4291402027093995E-3</v>
      </c>
      <c r="G171" s="269">
        <f t="shared" si="17"/>
        <v>7.8583943068063454E-3</v>
      </c>
      <c r="H171" s="269">
        <f t="shared" si="17"/>
        <v>7.3219698859830823E-3</v>
      </c>
      <c r="I171" s="269">
        <f t="shared" si="17"/>
        <v>7.522400300351755E-3</v>
      </c>
      <c r="J171" s="269">
        <f t="shared" si="17"/>
        <v>7.4706593543789014E-3</v>
      </c>
      <c r="K171" s="269">
        <f t="shared" si="17"/>
        <v>6.4651190843111146E-3</v>
      </c>
      <c r="L171" s="269">
        <f t="shared" si="17"/>
        <v>7.560450644269987E-3</v>
      </c>
      <c r="M171" s="269">
        <f t="shared" si="17"/>
        <v>7.2140147891034375E-3</v>
      </c>
      <c r="N171" s="269">
        <f t="shared" si="17"/>
        <v>7.678189832596766E-3</v>
      </c>
      <c r="O171" s="269">
        <f t="shared" si="17"/>
        <v>9.8725743711828955E-3</v>
      </c>
      <c r="P171" s="269">
        <f t="shared" si="17"/>
        <v>7.6390203096804608E-3</v>
      </c>
      <c r="Q171" s="269">
        <f t="shared" si="17"/>
        <v>8.9793398976433306E-3</v>
      </c>
      <c r="R171" s="269">
        <f t="shared" si="17"/>
        <v>9.4603005487280348E-3</v>
      </c>
      <c r="S171" s="269">
        <f t="shared" si="17"/>
        <v>8.0293656776513414E-3</v>
      </c>
      <c r="T171" s="269">
        <f t="shared" si="17"/>
        <v>8.2752620209603899E-3</v>
      </c>
      <c r="U171" s="269">
        <f t="shared" si="17"/>
        <v>8.3088381611511452E-3</v>
      </c>
      <c r="V171" s="269">
        <f t="shared" si="17"/>
        <v>8.6110900853949655E-3</v>
      </c>
      <c r="W171" s="269">
        <f t="shared" si="17"/>
        <v>1.1570536669083798E-2</v>
      </c>
      <c r="X171" s="269">
        <f t="shared" si="17"/>
        <v>9.4322342135830985E-3</v>
      </c>
      <c r="Y171" s="269">
        <f t="shared" si="17"/>
        <v>1.0446318221869219E-2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4.1821854186773338E-3</v>
      </c>
      <c r="C172" s="318">
        <f t="shared" si="18"/>
        <v>3.258199586551869E-3</v>
      </c>
      <c r="D172" s="318">
        <f t="shared" si="18"/>
        <v>3.2416677892313788E-3</v>
      </c>
      <c r="E172" s="318">
        <f t="shared" si="18"/>
        <v>3.7334093523012962E-3</v>
      </c>
      <c r="F172" s="318">
        <f t="shared" si="18"/>
        <v>3.0942656521203309E-3</v>
      </c>
      <c r="G172" s="318">
        <f t="shared" si="18"/>
        <v>3.2009659569597402E-3</v>
      </c>
      <c r="H172" s="318">
        <f t="shared" si="18"/>
        <v>2.8279837719409175E-3</v>
      </c>
      <c r="I172" s="318">
        <f t="shared" si="18"/>
        <v>3.205369885233652E-3</v>
      </c>
      <c r="J172" s="318">
        <f t="shared" si="18"/>
        <v>2.1494303643707579E-3</v>
      </c>
      <c r="K172" s="318">
        <f t="shared" si="18"/>
        <v>2.5323173803952223E-3</v>
      </c>
      <c r="L172" s="318">
        <f t="shared" si="18"/>
        <v>2.5087084951650783E-3</v>
      </c>
      <c r="M172" s="318">
        <f t="shared" si="18"/>
        <v>1.7029512009838538E-3</v>
      </c>
      <c r="N172" s="318">
        <f t="shared" si="18"/>
        <v>2.1198377040249233E-3</v>
      </c>
      <c r="O172" s="318">
        <f t="shared" si="18"/>
        <v>2.5698321645973095E-3</v>
      </c>
      <c r="P172" s="318">
        <f t="shared" si="18"/>
        <v>1.8818830543192418E-3</v>
      </c>
      <c r="Q172" s="318">
        <f t="shared" si="18"/>
        <v>2.1855577764931175E-3</v>
      </c>
      <c r="R172" s="318">
        <f t="shared" si="18"/>
        <v>2.4945555166915518E-3</v>
      </c>
      <c r="S172" s="318">
        <f t="shared" si="18"/>
        <v>2.1183360596817892E-3</v>
      </c>
      <c r="T172" s="318">
        <f t="shared" si="18"/>
        <v>2.0947851707889603E-3</v>
      </c>
      <c r="U172" s="318">
        <f t="shared" si="18"/>
        <v>2.209962415350208E-3</v>
      </c>
      <c r="V172" s="318">
        <f t="shared" si="18"/>
        <v>2.1604692144512887E-3</v>
      </c>
      <c r="W172" s="318">
        <f t="shared" si="18"/>
        <v>4.6763390291083085E-3</v>
      </c>
      <c r="X172" s="318">
        <f t="shared" si="18"/>
        <v>2.3766443186122679E-3</v>
      </c>
      <c r="Y172" s="318">
        <f t="shared" si="18"/>
        <v>2.7093131880699239E-3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2.0253342039994425E-3</v>
      </c>
      <c r="C173" s="318">
        <f t="shared" si="19"/>
        <v>1.5886671354727244E-3</v>
      </c>
      <c r="D173" s="318">
        <f t="shared" si="19"/>
        <v>1.5747693796471633E-3</v>
      </c>
      <c r="E173" s="318">
        <f t="shared" si="19"/>
        <v>1.7593757330924967E-3</v>
      </c>
      <c r="F173" s="318">
        <f t="shared" si="19"/>
        <v>1.9223883087233558E-3</v>
      </c>
      <c r="G173" s="318">
        <f t="shared" si="19"/>
        <v>2.0343372871070983E-3</v>
      </c>
      <c r="H173" s="318">
        <f t="shared" si="19"/>
        <v>1.8469134010741461E-3</v>
      </c>
      <c r="I173" s="318">
        <f t="shared" si="19"/>
        <v>2.0797940765942143E-3</v>
      </c>
      <c r="J173" s="318">
        <f t="shared" si="19"/>
        <v>1.9080203256789168E-3</v>
      </c>
      <c r="K173" s="318">
        <f t="shared" si="19"/>
        <v>1.7339791433422173E-3</v>
      </c>
      <c r="L173" s="318">
        <f t="shared" si="19"/>
        <v>1.8966704408497465E-3</v>
      </c>
      <c r="M173" s="318">
        <f t="shared" si="19"/>
        <v>1.7357903634239466E-3</v>
      </c>
      <c r="N173" s="318">
        <f t="shared" si="19"/>
        <v>1.9512991517845316E-3</v>
      </c>
      <c r="O173" s="318">
        <f t="shared" si="19"/>
        <v>2.6562512329579651E-3</v>
      </c>
      <c r="P173" s="318">
        <f t="shared" si="19"/>
        <v>1.8538382845270257E-3</v>
      </c>
      <c r="Q173" s="318">
        <f t="shared" si="19"/>
        <v>2.0572755349102367E-3</v>
      </c>
      <c r="R173" s="318">
        <f t="shared" si="19"/>
        <v>2.3023493239562359E-3</v>
      </c>
      <c r="S173" s="318">
        <f t="shared" si="19"/>
        <v>1.9385537696504686E-3</v>
      </c>
      <c r="T173" s="318">
        <f t="shared" si="19"/>
        <v>1.9908464644677482E-3</v>
      </c>
      <c r="U173" s="318">
        <f t="shared" si="19"/>
        <v>2.0568743448641374E-3</v>
      </c>
      <c r="V173" s="318">
        <f t="shared" si="19"/>
        <v>2.0785488426320318E-3</v>
      </c>
      <c r="W173" s="318">
        <f t="shared" si="19"/>
        <v>2.8831270200310511E-3</v>
      </c>
      <c r="X173" s="318">
        <f t="shared" si="19"/>
        <v>2.2659789661333301E-3</v>
      </c>
      <c r="Y173" s="318">
        <f t="shared" si="19"/>
        <v>2.5610446066419868E-3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2.6219522392068695E-3</v>
      </c>
      <c r="C174" s="318">
        <f t="shared" si="20"/>
        <v>2.6363363077127047E-3</v>
      </c>
      <c r="D174" s="318">
        <f t="shared" si="20"/>
        <v>2.4235567515886614E-3</v>
      </c>
      <c r="E174" s="318">
        <f t="shared" si="20"/>
        <v>2.1136165024604929E-3</v>
      </c>
      <c r="F174" s="318">
        <f t="shared" si="20"/>
        <v>2.4124862418657116E-3</v>
      </c>
      <c r="G174" s="318">
        <f t="shared" si="20"/>
        <v>2.6230910627395073E-3</v>
      </c>
      <c r="H174" s="318">
        <f t="shared" si="20"/>
        <v>2.6470727129680178E-3</v>
      </c>
      <c r="I174" s="318">
        <f t="shared" si="20"/>
        <v>2.2372363385238887E-3</v>
      </c>
      <c r="J174" s="318">
        <f t="shared" si="20"/>
        <v>3.4132086643292275E-3</v>
      </c>
      <c r="K174" s="318">
        <f t="shared" si="20"/>
        <v>2.1988225605736752E-3</v>
      </c>
      <c r="L174" s="318">
        <f t="shared" si="20"/>
        <v>3.1550717082551613E-3</v>
      </c>
      <c r="M174" s="318">
        <f t="shared" si="20"/>
        <v>3.7752732246956362E-3</v>
      </c>
      <c r="N174" s="318">
        <f t="shared" si="20"/>
        <v>3.6070529767873111E-3</v>
      </c>
      <c r="O174" s="318">
        <f t="shared" si="20"/>
        <v>4.6464909736276209E-3</v>
      </c>
      <c r="P174" s="318">
        <f t="shared" si="20"/>
        <v>3.9032989708341933E-3</v>
      </c>
      <c r="Q174" s="318">
        <f t="shared" si="20"/>
        <v>4.7365065862399747E-3</v>
      </c>
      <c r="R174" s="318">
        <f t="shared" si="20"/>
        <v>4.6633957080802488E-3</v>
      </c>
      <c r="S174" s="318">
        <f t="shared" si="20"/>
        <v>3.972475848319083E-3</v>
      </c>
      <c r="T174" s="318">
        <f t="shared" si="20"/>
        <v>4.1896303857036805E-3</v>
      </c>
      <c r="U174" s="318">
        <f t="shared" si="20"/>
        <v>4.0420014009367984E-3</v>
      </c>
      <c r="V174" s="318">
        <f t="shared" si="20"/>
        <v>4.3720720283116458E-3</v>
      </c>
      <c r="W174" s="318">
        <f t="shared" si="20"/>
        <v>4.0110706199444381E-3</v>
      </c>
      <c r="X174" s="318">
        <f t="shared" si="20"/>
        <v>4.7896109288375014E-3</v>
      </c>
      <c r="Y174" s="318">
        <f t="shared" si="20"/>
        <v>5.1759604271573072E-3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2.5937152672820665E-2</v>
      </c>
      <c r="C175" s="319">
        <f t="shared" si="21"/>
        <v>2.4229993924289671E-2</v>
      </c>
      <c r="D175" s="319">
        <f t="shared" si="21"/>
        <v>2.5259587458653324E-2</v>
      </c>
      <c r="E175" s="319">
        <f t="shared" si="21"/>
        <v>2.6670872283039371E-2</v>
      </c>
      <c r="F175" s="319">
        <f t="shared" si="21"/>
        <v>2.5850041584938449E-2</v>
      </c>
      <c r="G175" s="319">
        <f t="shared" si="21"/>
        <v>2.2233574418884176E-2</v>
      </c>
      <c r="H175" s="319">
        <f t="shared" si="21"/>
        <v>1.944993976597708E-2</v>
      </c>
      <c r="I175" s="319">
        <f t="shared" si="21"/>
        <v>2.0051168799038413E-2</v>
      </c>
      <c r="J175" s="319">
        <f t="shared" si="21"/>
        <v>1.7165382361953984E-2</v>
      </c>
      <c r="K175" s="319">
        <f t="shared" si="21"/>
        <v>1.406161259094685E-2</v>
      </c>
      <c r="L175" s="319">
        <f t="shared" si="21"/>
        <v>1.0985689956925978E-2</v>
      </c>
      <c r="M175" s="319">
        <f t="shared" si="21"/>
        <v>1.008245838333208E-2</v>
      </c>
      <c r="N175" s="319">
        <f t="shared" si="21"/>
        <v>1.1168102661770403E-2</v>
      </c>
      <c r="O175" s="319">
        <f t="shared" si="21"/>
        <v>1.4326445689206367E-2</v>
      </c>
      <c r="P175" s="319">
        <f t="shared" si="21"/>
        <v>1.0807796551960139E-2</v>
      </c>
      <c r="Q175" s="319">
        <f t="shared" si="21"/>
        <v>1.2389352393484454E-2</v>
      </c>
      <c r="R175" s="319">
        <f t="shared" si="21"/>
        <v>1.3307110898471045E-2</v>
      </c>
      <c r="S175" s="319">
        <f t="shared" si="21"/>
        <v>1.0901502170158752E-2</v>
      </c>
      <c r="T175" s="319">
        <f t="shared" si="21"/>
        <v>1.1201831912021166E-2</v>
      </c>
      <c r="U175" s="319">
        <f t="shared" si="21"/>
        <v>1.1391358835195698E-2</v>
      </c>
      <c r="V175" s="319">
        <f t="shared" si="21"/>
        <v>1.1651975475102782E-2</v>
      </c>
      <c r="W175" s="319">
        <f t="shared" si="21"/>
        <v>1.6641404325554717E-2</v>
      </c>
      <c r="X175" s="319">
        <f t="shared" si="21"/>
        <v>1.3165116299546411E-2</v>
      </c>
      <c r="Y175" s="319">
        <f t="shared" si="21"/>
        <v>1.477513804804265E-2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1.0000000000000007</v>
      </c>
      <c r="C178" s="232">
        <f t="shared" si="22"/>
        <v>0.99999999999999967</v>
      </c>
      <c r="D178" s="232">
        <f t="shared" si="22"/>
        <v>0.99999999999999967</v>
      </c>
      <c r="E178" s="232">
        <f t="shared" si="22"/>
        <v>0.99999999999999956</v>
      </c>
      <c r="F178" s="232">
        <f t="shared" si="22"/>
        <v>1.0000000000000004</v>
      </c>
      <c r="G178" s="232">
        <f t="shared" si="22"/>
        <v>0.99999999999999978</v>
      </c>
      <c r="H178" s="232">
        <f t="shared" si="22"/>
        <v>0.99999999999999944</v>
      </c>
      <c r="I178" s="232">
        <f t="shared" si="22"/>
        <v>1.0000000000000004</v>
      </c>
      <c r="J178" s="232">
        <f t="shared" si="22"/>
        <v>0.99999999999999989</v>
      </c>
      <c r="K178" s="232">
        <f t="shared" si="22"/>
        <v>1.0000000000000004</v>
      </c>
      <c r="L178" s="232">
        <f t="shared" si="22"/>
        <v>1</v>
      </c>
      <c r="M178" s="232">
        <f t="shared" si="22"/>
        <v>1.0000000000000002</v>
      </c>
      <c r="N178" s="232">
        <f t="shared" si="22"/>
        <v>1</v>
      </c>
      <c r="O178" s="232">
        <f t="shared" si="22"/>
        <v>0.99999999999999989</v>
      </c>
      <c r="P178" s="232">
        <f t="shared" si="22"/>
        <v>1.0000000000000002</v>
      </c>
      <c r="Q178" s="232">
        <f t="shared" si="22"/>
        <v>1</v>
      </c>
      <c r="R178" s="232">
        <f t="shared" si="22"/>
        <v>0.99999999999999989</v>
      </c>
      <c r="S178" s="232">
        <f t="shared" si="22"/>
        <v>0.99999999999999989</v>
      </c>
      <c r="T178" s="232">
        <f t="shared" si="22"/>
        <v>1.0000000000000002</v>
      </c>
      <c r="U178" s="232">
        <f t="shared" si="22"/>
        <v>1</v>
      </c>
      <c r="V178" s="232">
        <f t="shared" si="22"/>
        <v>0.99999999999999989</v>
      </c>
      <c r="W178" s="232">
        <f t="shared" si="22"/>
        <v>0.99999999999999956</v>
      </c>
      <c r="X178" s="232">
        <f t="shared" si="22"/>
        <v>0.99999999999999978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7.6699354343935577E-3</v>
      </c>
      <c r="C179" s="266">
        <f t="shared" si="23"/>
        <v>8.5617344405867404E-3</v>
      </c>
      <c r="D179" s="266">
        <f t="shared" si="23"/>
        <v>8.3228452233703488E-3</v>
      </c>
      <c r="E179" s="266">
        <f t="shared" si="23"/>
        <v>7.5735578032429312E-3</v>
      </c>
      <c r="F179" s="266">
        <f t="shared" si="23"/>
        <v>7.0831899485162874E-3</v>
      </c>
      <c r="G179" s="266">
        <f t="shared" si="23"/>
        <v>7.0978936930505077E-3</v>
      </c>
      <c r="H179" s="266">
        <f t="shared" si="23"/>
        <v>7.3779017580842239E-3</v>
      </c>
      <c r="I179" s="266">
        <f t="shared" si="23"/>
        <v>6.4397658951413977E-3</v>
      </c>
      <c r="J179" s="266">
        <f t="shared" si="23"/>
        <v>7.3749713537714619E-3</v>
      </c>
      <c r="K179" s="266">
        <f t="shared" si="23"/>
        <v>6.9220444262415668E-3</v>
      </c>
      <c r="L179" s="266">
        <f t="shared" si="23"/>
        <v>7.6454932717558554E-3</v>
      </c>
      <c r="M179" s="266">
        <f t="shared" si="23"/>
        <v>7.7214970071725151E-3</v>
      </c>
      <c r="N179" s="266">
        <f t="shared" si="23"/>
        <v>7.4653225360131097E-3</v>
      </c>
      <c r="O179" s="266">
        <f t="shared" si="23"/>
        <v>7.0872384724259482E-3</v>
      </c>
      <c r="P179" s="266">
        <f t="shared" si="23"/>
        <v>7.825429799862102E-3</v>
      </c>
      <c r="Q179" s="266">
        <f t="shared" si="23"/>
        <v>8.0685568175066173E-3</v>
      </c>
      <c r="R179" s="266">
        <f t="shared" si="23"/>
        <v>7.5988551683313669E-3</v>
      </c>
      <c r="S179" s="266">
        <f t="shared" si="23"/>
        <v>7.4730352519084076E-3</v>
      </c>
      <c r="T179" s="266">
        <f t="shared" si="23"/>
        <v>7.4723072634429923E-3</v>
      </c>
      <c r="U179" s="266">
        <f t="shared" si="23"/>
        <v>7.3174465918177866E-3</v>
      </c>
      <c r="V179" s="266">
        <f t="shared" si="23"/>
        <v>7.4977829285713983E-3</v>
      </c>
      <c r="W179" s="266">
        <f t="shared" si="23"/>
        <v>7.1799367794656843E-3</v>
      </c>
      <c r="X179" s="266">
        <f t="shared" si="23"/>
        <v>7.5625429833506078E-3</v>
      </c>
      <c r="Y179" s="266">
        <f t="shared" si="23"/>
        <v>7.4133957101677446E-3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1.6191228717257117E-2</v>
      </c>
      <c r="C180" s="267">
        <f t="shared" si="24"/>
        <v>1.807381583974416E-2</v>
      </c>
      <c r="D180" s="267">
        <f t="shared" si="24"/>
        <v>1.7569520857456212E-2</v>
      </c>
      <c r="E180" s="267">
        <f t="shared" si="24"/>
        <v>1.6013863782193216E-2</v>
      </c>
      <c r="F180" s="267">
        <f t="shared" si="24"/>
        <v>1.4952609377900423E-2</v>
      </c>
      <c r="G180" s="267">
        <f t="shared" si="24"/>
        <v>1.4983648973056079E-2</v>
      </c>
      <c r="H180" s="267">
        <f t="shared" si="24"/>
        <v>1.557474581636295E-2</v>
      </c>
      <c r="I180" s="267">
        <f t="shared" si="24"/>
        <v>1.3692061570091766E-2</v>
      </c>
      <c r="J180" s="267">
        <f t="shared" si="24"/>
        <v>1.5577126255717989E-2</v>
      </c>
      <c r="K180" s="267">
        <f t="shared" si="24"/>
        <v>1.4612431285108137E-2</v>
      </c>
      <c r="L180" s="267">
        <f t="shared" si="24"/>
        <v>1.6139631327814066E-2</v>
      </c>
      <c r="M180" s="267">
        <f t="shared" si="24"/>
        <v>1.6300075163883234E-2</v>
      </c>
      <c r="N180" s="267">
        <f t="shared" si="24"/>
        <v>1.5759291021755408E-2</v>
      </c>
      <c r="O180" s="267">
        <f t="shared" si="24"/>
        <v>1.4961155809242547E-2</v>
      </c>
      <c r="P180" s="267">
        <f t="shared" si="24"/>
        <v>1.6519477221704274E-2</v>
      </c>
      <c r="Q180" s="267">
        <f t="shared" si="24"/>
        <v>1.7032718197941797E-2</v>
      </c>
      <c r="R180" s="267">
        <f t="shared" si="24"/>
        <v>1.6041178321795409E-2</v>
      </c>
      <c r="S180" s="267">
        <f t="shared" si="24"/>
        <v>1.5775572559997841E-2</v>
      </c>
      <c r="T180" s="267">
        <f t="shared" si="24"/>
        <v>1.5774035776820475E-2</v>
      </c>
      <c r="U180" s="267">
        <f t="shared" si="24"/>
        <v>1.544712499966475E-2</v>
      </c>
      <c r="V180" s="267">
        <f t="shared" si="24"/>
        <v>1.5827814889349718E-2</v>
      </c>
      <c r="W180" s="267">
        <f t="shared" si="24"/>
        <v>1.515684187515811E-2</v>
      </c>
      <c r="X180" s="267">
        <f t="shared" si="24"/>
        <v>1.5964523322900576E-2</v>
      </c>
      <c r="Y180" s="267">
        <f t="shared" si="24"/>
        <v>1.5649673526143472E-2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9.6388264297778928E-2</v>
      </c>
      <c r="C181" s="267">
        <f t="shared" si="25"/>
        <v>0.10759552399959951</v>
      </c>
      <c r="D181" s="267">
        <f t="shared" si="25"/>
        <v>0.10459339742318935</v>
      </c>
      <c r="E181" s="267">
        <f t="shared" si="25"/>
        <v>9.5020493158513825E-2</v>
      </c>
      <c r="F181" s="267">
        <f t="shared" si="25"/>
        <v>8.9014619571297748E-2</v>
      </c>
      <c r="G181" s="267">
        <f t="shared" si="25"/>
        <v>8.9199401884845778E-2</v>
      </c>
      <c r="H181" s="267">
        <f t="shared" si="25"/>
        <v>9.2718270017288315E-2</v>
      </c>
      <c r="I181" s="267">
        <f t="shared" si="25"/>
        <v>8.0796741941511208E-2</v>
      </c>
      <c r="J181" s="267">
        <f t="shared" si="25"/>
        <v>9.239621829382938E-2</v>
      </c>
      <c r="K181" s="267">
        <f t="shared" si="25"/>
        <v>8.6989499891441155E-2</v>
      </c>
      <c r="L181" s="267">
        <f t="shared" si="25"/>
        <v>9.6081099048151417E-2</v>
      </c>
      <c r="M181" s="267">
        <f t="shared" si="25"/>
        <v>9.7036239831228749E-2</v>
      </c>
      <c r="N181" s="267">
        <f t="shared" si="25"/>
        <v>9.3816889050030342E-2</v>
      </c>
      <c r="O181" s="267">
        <f t="shared" si="25"/>
        <v>8.9065497469287602E-2</v>
      </c>
      <c r="P181" s="267">
        <f t="shared" si="25"/>
        <v>9.8342365753234323E-2</v>
      </c>
      <c r="Q181" s="267">
        <f t="shared" si="25"/>
        <v>0.10139774887022437</v>
      </c>
      <c r="R181" s="267">
        <f t="shared" si="25"/>
        <v>9.5494996873279239E-2</v>
      </c>
      <c r="S181" s="267">
        <f t="shared" si="25"/>
        <v>9.3913814937416032E-2</v>
      </c>
      <c r="T181" s="267">
        <f t="shared" si="25"/>
        <v>9.3904666288746122E-2</v>
      </c>
      <c r="U181" s="267">
        <f t="shared" si="25"/>
        <v>9.1958528479161999E-2</v>
      </c>
      <c r="V181" s="267">
        <f t="shared" si="25"/>
        <v>9.4224819589195971E-2</v>
      </c>
      <c r="W181" s="267">
        <f t="shared" si="25"/>
        <v>9.0230439338137805E-2</v>
      </c>
      <c r="X181" s="267">
        <f t="shared" si="25"/>
        <v>9.5038660765486199E-2</v>
      </c>
      <c r="Y181" s="267">
        <f t="shared" si="25"/>
        <v>9.3164323372451868E-2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0.1140724996218624</v>
      </c>
      <c r="C182" s="267">
        <f t="shared" si="26"/>
        <v>0.12733594136357138</v>
      </c>
      <c r="D182" s="267">
        <f t="shared" si="26"/>
        <v>0.12378301834698562</v>
      </c>
      <c r="E182" s="267">
        <f t="shared" si="26"/>
        <v>0.11282290566940074</v>
      </c>
      <c r="F182" s="267">
        <f t="shared" si="26"/>
        <v>0.10534602144112966</v>
      </c>
      <c r="G182" s="267">
        <f t="shared" si="26"/>
        <v>0.1055647055366043</v>
      </c>
      <c r="H182" s="267">
        <f t="shared" si="26"/>
        <v>0.10972917604172037</v>
      </c>
      <c r="I182" s="267">
        <f t="shared" si="26"/>
        <v>9.646505003119997E-2</v>
      </c>
      <c r="J182" s="267">
        <f t="shared" si="26"/>
        <v>0.10974594701520057</v>
      </c>
      <c r="K182" s="267">
        <f t="shared" si="26"/>
        <v>0.10294935556486703</v>
      </c>
      <c r="L182" s="267">
        <f t="shared" si="26"/>
        <v>0.11370897914478714</v>
      </c>
      <c r="M182" s="267">
        <f t="shared" si="26"/>
        <v>0.1148393584229097</v>
      </c>
      <c r="N182" s="267">
        <f t="shared" si="26"/>
        <v>0.11102935734605292</v>
      </c>
      <c r="O182" s="267">
        <f t="shared" si="26"/>
        <v>0.10540623384397235</v>
      </c>
      <c r="P182" s="267">
        <f t="shared" si="26"/>
        <v>0.11638511764815931</v>
      </c>
      <c r="Q182" s="267">
        <f t="shared" si="26"/>
        <v>0.1200010681167842</v>
      </c>
      <c r="R182" s="267">
        <f t="shared" si="26"/>
        <v>0.11301534553068937</v>
      </c>
      <c r="S182" s="267">
        <f t="shared" si="26"/>
        <v>0.11114406610580399</v>
      </c>
      <c r="T182" s="267">
        <f t="shared" si="26"/>
        <v>0.1111332389659074</v>
      </c>
      <c r="U182" s="267">
        <f t="shared" si="26"/>
        <v>0.1088300456657144</v>
      </c>
      <c r="V182" s="267">
        <f t="shared" si="26"/>
        <v>0.11151213039538352</v>
      </c>
      <c r="W182" s="267">
        <f t="shared" si="26"/>
        <v>0.10678490615290993</v>
      </c>
      <c r="X182" s="267">
        <f t="shared" si="26"/>
        <v>0.11247528600308086</v>
      </c>
      <c r="Y182" s="267">
        <f t="shared" si="26"/>
        <v>0.11025706625282566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3.78450028253903E-2</v>
      </c>
      <c r="C183" s="268">
        <f t="shared" si="27"/>
        <v>3.8757503133752466E-2</v>
      </c>
      <c r="D183" s="268">
        <f t="shared" si="27"/>
        <v>3.8416267635742893E-2</v>
      </c>
      <c r="E183" s="268">
        <f t="shared" si="27"/>
        <v>3.7829026276881186E-2</v>
      </c>
      <c r="F183" s="268">
        <f t="shared" si="27"/>
        <v>3.4345146832630659E-2</v>
      </c>
      <c r="G183" s="268">
        <f t="shared" si="27"/>
        <v>3.4183818632190228E-2</v>
      </c>
      <c r="H183" s="268">
        <f t="shared" si="27"/>
        <v>3.4576716656973892E-2</v>
      </c>
      <c r="I183" s="268">
        <f t="shared" si="27"/>
        <v>3.3094291912590439E-2</v>
      </c>
      <c r="J183" s="268">
        <f t="shared" si="27"/>
        <v>3.3681890702310952E-2</v>
      </c>
      <c r="K183" s="268">
        <f t="shared" si="27"/>
        <v>3.3252378530194492E-2</v>
      </c>
      <c r="L183" s="268">
        <f t="shared" si="27"/>
        <v>3.4152143043346947E-2</v>
      </c>
      <c r="M183" s="268">
        <f t="shared" si="27"/>
        <v>3.4061674221123592E-2</v>
      </c>
      <c r="N183" s="268">
        <f t="shared" si="27"/>
        <v>3.3401161846061171E-2</v>
      </c>
      <c r="O183" s="268">
        <f t="shared" si="27"/>
        <v>3.1939155888344596E-2</v>
      </c>
      <c r="P183" s="268">
        <f t="shared" si="27"/>
        <v>3.4175455162165067E-2</v>
      </c>
      <c r="Q183" s="268">
        <f t="shared" si="27"/>
        <v>3.5560270677077226E-2</v>
      </c>
      <c r="R183" s="268">
        <f t="shared" si="27"/>
        <v>3.4246977432682062E-2</v>
      </c>
      <c r="S183" s="268">
        <f t="shared" si="27"/>
        <v>3.3534678212495075E-2</v>
      </c>
      <c r="T183" s="268">
        <f t="shared" si="27"/>
        <v>3.3598463689539004E-2</v>
      </c>
      <c r="U183" s="268">
        <f t="shared" si="27"/>
        <v>3.3111936962894557E-2</v>
      </c>
      <c r="V183" s="268">
        <f t="shared" si="27"/>
        <v>3.3598376505371536E-2</v>
      </c>
      <c r="W183" s="268">
        <f t="shared" si="27"/>
        <v>3.5054126704197025E-2</v>
      </c>
      <c r="X183" s="268">
        <f t="shared" si="27"/>
        <v>3.4830803341049495E-2</v>
      </c>
      <c r="Y183" s="268">
        <f t="shared" si="27"/>
        <v>3.4581303598185932E-2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0.48495598534090278</v>
      </c>
      <c r="C184" s="269">
        <f t="shared" si="28"/>
        <v>0.45616789751511494</v>
      </c>
      <c r="D184" s="269">
        <f t="shared" si="28"/>
        <v>0.46423719695440196</v>
      </c>
      <c r="E184" s="269">
        <f t="shared" si="28"/>
        <v>0.48737988057175385</v>
      </c>
      <c r="F184" s="269">
        <f t="shared" si="28"/>
        <v>0.52651881537734313</v>
      </c>
      <c r="G184" s="269">
        <f t="shared" si="28"/>
        <v>0.52755791238260841</v>
      </c>
      <c r="H184" s="269">
        <f t="shared" si="28"/>
        <v>0.51819434220964256</v>
      </c>
      <c r="I184" s="269">
        <f t="shared" si="28"/>
        <v>0.5517032625986612</v>
      </c>
      <c r="J184" s="269">
        <f t="shared" si="28"/>
        <v>0.53025543853013635</v>
      </c>
      <c r="K184" s="269">
        <f t="shared" si="28"/>
        <v>0.54007942333548831</v>
      </c>
      <c r="L184" s="269">
        <f t="shared" si="28"/>
        <v>0.51753108445579199</v>
      </c>
      <c r="M184" s="269">
        <f t="shared" si="28"/>
        <v>0.51710601637379405</v>
      </c>
      <c r="N184" s="269">
        <f t="shared" si="28"/>
        <v>0.52831168046917309</v>
      </c>
      <c r="O184" s="269">
        <f t="shared" si="28"/>
        <v>0.55078028542918689</v>
      </c>
      <c r="P184" s="269">
        <f t="shared" si="28"/>
        <v>0.51678674990343132</v>
      </c>
      <c r="Q184" s="269">
        <f t="shared" si="28"/>
        <v>0.5004825275052186</v>
      </c>
      <c r="R184" s="269">
        <f t="shared" si="28"/>
        <v>0.52048405940163522</v>
      </c>
      <c r="S184" s="269">
        <f t="shared" si="28"/>
        <v>0.5295322106410526</v>
      </c>
      <c r="T184" s="269">
        <f t="shared" si="28"/>
        <v>0.52846986387126771</v>
      </c>
      <c r="U184" s="269">
        <f t="shared" si="28"/>
        <v>0.53486427269591774</v>
      </c>
      <c r="V184" s="269">
        <f t="shared" si="28"/>
        <v>0.52783568994193575</v>
      </c>
      <c r="W184" s="269">
        <f t="shared" si="28"/>
        <v>0.51823762570923138</v>
      </c>
      <c r="X184" s="269">
        <f t="shared" si="28"/>
        <v>0.51699120326948356</v>
      </c>
      <c r="Y184" s="269">
        <f t="shared" si="28"/>
        <v>0.52264590338716921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0.48453023551130936</v>
      </c>
      <c r="C185" s="318">
        <f t="shared" si="29"/>
        <v>0.45569264488616085</v>
      </c>
      <c r="D185" s="318">
        <f t="shared" si="29"/>
        <v>0.46377520480780676</v>
      </c>
      <c r="E185" s="318">
        <f t="shared" si="29"/>
        <v>0.48695879456923608</v>
      </c>
      <c r="F185" s="318">
        <f t="shared" si="29"/>
        <v>0.52612563515576838</v>
      </c>
      <c r="G185" s="318">
        <f t="shared" si="29"/>
        <v>0.52716391597206003</v>
      </c>
      <c r="H185" s="318">
        <f t="shared" si="29"/>
        <v>0.51778480285391659</v>
      </c>
      <c r="I185" s="318">
        <f t="shared" si="29"/>
        <v>0.55134322859617468</v>
      </c>
      <c r="J185" s="318">
        <f t="shared" si="29"/>
        <v>0.5298458365805413</v>
      </c>
      <c r="K185" s="318">
        <f t="shared" si="29"/>
        <v>0.53969518812775819</v>
      </c>
      <c r="L185" s="318">
        <f t="shared" si="29"/>
        <v>0.51710669138424004</v>
      </c>
      <c r="M185" s="318">
        <f t="shared" si="29"/>
        <v>0.51667740441700127</v>
      </c>
      <c r="N185" s="318">
        <f t="shared" si="29"/>
        <v>0.5278972884805111</v>
      </c>
      <c r="O185" s="318">
        <f t="shared" si="29"/>
        <v>0.55038688047842388</v>
      </c>
      <c r="P185" s="318">
        <f t="shared" si="29"/>
        <v>0.51635236874960222</v>
      </c>
      <c r="Q185" s="318">
        <f t="shared" si="29"/>
        <v>0.50003465063330721</v>
      </c>
      <c r="R185" s="318">
        <f t="shared" si="29"/>
        <v>0.52006225516081794</v>
      </c>
      <c r="S185" s="318">
        <f t="shared" si="29"/>
        <v>0.52911739052786377</v>
      </c>
      <c r="T185" s="318">
        <f t="shared" si="29"/>
        <v>0.52805508416793223</v>
      </c>
      <c r="U185" s="318">
        <f t="shared" si="29"/>
        <v>0.53445808914115711</v>
      </c>
      <c r="V185" s="318">
        <f t="shared" si="29"/>
        <v>0.52741949611195205</v>
      </c>
      <c r="W185" s="318">
        <f t="shared" si="29"/>
        <v>0.51783907517559313</v>
      </c>
      <c r="X185" s="318">
        <f t="shared" si="29"/>
        <v>0.51657141467882395</v>
      </c>
      <c r="Y185" s="318">
        <f t="shared" si="29"/>
        <v>0.52223439380050973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4.2574982959341041E-4</v>
      </c>
      <c r="C186" s="318">
        <f t="shared" si="30"/>
        <v>4.7525262895411195E-4</v>
      </c>
      <c r="D186" s="318">
        <f t="shared" si="30"/>
        <v>4.619921465952245E-4</v>
      </c>
      <c r="E186" s="318">
        <f t="shared" si="30"/>
        <v>4.2108600251777807E-4</v>
      </c>
      <c r="F186" s="318">
        <f t="shared" si="30"/>
        <v>3.9318022157470848E-4</v>
      </c>
      <c r="G186" s="318">
        <f t="shared" si="30"/>
        <v>3.9399641054831521E-4</v>
      </c>
      <c r="H186" s="318">
        <f t="shared" si="30"/>
        <v>4.0953935572596414E-4</v>
      </c>
      <c r="I186" s="318">
        <f t="shared" si="30"/>
        <v>3.6003400248653801E-4</v>
      </c>
      <c r="J186" s="318">
        <f t="shared" si="30"/>
        <v>4.0960194959499438E-4</v>
      </c>
      <c r="K186" s="318">
        <f t="shared" si="30"/>
        <v>3.842352077300605E-4</v>
      </c>
      <c r="L186" s="318">
        <f t="shared" si="30"/>
        <v>4.2439307155197606E-4</v>
      </c>
      <c r="M186" s="318">
        <f t="shared" si="30"/>
        <v>4.2861195679278272E-4</v>
      </c>
      <c r="N186" s="318">
        <f t="shared" si="30"/>
        <v>4.1439198866199245E-4</v>
      </c>
      <c r="O186" s="318">
        <f t="shared" si="30"/>
        <v>3.9340495076302894E-4</v>
      </c>
      <c r="P186" s="318">
        <f t="shared" si="30"/>
        <v>4.343811538290888E-4</v>
      </c>
      <c r="Q186" s="318">
        <f t="shared" si="30"/>
        <v>4.4787687191134775E-4</v>
      </c>
      <c r="R186" s="318">
        <f t="shared" si="30"/>
        <v>4.218042408173002E-4</v>
      </c>
      <c r="S186" s="318">
        <f t="shared" si="30"/>
        <v>4.148201131887516E-4</v>
      </c>
      <c r="T186" s="318">
        <f t="shared" si="30"/>
        <v>4.1477970333553347E-4</v>
      </c>
      <c r="U186" s="318">
        <f t="shared" si="30"/>
        <v>4.0618355476047476E-4</v>
      </c>
      <c r="V186" s="318">
        <f t="shared" si="30"/>
        <v>4.1619382998366169E-4</v>
      </c>
      <c r="W186" s="318">
        <f t="shared" si="30"/>
        <v>3.9855053363831492E-4</v>
      </c>
      <c r="X186" s="318">
        <f t="shared" si="30"/>
        <v>4.1978859065962119E-4</v>
      </c>
      <c r="Y186" s="318">
        <f t="shared" si="30"/>
        <v>4.1150958665951161E-4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0.16485167798920705</v>
      </c>
      <c r="C187" s="269">
        <f t="shared" si="31"/>
        <v>0.16095727550805228</v>
      </c>
      <c r="D187" s="269">
        <f t="shared" si="31"/>
        <v>0.16186741603454122</v>
      </c>
      <c r="E187" s="269">
        <f t="shared" si="31"/>
        <v>0.16590084996500917</v>
      </c>
      <c r="F187" s="269">
        <f t="shared" si="31"/>
        <v>0.14950417854904327</v>
      </c>
      <c r="G187" s="269">
        <f t="shared" si="31"/>
        <v>0.14816824530462699</v>
      </c>
      <c r="H187" s="269">
        <f t="shared" si="31"/>
        <v>0.14695560142708344</v>
      </c>
      <c r="I187" s="269">
        <f t="shared" si="31"/>
        <v>0.14821651720602397</v>
      </c>
      <c r="J187" s="269">
        <f t="shared" si="31"/>
        <v>0.13572124791284651</v>
      </c>
      <c r="K187" s="269">
        <f t="shared" si="31"/>
        <v>0.14332894245666433</v>
      </c>
      <c r="L187" s="269">
        <f t="shared" si="31"/>
        <v>0.13867997027577361</v>
      </c>
      <c r="M187" s="269">
        <f t="shared" si="31"/>
        <v>0.13447603813184852</v>
      </c>
      <c r="N187" s="269">
        <f t="shared" si="31"/>
        <v>0.13445937332672542</v>
      </c>
      <c r="O187" s="269">
        <f t="shared" si="31"/>
        <v>0.12778472641277122</v>
      </c>
      <c r="P187" s="269">
        <f t="shared" si="31"/>
        <v>0.13176394404593808</v>
      </c>
      <c r="Q187" s="269">
        <f t="shared" si="31"/>
        <v>0.13687905099998746</v>
      </c>
      <c r="R187" s="269">
        <f t="shared" si="31"/>
        <v>0.13596635137957344</v>
      </c>
      <c r="S187" s="269">
        <f t="shared" si="31"/>
        <v>0.13267867402612699</v>
      </c>
      <c r="T187" s="269">
        <f t="shared" si="31"/>
        <v>0.13333571629966126</v>
      </c>
      <c r="U187" s="269">
        <f t="shared" si="31"/>
        <v>0.13342033861187189</v>
      </c>
      <c r="V187" s="269">
        <f t="shared" si="31"/>
        <v>0.13309108301223163</v>
      </c>
      <c r="W187" s="269">
        <f t="shared" si="31"/>
        <v>0.15297610903523112</v>
      </c>
      <c r="X187" s="269">
        <f t="shared" si="31"/>
        <v>0.13958306801756015</v>
      </c>
      <c r="Y187" s="269">
        <f t="shared" si="31"/>
        <v>0.13975549622845446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0.15843683222786381</v>
      </c>
      <c r="C188" s="318">
        <f t="shared" si="32"/>
        <v>0.15268132697948897</v>
      </c>
      <c r="D188" s="318">
        <f t="shared" si="32"/>
        <v>0.15403654679512585</v>
      </c>
      <c r="E188" s="318">
        <f t="shared" si="32"/>
        <v>0.15998026425809408</v>
      </c>
      <c r="F188" s="318">
        <f t="shared" si="32"/>
        <v>0.14163610521796166</v>
      </c>
      <c r="G188" s="318">
        <f t="shared" si="32"/>
        <v>0.14000048172560958</v>
      </c>
      <c r="H188" s="318">
        <f t="shared" si="32"/>
        <v>0.13763274996070374</v>
      </c>
      <c r="I188" s="318">
        <f t="shared" si="32"/>
        <v>0.1416856048742948</v>
      </c>
      <c r="J188" s="318">
        <f t="shared" si="32"/>
        <v>0.12326235554400151</v>
      </c>
      <c r="K188" s="318">
        <f t="shared" si="32"/>
        <v>0.13521053903145394</v>
      </c>
      <c r="L188" s="318">
        <f t="shared" si="32"/>
        <v>0.12651888625032373</v>
      </c>
      <c r="M188" s="318">
        <f t="shared" si="32"/>
        <v>0.12200194790803966</v>
      </c>
      <c r="N188" s="318">
        <f t="shared" si="32"/>
        <v>0.12136674603122614</v>
      </c>
      <c r="O188" s="318">
        <f t="shared" si="32"/>
        <v>0.11395684328218916</v>
      </c>
      <c r="P188" s="318">
        <f t="shared" si="32"/>
        <v>0.11567927848535041</v>
      </c>
      <c r="Q188" s="318">
        <f t="shared" si="32"/>
        <v>0.12070489215749616</v>
      </c>
      <c r="R188" s="318">
        <f t="shared" si="32"/>
        <v>0.12184096860508173</v>
      </c>
      <c r="S188" s="318">
        <f t="shared" si="32"/>
        <v>0.11790139474092561</v>
      </c>
      <c r="T188" s="318">
        <f t="shared" si="32"/>
        <v>0.11853386719578043</v>
      </c>
      <c r="U188" s="318">
        <f t="shared" si="32"/>
        <v>0.11936260348302868</v>
      </c>
      <c r="V188" s="318">
        <f t="shared" si="32"/>
        <v>0.11769777121636549</v>
      </c>
      <c r="W188" s="318">
        <f t="shared" si="32"/>
        <v>0.14427201681357438</v>
      </c>
      <c r="X188" s="318">
        <f t="shared" si="32"/>
        <v>0.12385856595159672</v>
      </c>
      <c r="Y188" s="318">
        <f t="shared" si="32"/>
        <v>0.12530684490121052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6.4148457613432104E-3</v>
      </c>
      <c r="C189" s="318">
        <f t="shared" si="33"/>
        <v>8.2759485285633493E-3</v>
      </c>
      <c r="D189" s="318">
        <f t="shared" si="33"/>
        <v>7.8308692394153737E-3</v>
      </c>
      <c r="E189" s="318">
        <f t="shared" si="33"/>
        <v>5.9205857069151383E-3</v>
      </c>
      <c r="F189" s="318">
        <f t="shared" si="33"/>
        <v>7.8680733310816375E-3</v>
      </c>
      <c r="G189" s="318">
        <f t="shared" si="33"/>
        <v>8.1677635790174258E-3</v>
      </c>
      <c r="H189" s="318">
        <f t="shared" si="33"/>
        <v>9.322851466379671E-3</v>
      </c>
      <c r="I189" s="318">
        <f t="shared" si="33"/>
        <v>6.5309123317292108E-3</v>
      </c>
      <c r="J189" s="318">
        <f t="shared" si="33"/>
        <v>1.2458892368845082E-2</v>
      </c>
      <c r="K189" s="318">
        <f t="shared" si="33"/>
        <v>8.1184034252103597E-3</v>
      </c>
      <c r="L189" s="318">
        <f t="shared" si="33"/>
        <v>1.21610840254499E-2</v>
      </c>
      <c r="M189" s="318">
        <f t="shared" si="33"/>
        <v>1.2474090223808869E-2</v>
      </c>
      <c r="N189" s="318">
        <f t="shared" si="33"/>
        <v>1.3092627295499275E-2</v>
      </c>
      <c r="O189" s="318">
        <f t="shared" si="33"/>
        <v>1.3827883130582056E-2</v>
      </c>
      <c r="P189" s="318">
        <f t="shared" si="33"/>
        <v>1.6084665560587665E-2</v>
      </c>
      <c r="Q189" s="318">
        <f t="shared" si="33"/>
        <v>1.6174158842491293E-2</v>
      </c>
      <c r="R189" s="318">
        <f t="shared" si="33"/>
        <v>1.4125382774491725E-2</v>
      </c>
      <c r="S189" s="318">
        <f t="shared" si="33"/>
        <v>1.4777279285201377E-2</v>
      </c>
      <c r="T189" s="318">
        <f t="shared" si="33"/>
        <v>1.4801849103880806E-2</v>
      </c>
      <c r="U189" s="318">
        <f t="shared" si="33"/>
        <v>1.4057735128843193E-2</v>
      </c>
      <c r="V189" s="318">
        <f t="shared" si="33"/>
        <v>1.5393311795866168E-2</v>
      </c>
      <c r="W189" s="318">
        <f t="shared" si="33"/>
        <v>8.704092221656726E-3</v>
      </c>
      <c r="X189" s="318">
        <f t="shared" si="33"/>
        <v>1.572450206596341E-2</v>
      </c>
      <c r="Y189" s="318">
        <f t="shared" si="33"/>
        <v>1.4448651327243925E-2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4.810278640041861E-2</v>
      </c>
      <c r="C190" s="269">
        <f t="shared" si="34"/>
        <v>4.9148524960598267E-2</v>
      </c>
      <c r="D190" s="269">
        <f t="shared" si="34"/>
        <v>4.8740529682018863E-2</v>
      </c>
      <c r="E190" s="269">
        <f t="shared" si="34"/>
        <v>4.7913396693250392E-2</v>
      </c>
      <c r="F190" s="269">
        <f t="shared" si="34"/>
        <v>4.5601862063549971E-2</v>
      </c>
      <c r="G190" s="269">
        <f t="shared" si="34"/>
        <v>4.5553453227079731E-2</v>
      </c>
      <c r="H190" s="269">
        <f t="shared" si="34"/>
        <v>4.6089933883926085E-2</v>
      </c>
      <c r="I190" s="269">
        <f t="shared" si="34"/>
        <v>4.4469436536108714E-2</v>
      </c>
      <c r="J190" s="269">
        <f t="shared" si="34"/>
        <v>4.6476366588353496E-2</v>
      </c>
      <c r="K190" s="269">
        <f t="shared" si="34"/>
        <v>4.4861042601971393E-2</v>
      </c>
      <c r="L190" s="269">
        <f t="shared" si="34"/>
        <v>4.6234335951049393E-2</v>
      </c>
      <c r="M190" s="269">
        <f t="shared" si="34"/>
        <v>4.8335324981857726E-2</v>
      </c>
      <c r="N190" s="269">
        <f t="shared" si="34"/>
        <v>4.6632558671128969E-2</v>
      </c>
      <c r="O190" s="269">
        <f t="shared" si="34"/>
        <v>4.5326355382496512E-2</v>
      </c>
      <c r="P190" s="269">
        <f t="shared" si="34"/>
        <v>4.767221294671288E-2</v>
      </c>
      <c r="Q190" s="269">
        <f t="shared" si="34"/>
        <v>4.9100303024076919E-2</v>
      </c>
      <c r="R190" s="269">
        <f t="shared" si="34"/>
        <v>4.7506921036907054E-2</v>
      </c>
      <c r="S190" s="269">
        <f t="shared" si="34"/>
        <v>4.6793493013910892E-2</v>
      </c>
      <c r="T190" s="269">
        <f t="shared" si="34"/>
        <v>4.7160092685260543E-2</v>
      </c>
      <c r="U190" s="269">
        <f t="shared" si="34"/>
        <v>4.6502846758054675E-2</v>
      </c>
      <c r="V190" s="269">
        <f t="shared" si="34"/>
        <v>4.7161299697517818E-2</v>
      </c>
      <c r="W190" s="269">
        <f t="shared" si="34"/>
        <v>4.6369020413561474E-2</v>
      </c>
      <c r="X190" s="269">
        <f t="shared" si="34"/>
        <v>4.8050261697054966E-2</v>
      </c>
      <c r="Y190" s="269">
        <f t="shared" si="34"/>
        <v>4.7611053641972795E-2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2.4460114439091525E-2</v>
      </c>
      <c r="C191" s="318">
        <f t="shared" si="35"/>
        <v>2.2847979845322029E-2</v>
      </c>
      <c r="D191" s="318">
        <f t="shared" si="35"/>
        <v>2.3339421391489139E-2</v>
      </c>
      <c r="E191" s="318">
        <f t="shared" si="35"/>
        <v>2.5262146104069585E-2</v>
      </c>
      <c r="F191" s="318">
        <f t="shared" si="35"/>
        <v>2.0554927971316833E-2</v>
      </c>
      <c r="G191" s="318">
        <f t="shared" si="35"/>
        <v>2.0068851758022428E-2</v>
      </c>
      <c r="H191" s="318">
        <f t="shared" si="35"/>
        <v>1.9220763573771407E-2</v>
      </c>
      <c r="I191" s="318">
        <f t="shared" si="35"/>
        <v>2.0622359990374733E-2</v>
      </c>
      <c r="J191" s="318">
        <f t="shared" si="35"/>
        <v>1.4448283406533494E-2</v>
      </c>
      <c r="K191" s="318">
        <f t="shared" si="35"/>
        <v>1.9058655814713072E-2</v>
      </c>
      <c r="L191" s="318">
        <f t="shared" si="35"/>
        <v>1.6551727182505596E-2</v>
      </c>
      <c r="M191" s="318">
        <f t="shared" si="35"/>
        <v>1.2271539344561891E-2</v>
      </c>
      <c r="N191" s="318">
        <f t="shared" si="35"/>
        <v>1.3910863524767109E-2</v>
      </c>
      <c r="O191" s="318">
        <f t="shared" si="35"/>
        <v>1.2780697417164609E-2</v>
      </c>
      <c r="P191" s="318">
        <f t="shared" si="35"/>
        <v>1.2627503503880319E-2</v>
      </c>
      <c r="Q191" s="318">
        <f t="shared" si="35"/>
        <v>1.2795799711720695E-2</v>
      </c>
      <c r="R191" s="318">
        <f t="shared" si="35"/>
        <v>1.3448624149891595E-2</v>
      </c>
      <c r="S191" s="318">
        <f t="shared" si="35"/>
        <v>1.311913087518725E-2</v>
      </c>
      <c r="T191" s="318">
        <f t="shared" si="35"/>
        <v>1.2701880248353151E-2</v>
      </c>
      <c r="U191" s="318">
        <f t="shared" si="35"/>
        <v>1.3198688899413403E-2</v>
      </c>
      <c r="V191" s="318">
        <f t="shared" si="35"/>
        <v>1.2606579806634323E-2</v>
      </c>
      <c r="W191" s="318">
        <f t="shared" si="35"/>
        <v>2.0180515524243717E-2</v>
      </c>
      <c r="X191" s="318">
        <f t="shared" si="35"/>
        <v>1.2998141083497452E-2</v>
      </c>
      <c r="Y191" s="318">
        <f t="shared" si="35"/>
        <v>1.3282137859623266E-2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8.3078062381532949E-3</v>
      </c>
      <c r="C192" s="318">
        <f t="shared" si="36"/>
        <v>7.8133538846565029E-3</v>
      </c>
      <c r="D192" s="318">
        <f t="shared" si="36"/>
        <v>7.9519383048143929E-3</v>
      </c>
      <c r="E192" s="318">
        <f t="shared" si="36"/>
        <v>8.3494465664805343E-3</v>
      </c>
      <c r="F192" s="318">
        <f t="shared" si="36"/>
        <v>9.0210053232012075E-3</v>
      </c>
      <c r="G192" s="318">
        <f t="shared" si="36"/>
        <v>9.0388077949776872E-3</v>
      </c>
      <c r="H192" s="318">
        <f t="shared" si="36"/>
        <v>8.8779925377233514E-3</v>
      </c>
      <c r="I192" s="318">
        <f t="shared" si="36"/>
        <v>9.4533888252840842E-3</v>
      </c>
      <c r="J192" s="318">
        <f t="shared" si="36"/>
        <v>9.0847922870246345E-3</v>
      </c>
      <c r="K192" s="318">
        <f t="shared" si="36"/>
        <v>9.2536703017049426E-3</v>
      </c>
      <c r="L192" s="318">
        <f t="shared" si="36"/>
        <v>8.8663655673403806E-3</v>
      </c>
      <c r="M192" s="318">
        <f t="shared" si="36"/>
        <v>8.8590049679742357E-3</v>
      </c>
      <c r="N192" s="318">
        <f t="shared" si="36"/>
        <v>9.0513822769275557E-3</v>
      </c>
      <c r="O192" s="318">
        <f t="shared" si="36"/>
        <v>9.4369911801503188E-3</v>
      </c>
      <c r="P192" s="318">
        <f t="shared" si="36"/>
        <v>8.8534318723295629E-3</v>
      </c>
      <c r="Q192" s="318">
        <f t="shared" si="36"/>
        <v>8.5736465660195757E-3</v>
      </c>
      <c r="R192" s="318">
        <f t="shared" si="36"/>
        <v>8.9170419738486429E-3</v>
      </c>
      <c r="S192" s="318">
        <f t="shared" si="36"/>
        <v>9.0723022746021804E-3</v>
      </c>
      <c r="T192" s="318">
        <f t="shared" si="36"/>
        <v>9.0540878583345152E-3</v>
      </c>
      <c r="U192" s="318">
        <f t="shared" si="36"/>
        <v>9.1638744531862253E-3</v>
      </c>
      <c r="V192" s="318">
        <f t="shared" si="36"/>
        <v>9.0431899988628727E-3</v>
      </c>
      <c r="W192" s="318">
        <f t="shared" si="36"/>
        <v>8.8789230966431851E-3</v>
      </c>
      <c r="X192" s="318">
        <f t="shared" si="36"/>
        <v>8.8571876568066896E-3</v>
      </c>
      <c r="Y192" s="318">
        <f t="shared" si="36"/>
        <v>8.9542856907901067E-3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1.5334865723173791E-2</v>
      </c>
      <c r="C193" s="318">
        <f t="shared" si="37"/>
        <v>1.8487191230619735E-2</v>
      </c>
      <c r="D193" s="318">
        <f t="shared" si="37"/>
        <v>1.7449169985715326E-2</v>
      </c>
      <c r="E193" s="318">
        <f t="shared" si="37"/>
        <v>1.4301804022700275E-2</v>
      </c>
      <c r="F193" s="318">
        <f t="shared" si="37"/>
        <v>1.6025928769031927E-2</v>
      </c>
      <c r="G193" s="318">
        <f t="shared" si="37"/>
        <v>1.6445793674079612E-2</v>
      </c>
      <c r="H193" s="318">
        <f t="shared" si="37"/>
        <v>1.7991177772431324E-2</v>
      </c>
      <c r="I193" s="318">
        <f t="shared" si="37"/>
        <v>1.4393687720449903E-2</v>
      </c>
      <c r="J193" s="318">
        <f t="shared" si="37"/>
        <v>2.2943290894795371E-2</v>
      </c>
      <c r="K193" s="318">
        <f t="shared" si="37"/>
        <v>1.6548716485553373E-2</v>
      </c>
      <c r="L193" s="318">
        <f t="shared" si="37"/>
        <v>2.0816243201203413E-2</v>
      </c>
      <c r="M193" s="318">
        <f t="shared" si="37"/>
        <v>2.7204780669321603E-2</v>
      </c>
      <c r="N193" s="318">
        <f t="shared" si="37"/>
        <v>2.3670312869434298E-2</v>
      </c>
      <c r="O193" s="318">
        <f t="shared" si="37"/>
        <v>2.3108666785181593E-2</v>
      </c>
      <c r="P193" s="318">
        <f t="shared" si="37"/>
        <v>2.6191277570502998E-2</v>
      </c>
      <c r="Q193" s="318">
        <f t="shared" si="37"/>
        <v>2.7730856746336643E-2</v>
      </c>
      <c r="R193" s="318">
        <f t="shared" si="37"/>
        <v>2.5141254913166818E-2</v>
      </c>
      <c r="S193" s="318">
        <f t="shared" si="37"/>
        <v>2.4602059864121461E-2</v>
      </c>
      <c r="T193" s="318">
        <f t="shared" si="37"/>
        <v>2.5404124578572877E-2</v>
      </c>
      <c r="U193" s="318">
        <f t="shared" si="37"/>
        <v>2.414028340545505E-2</v>
      </c>
      <c r="V193" s="318">
        <f t="shared" si="37"/>
        <v>2.5511529892020622E-2</v>
      </c>
      <c r="W193" s="318">
        <f t="shared" si="37"/>
        <v>1.7309581792674566E-2</v>
      </c>
      <c r="X193" s="318">
        <f t="shared" si="37"/>
        <v>2.6194932956750825E-2</v>
      </c>
      <c r="Y193" s="318">
        <f t="shared" si="37"/>
        <v>2.5374630091559418E-2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2.992261937278988E-2</v>
      </c>
      <c r="C194" s="319">
        <f t="shared" si="38"/>
        <v>3.3401783238979667E-2</v>
      </c>
      <c r="D194" s="319">
        <f t="shared" si="38"/>
        <v>3.2469807842293044E-2</v>
      </c>
      <c r="E194" s="319">
        <f t="shared" si="38"/>
        <v>2.9546026079754126E-2</v>
      </c>
      <c r="F194" s="319">
        <f t="shared" si="38"/>
        <v>2.7633556838589236E-2</v>
      </c>
      <c r="G194" s="319">
        <f t="shared" si="38"/>
        <v>2.7690920365937739E-2</v>
      </c>
      <c r="H194" s="319">
        <f t="shared" si="38"/>
        <v>2.8783312188917654E-2</v>
      </c>
      <c r="I194" s="319">
        <f t="shared" si="38"/>
        <v>2.5122872308671513E-2</v>
      </c>
      <c r="J194" s="319">
        <f t="shared" si="38"/>
        <v>2.8770793347833109E-2</v>
      </c>
      <c r="K194" s="319">
        <f t="shared" si="38"/>
        <v>2.7004881908024157E-2</v>
      </c>
      <c r="L194" s="319">
        <f t="shared" si="38"/>
        <v>2.9827263481529535E-2</v>
      </c>
      <c r="M194" s="319">
        <f t="shared" si="38"/>
        <v>3.0123775866182048E-2</v>
      </c>
      <c r="N194" s="319">
        <f t="shared" si="38"/>
        <v>2.9124365733059529E-2</v>
      </c>
      <c r="O194" s="319">
        <f t="shared" si="38"/>
        <v>2.7649351292272261E-2</v>
      </c>
      <c r="P194" s="319">
        <f t="shared" si="38"/>
        <v>3.0529247518792844E-2</v>
      </c>
      <c r="Q194" s="319">
        <f t="shared" si="38"/>
        <v>3.1477755791182678E-2</v>
      </c>
      <c r="R194" s="319">
        <f t="shared" si="38"/>
        <v>2.9645314855106689E-2</v>
      </c>
      <c r="S194" s="319">
        <f t="shared" si="38"/>
        <v>2.9154455251288132E-2</v>
      </c>
      <c r="T194" s="319">
        <f t="shared" si="38"/>
        <v>2.9151615159354549E-2</v>
      </c>
      <c r="U194" s="319">
        <f t="shared" si="38"/>
        <v>2.8547459234902199E-2</v>
      </c>
      <c r="V194" s="319">
        <f t="shared" si="38"/>
        <v>2.9251003040442522E-2</v>
      </c>
      <c r="W194" s="319">
        <f t="shared" si="38"/>
        <v>2.8010993992106992E-2</v>
      </c>
      <c r="X194" s="319">
        <f t="shared" si="38"/>
        <v>2.9503650600033404E-2</v>
      </c>
      <c r="Y194" s="319">
        <f t="shared" si="38"/>
        <v>2.8921784282628968E-2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0.99999999999999978</v>
      </c>
      <c r="C197" s="232">
        <f t="shared" si="39"/>
        <v>0.99999999999999978</v>
      </c>
      <c r="D197" s="232">
        <f t="shared" si="39"/>
        <v>1</v>
      </c>
      <c r="E197" s="232">
        <f t="shared" si="39"/>
        <v>0.99999999999999978</v>
      </c>
      <c r="F197" s="232">
        <f t="shared" si="39"/>
        <v>0.99999999999999989</v>
      </c>
      <c r="G197" s="232">
        <f t="shared" si="39"/>
        <v>0.99999999999999978</v>
      </c>
      <c r="H197" s="232">
        <f t="shared" si="39"/>
        <v>0.99999999999999978</v>
      </c>
      <c r="I197" s="232">
        <f t="shared" si="39"/>
        <v>1.0000000000000002</v>
      </c>
      <c r="J197" s="232">
        <f t="shared" si="39"/>
        <v>1.0000000000000002</v>
      </c>
      <c r="K197" s="232">
        <f t="shared" si="39"/>
        <v>1.0000000000000002</v>
      </c>
      <c r="L197" s="232">
        <f t="shared" si="39"/>
        <v>0.99999999999999978</v>
      </c>
      <c r="M197" s="232">
        <f t="shared" si="39"/>
        <v>1</v>
      </c>
      <c r="N197" s="232">
        <f t="shared" si="39"/>
        <v>0.99999999999999978</v>
      </c>
      <c r="O197" s="232">
        <f t="shared" si="39"/>
        <v>1</v>
      </c>
      <c r="P197" s="232">
        <f t="shared" si="39"/>
        <v>1</v>
      </c>
      <c r="Q197" s="232">
        <f t="shared" si="39"/>
        <v>0.99999999999999967</v>
      </c>
      <c r="R197" s="232">
        <f t="shared" si="39"/>
        <v>0.99999999999999978</v>
      </c>
      <c r="S197" s="232">
        <f t="shared" si="39"/>
        <v>0.99999999999999989</v>
      </c>
      <c r="T197" s="232">
        <f t="shared" si="39"/>
        <v>1</v>
      </c>
      <c r="U197" s="232">
        <f t="shared" si="39"/>
        <v>0.99999999999999989</v>
      </c>
      <c r="V197" s="232">
        <f t="shared" si="39"/>
        <v>1.0000000000000002</v>
      </c>
      <c r="W197" s="232">
        <f t="shared" si="39"/>
        <v>1</v>
      </c>
      <c r="X197" s="232">
        <f t="shared" si="39"/>
        <v>1</v>
      </c>
      <c r="Y197" s="232">
        <f t="shared" si="39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1.0950041379576185E-3</v>
      </c>
      <c r="C198" s="266">
        <f t="shared" si="40"/>
        <v>1.246501471692669E-3</v>
      </c>
      <c r="D198" s="266">
        <f t="shared" si="40"/>
        <v>1.2059274993555886E-3</v>
      </c>
      <c r="E198" s="266">
        <f t="shared" si="40"/>
        <v>1.0808126355113443E-3</v>
      </c>
      <c r="F198" s="266">
        <f t="shared" si="40"/>
        <v>1.0075935380066008E-3</v>
      </c>
      <c r="G198" s="266">
        <f t="shared" si="40"/>
        <v>1.0104388975153099E-3</v>
      </c>
      <c r="H198" s="266">
        <f t="shared" si="40"/>
        <v>1.0559438119748805E-3</v>
      </c>
      <c r="I198" s="266">
        <f t="shared" si="40"/>
        <v>9.097208671320279E-4</v>
      </c>
      <c r="J198" s="266">
        <f t="shared" si="40"/>
        <v>1.0543490583565392E-3</v>
      </c>
      <c r="K198" s="266">
        <f t="shared" si="40"/>
        <v>1.0107334875933418E-3</v>
      </c>
      <c r="L198" s="266">
        <f t="shared" si="40"/>
        <v>1.098437799502499E-3</v>
      </c>
      <c r="M198" s="266">
        <f t="shared" si="40"/>
        <v>7.5916815593124367E-4</v>
      </c>
      <c r="N198" s="266">
        <f t="shared" si="40"/>
        <v>1.0953341725638683E-3</v>
      </c>
      <c r="O198" s="266">
        <f t="shared" si="40"/>
        <v>1.1296836561429792E-3</v>
      </c>
      <c r="P198" s="266">
        <f t="shared" si="40"/>
        <v>1.1817249300839913E-3</v>
      </c>
      <c r="Q198" s="266">
        <f t="shared" si="40"/>
        <v>1.9744169648309158E-3</v>
      </c>
      <c r="R198" s="266">
        <f t="shared" si="40"/>
        <v>1.7996729545219959E-3</v>
      </c>
      <c r="S198" s="266">
        <f t="shared" si="40"/>
        <v>1.6390680175389053E-3</v>
      </c>
      <c r="T198" s="266">
        <f t="shared" si="40"/>
        <v>1.8033388894303703E-3</v>
      </c>
      <c r="U198" s="266">
        <f t="shared" si="40"/>
        <v>2.2248406999971202E-3</v>
      </c>
      <c r="V198" s="266">
        <f t="shared" si="40"/>
        <v>2.4030802748490798E-3</v>
      </c>
      <c r="W198" s="266">
        <f t="shared" si="40"/>
        <v>2.5733289634216547E-3</v>
      </c>
      <c r="X198" s="266">
        <f t="shared" si="40"/>
        <v>3.1359528626581758E-3</v>
      </c>
      <c r="Y198" s="266">
        <f t="shared" si="40"/>
        <v>3.0508361266794138E-3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2.3549050423198087E-3</v>
      </c>
      <c r="C199" s="267">
        <f t="shared" si="41"/>
        <v>2.6807137061812094E-3</v>
      </c>
      <c r="D199" s="267">
        <f t="shared" si="41"/>
        <v>2.5934557235568257E-3</v>
      </c>
      <c r="E199" s="267">
        <f t="shared" si="41"/>
        <v>2.3243849378650804E-3</v>
      </c>
      <c r="F199" s="267">
        <f t="shared" si="41"/>
        <v>2.1669206727257481E-3</v>
      </c>
      <c r="G199" s="267">
        <f t="shared" si="41"/>
        <v>2.1730398746739425E-3</v>
      </c>
      <c r="H199" s="267">
        <f t="shared" si="41"/>
        <v>2.2709022925375367E-3</v>
      </c>
      <c r="I199" s="267">
        <f t="shared" si="41"/>
        <v>1.9564366771330651E-3</v>
      </c>
      <c r="J199" s="267">
        <f t="shared" si="41"/>
        <v>2.2674726312176328E-3</v>
      </c>
      <c r="K199" s="267">
        <f t="shared" si="41"/>
        <v>2.1736734171749496E-3</v>
      </c>
      <c r="L199" s="267">
        <f t="shared" si="41"/>
        <v>2.3622894407940831E-3</v>
      </c>
      <c r="M199" s="267">
        <f t="shared" si="41"/>
        <v>1.6326595091280948E-3</v>
      </c>
      <c r="N199" s="267">
        <f t="shared" si="41"/>
        <v>2.3556148114717763E-3</v>
      </c>
      <c r="O199" s="267">
        <f t="shared" si="41"/>
        <v>2.4294864702879733E-3</v>
      </c>
      <c r="P199" s="267">
        <f t="shared" si="41"/>
        <v>2.5414059180455112E-3</v>
      </c>
      <c r="Q199" s="267">
        <f t="shared" si="41"/>
        <v>4.2461615485712909E-3</v>
      </c>
      <c r="R199" s="267">
        <f t="shared" si="41"/>
        <v>3.8703588125568039E-3</v>
      </c>
      <c r="S199" s="267">
        <f t="shared" si="41"/>
        <v>3.524963427450436E-3</v>
      </c>
      <c r="T199" s="267">
        <f t="shared" si="41"/>
        <v>3.8782427358236638E-3</v>
      </c>
      <c r="U199" s="267">
        <f t="shared" si="41"/>
        <v>4.7939520832730662E-3</v>
      </c>
      <c r="V199" s="267">
        <f t="shared" si="41"/>
        <v>5.1680406129756525E-3</v>
      </c>
      <c r="W199" s="267">
        <f t="shared" si="41"/>
        <v>5.5341757546342801E-3</v>
      </c>
      <c r="X199" s="267">
        <f t="shared" si="41"/>
        <v>6.7441491340161537E-3</v>
      </c>
      <c r="Y199" s="267">
        <f t="shared" si="41"/>
        <v>6.6349151355331029E-3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1.5147600317537348E-2</v>
      </c>
      <c r="C200" s="267">
        <f t="shared" si="42"/>
        <v>1.7243319393879269E-2</v>
      </c>
      <c r="D200" s="267">
        <f t="shared" si="42"/>
        <v>1.6682044513764881E-2</v>
      </c>
      <c r="E200" s="267">
        <f t="shared" si="42"/>
        <v>1.4951283975425186E-2</v>
      </c>
      <c r="F200" s="267">
        <f t="shared" si="42"/>
        <v>1.3938416912948781E-2</v>
      </c>
      <c r="G200" s="267">
        <f t="shared" si="42"/>
        <v>1.397777783141802E-2</v>
      </c>
      <c r="H200" s="267">
        <f t="shared" si="42"/>
        <v>1.4607264271535914E-2</v>
      </c>
      <c r="I200" s="267">
        <f t="shared" si="42"/>
        <v>1.2584507782355798E-2</v>
      </c>
      <c r="J200" s="267">
        <f t="shared" si="42"/>
        <v>1.4585203450413689E-2</v>
      </c>
      <c r="K200" s="267">
        <f t="shared" si="42"/>
        <v>1.398185300575285E-2</v>
      </c>
      <c r="L200" s="267">
        <f t="shared" si="42"/>
        <v>1.5195099437316525E-2</v>
      </c>
      <c r="M200" s="267">
        <f t="shared" si="42"/>
        <v>1.0501856021564584E-2</v>
      </c>
      <c r="N200" s="267">
        <f t="shared" si="42"/>
        <v>1.5152165809240224E-2</v>
      </c>
      <c r="O200" s="267">
        <f t="shared" si="42"/>
        <v>1.5627335016674095E-2</v>
      </c>
      <c r="P200" s="267">
        <f t="shared" si="42"/>
        <v>1.6347241353415705E-2</v>
      </c>
      <c r="Q200" s="267">
        <f t="shared" si="42"/>
        <v>2.7312845684042013E-2</v>
      </c>
      <c r="R200" s="267">
        <f t="shared" si="42"/>
        <v>2.4895546667272818E-2</v>
      </c>
      <c r="S200" s="267">
        <f t="shared" si="42"/>
        <v>2.2673838721053812E-2</v>
      </c>
      <c r="T200" s="267">
        <f t="shared" si="42"/>
        <v>2.4946258911051008E-2</v>
      </c>
      <c r="U200" s="267">
        <f t="shared" si="42"/>
        <v>3.0713274475432376E-2</v>
      </c>
      <c r="V200" s="267">
        <f t="shared" si="42"/>
        <v>3.3242705002253188E-2</v>
      </c>
      <c r="W200" s="267">
        <f t="shared" si="42"/>
        <v>3.5597818558163845E-2</v>
      </c>
      <c r="X200" s="267">
        <f t="shared" si="42"/>
        <v>4.3380804630367219E-2</v>
      </c>
      <c r="Y200" s="267">
        <f t="shared" si="42"/>
        <v>4.2119468375599593E-2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2.1125289855692401E-2</v>
      </c>
      <c r="C201" s="267">
        <f t="shared" si="43"/>
        <v>2.4048041447742891E-2</v>
      </c>
      <c r="D201" s="267">
        <f t="shared" si="43"/>
        <v>2.326527095719811E-2</v>
      </c>
      <c r="E201" s="267">
        <f t="shared" si="43"/>
        <v>2.0851501298852347E-2</v>
      </c>
      <c r="F201" s="267">
        <f t="shared" si="43"/>
        <v>1.9438927040781574E-2</v>
      </c>
      <c r="G201" s="267">
        <f t="shared" si="43"/>
        <v>1.9493820937782954E-2</v>
      </c>
      <c r="H201" s="267">
        <f t="shared" si="43"/>
        <v>2.0371721280342328E-2</v>
      </c>
      <c r="I201" s="267">
        <f t="shared" si="43"/>
        <v>1.7550725462810755E-2</v>
      </c>
      <c r="J201" s="267">
        <f t="shared" si="43"/>
        <v>2.0340954608995567E-2</v>
      </c>
      <c r="K201" s="267">
        <f t="shared" si="43"/>
        <v>1.9499504296020001E-2</v>
      </c>
      <c r="L201" s="267">
        <f t="shared" si="43"/>
        <v>2.1191533528101984E-2</v>
      </c>
      <c r="M201" s="267">
        <f t="shared" si="43"/>
        <v>1.4646197934166874E-2</v>
      </c>
      <c r="N201" s="267">
        <f t="shared" si="43"/>
        <v>2.1131657024982275E-2</v>
      </c>
      <c r="O201" s="267">
        <f t="shared" si="43"/>
        <v>2.1794342006571023E-2</v>
      </c>
      <c r="P201" s="267">
        <f t="shared" si="43"/>
        <v>2.2798344601952934E-2</v>
      </c>
      <c r="Q201" s="267">
        <f t="shared" si="43"/>
        <v>3.809129959622487E-2</v>
      </c>
      <c r="R201" s="267">
        <f t="shared" si="43"/>
        <v>3.4720063141166872E-2</v>
      </c>
      <c r="S201" s="267">
        <f t="shared" si="43"/>
        <v>3.1621603757852342E-2</v>
      </c>
      <c r="T201" s="267">
        <f t="shared" si="43"/>
        <v>3.4790787931007428E-2</v>
      </c>
      <c r="U201" s="267">
        <f t="shared" si="43"/>
        <v>4.3005397454871364E-2</v>
      </c>
      <c r="V201" s="267">
        <f t="shared" si="43"/>
        <v>4.6361256175133023E-2</v>
      </c>
      <c r="W201" s="267">
        <f t="shared" si="43"/>
        <v>4.9645766953654254E-2</v>
      </c>
      <c r="X201" s="267">
        <f t="shared" si="43"/>
        <v>6.0500148721818345E-2</v>
      </c>
      <c r="Y201" s="267">
        <f t="shared" si="43"/>
        <v>5.9520236649534743E-2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7.6230891491161495E-2</v>
      </c>
      <c r="C202" s="268">
        <f t="shared" si="44"/>
        <v>7.9613228817393841E-2</v>
      </c>
      <c r="D202" s="268">
        <f t="shared" si="44"/>
        <v>7.8534946669432851E-2</v>
      </c>
      <c r="E202" s="268">
        <f t="shared" si="44"/>
        <v>7.6044174538894532E-2</v>
      </c>
      <c r="F202" s="268">
        <f t="shared" si="44"/>
        <v>6.8931902820056692E-2</v>
      </c>
      <c r="G202" s="268">
        <f t="shared" si="44"/>
        <v>6.8659327581013008E-2</v>
      </c>
      <c r="H202" s="268">
        <f t="shared" si="44"/>
        <v>6.9821648279705939E-2</v>
      </c>
      <c r="I202" s="268">
        <f t="shared" si="44"/>
        <v>6.5490591152866304E-2</v>
      </c>
      <c r="J202" s="268">
        <f t="shared" si="44"/>
        <v>6.7901605144796928E-2</v>
      </c>
      <c r="K202" s="268">
        <f t="shared" si="44"/>
        <v>6.6558493500391613E-2</v>
      </c>
      <c r="L202" s="268">
        <f t="shared" si="44"/>
        <v>6.9493242160196395E-2</v>
      </c>
      <c r="M202" s="268">
        <f t="shared" si="44"/>
        <v>7.0595312761198029E-2</v>
      </c>
      <c r="N202" s="268">
        <f t="shared" si="44"/>
        <v>6.7500546603395134E-2</v>
      </c>
      <c r="O202" s="268">
        <f t="shared" si="44"/>
        <v>6.3885664775751055E-2</v>
      </c>
      <c r="P202" s="268">
        <f t="shared" si="44"/>
        <v>6.9328660943145673E-2</v>
      </c>
      <c r="Q202" s="268">
        <f t="shared" si="44"/>
        <v>6.8560252404519628E-2</v>
      </c>
      <c r="R202" s="268">
        <f t="shared" si="44"/>
        <v>6.6094007088132969E-2</v>
      </c>
      <c r="S202" s="268">
        <f t="shared" si="44"/>
        <v>6.5336311670527822E-2</v>
      </c>
      <c r="T202" s="268">
        <f t="shared" si="44"/>
        <v>6.4644919753421015E-2</v>
      </c>
      <c r="U202" s="268">
        <f t="shared" si="44"/>
        <v>6.1797932636863451E-2</v>
      </c>
      <c r="V202" s="268">
        <f t="shared" si="44"/>
        <v>6.2038222890874732E-2</v>
      </c>
      <c r="W202" s="268">
        <f t="shared" si="44"/>
        <v>6.3183824182238446E-2</v>
      </c>
      <c r="X202" s="268">
        <f t="shared" si="44"/>
        <v>6.0803249652271588E-2</v>
      </c>
      <c r="Y202" s="268">
        <f t="shared" si="44"/>
        <v>6.0584780830392169E-2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0.48188628585718085</v>
      </c>
      <c r="C203" s="269">
        <f t="shared" si="45"/>
        <v>0.46227716263833157</v>
      </c>
      <c r="D203" s="269">
        <f t="shared" si="45"/>
        <v>0.46819619795898204</v>
      </c>
      <c r="E203" s="269">
        <f t="shared" si="45"/>
        <v>0.48330996429897732</v>
      </c>
      <c r="F203" s="269">
        <f t="shared" si="45"/>
        <v>0.52120414427957418</v>
      </c>
      <c r="G203" s="269">
        <f t="shared" si="45"/>
        <v>0.52262022659406848</v>
      </c>
      <c r="H203" s="269">
        <f t="shared" si="45"/>
        <v>0.51611192412148998</v>
      </c>
      <c r="I203" s="269">
        <f t="shared" si="45"/>
        <v>0.5406495950217447</v>
      </c>
      <c r="J203" s="269">
        <f t="shared" si="45"/>
        <v>0.528663240597124</v>
      </c>
      <c r="K203" s="269">
        <f t="shared" si="45"/>
        <v>0.53346150280505467</v>
      </c>
      <c r="L203" s="269">
        <f t="shared" si="45"/>
        <v>0.51939706784555129</v>
      </c>
      <c r="M203" s="269">
        <f t="shared" si="45"/>
        <v>0.5285935426397903</v>
      </c>
      <c r="N203" s="269">
        <f t="shared" si="45"/>
        <v>0.5265944679563862</v>
      </c>
      <c r="O203" s="269">
        <f t="shared" si="45"/>
        <v>0.54333605648562167</v>
      </c>
      <c r="P203" s="269">
        <f t="shared" si="45"/>
        <v>0.51707483072329696</v>
      </c>
      <c r="Q203" s="269">
        <f t="shared" si="45"/>
        <v>0.4759307032292997</v>
      </c>
      <c r="R203" s="269">
        <f t="shared" si="45"/>
        <v>0.4954294656512746</v>
      </c>
      <c r="S203" s="269">
        <f t="shared" si="45"/>
        <v>0.50883318666592314</v>
      </c>
      <c r="T203" s="269">
        <f t="shared" si="45"/>
        <v>0.50148689103169652</v>
      </c>
      <c r="U203" s="269">
        <f t="shared" si="45"/>
        <v>0.49077434471520825</v>
      </c>
      <c r="V203" s="269">
        <f t="shared" si="45"/>
        <v>0.48068529427248208</v>
      </c>
      <c r="W203" s="269">
        <f t="shared" si="45"/>
        <v>0.46075740517362906</v>
      </c>
      <c r="X203" s="269">
        <f t="shared" si="45"/>
        <v>0.44517263890330977</v>
      </c>
      <c r="Y203" s="269">
        <f t="shared" si="45"/>
        <v>0.45047394956994247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0.48129408819209835</v>
      </c>
      <c r="C204" s="318">
        <f t="shared" si="46"/>
        <v>0.46160303252733931</v>
      </c>
      <c r="D204" s="318">
        <f t="shared" si="46"/>
        <v>0.46754401097208242</v>
      </c>
      <c r="E204" s="318">
        <f t="shared" si="46"/>
        <v>0.48272544165019959</v>
      </c>
      <c r="F204" s="318">
        <f t="shared" si="46"/>
        <v>0.52065921981776098</v>
      </c>
      <c r="G204" s="318">
        <f t="shared" si="46"/>
        <v>0.52207376331135136</v>
      </c>
      <c r="H204" s="318">
        <f t="shared" si="46"/>
        <v>0.51554085097369684</v>
      </c>
      <c r="I204" s="318">
        <f t="shared" si="46"/>
        <v>0.54015760183677153</v>
      </c>
      <c r="J204" s="318">
        <f t="shared" si="46"/>
        <v>0.52809302992038143</v>
      </c>
      <c r="K204" s="318">
        <f t="shared" si="46"/>
        <v>0.53293041335294</v>
      </c>
      <c r="L204" s="318">
        <f t="shared" si="46"/>
        <v>0.51880074335001525</v>
      </c>
      <c r="M204" s="318">
        <f t="shared" si="46"/>
        <v>0.52798011419679258</v>
      </c>
      <c r="N204" s="318">
        <f t="shared" si="46"/>
        <v>0.52601617644460308</v>
      </c>
      <c r="O204" s="318">
        <f t="shared" si="46"/>
        <v>0.54279266909498425</v>
      </c>
      <c r="P204" s="318">
        <f t="shared" si="46"/>
        <v>0.51646633261778574</v>
      </c>
      <c r="Q204" s="318">
        <f t="shared" si="46"/>
        <v>0.4753344156854723</v>
      </c>
      <c r="R204" s="318">
        <f t="shared" si="46"/>
        <v>0.49486733077855222</v>
      </c>
      <c r="S204" s="318">
        <f t="shared" si="46"/>
        <v>0.50827508922928977</v>
      </c>
      <c r="T204" s="318">
        <f t="shared" si="46"/>
        <v>0.50093580141413474</v>
      </c>
      <c r="U204" s="318">
        <f t="shared" si="46"/>
        <v>0.49025086308371957</v>
      </c>
      <c r="V204" s="318">
        <f t="shared" si="46"/>
        <v>0.4801546219405986</v>
      </c>
      <c r="W204" s="318">
        <f t="shared" si="46"/>
        <v>0.46026133867088131</v>
      </c>
      <c r="X204" s="318">
        <f t="shared" si="46"/>
        <v>0.44466660026112637</v>
      </c>
      <c r="Y204" s="318">
        <f t="shared" si="46"/>
        <v>0.44997610716173519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5.9219766508256881E-4</v>
      </c>
      <c r="C205" s="318">
        <f t="shared" si="47"/>
        <v>6.7413011099228806E-4</v>
      </c>
      <c r="D205" s="318">
        <f t="shared" si="47"/>
        <v>6.5218698689966162E-4</v>
      </c>
      <c r="E205" s="318">
        <f t="shared" si="47"/>
        <v>5.845226487777239E-4</v>
      </c>
      <c r="F205" s="318">
        <f t="shared" si="47"/>
        <v>5.4492446181321019E-4</v>
      </c>
      <c r="G205" s="318">
        <f t="shared" si="47"/>
        <v>5.4646328271713937E-4</v>
      </c>
      <c r="H205" s="318">
        <f t="shared" si="47"/>
        <v>5.7107314779308535E-4</v>
      </c>
      <c r="I205" s="318">
        <f t="shared" si="47"/>
        <v>4.9199318497308506E-4</v>
      </c>
      <c r="J205" s="318">
        <f t="shared" si="47"/>
        <v>5.7021067674258778E-4</v>
      </c>
      <c r="K205" s="318">
        <f t="shared" si="47"/>
        <v>5.3108945211459966E-4</v>
      </c>
      <c r="L205" s="318">
        <f t="shared" si="47"/>
        <v>5.9632449553605172E-4</v>
      </c>
      <c r="M205" s="318">
        <f t="shared" si="47"/>
        <v>6.1342844299779704E-4</v>
      </c>
      <c r="N205" s="318">
        <f t="shared" si="47"/>
        <v>5.7829151178314438E-4</v>
      </c>
      <c r="O205" s="318">
        <f t="shared" si="47"/>
        <v>5.4338739063737606E-4</v>
      </c>
      <c r="P205" s="318">
        <f t="shared" si="47"/>
        <v>6.0849810551127513E-4</v>
      </c>
      <c r="Q205" s="318">
        <f t="shared" si="47"/>
        <v>5.9628754382741835E-4</v>
      </c>
      <c r="R205" s="318">
        <f t="shared" si="47"/>
        <v>5.6213487272243918E-4</v>
      </c>
      <c r="S205" s="318">
        <f t="shared" si="47"/>
        <v>5.580974366333597E-4</v>
      </c>
      <c r="T205" s="318">
        <f t="shared" si="47"/>
        <v>5.5108961756180459E-4</v>
      </c>
      <c r="U205" s="318">
        <f t="shared" si="47"/>
        <v>5.2348163148874716E-4</v>
      </c>
      <c r="V205" s="318">
        <f t="shared" si="47"/>
        <v>5.3067233188348916E-4</v>
      </c>
      <c r="W205" s="318">
        <f t="shared" si="47"/>
        <v>4.9606650274774207E-4</v>
      </c>
      <c r="X205" s="318">
        <f t="shared" si="47"/>
        <v>5.0603864218344238E-4</v>
      </c>
      <c r="Y205" s="318">
        <f t="shared" si="47"/>
        <v>4.9784240820726527E-4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0.1736595404544132</v>
      </c>
      <c r="C206" s="269">
        <f t="shared" si="48"/>
        <v>0.17291110161475254</v>
      </c>
      <c r="D206" s="269">
        <f t="shared" si="48"/>
        <v>0.17305734531325989</v>
      </c>
      <c r="E206" s="269">
        <f t="shared" si="48"/>
        <v>0.17441033530765462</v>
      </c>
      <c r="F206" s="269">
        <f t="shared" si="48"/>
        <v>0.15692460328010507</v>
      </c>
      <c r="G206" s="269">
        <f t="shared" si="48"/>
        <v>0.1556384606015121</v>
      </c>
      <c r="H206" s="269">
        <f t="shared" si="48"/>
        <v>0.15519413657295658</v>
      </c>
      <c r="I206" s="269">
        <f t="shared" si="48"/>
        <v>0.15339289355428365</v>
      </c>
      <c r="J206" s="269">
        <f t="shared" si="48"/>
        <v>0.14309163346279907</v>
      </c>
      <c r="K206" s="269">
        <f t="shared" si="48"/>
        <v>0.1500366929069733</v>
      </c>
      <c r="L206" s="269">
        <f t="shared" si="48"/>
        <v>0.14757784748471073</v>
      </c>
      <c r="M206" s="269">
        <f t="shared" si="48"/>
        <v>0.14575974506713041</v>
      </c>
      <c r="N206" s="269">
        <f t="shared" si="48"/>
        <v>0.14210835665190782</v>
      </c>
      <c r="O206" s="269">
        <f t="shared" si="48"/>
        <v>0.13367240145193138</v>
      </c>
      <c r="P206" s="269">
        <f t="shared" si="48"/>
        <v>0.13979058078641121</v>
      </c>
      <c r="Q206" s="269">
        <f t="shared" si="48"/>
        <v>0.13801527460689614</v>
      </c>
      <c r="R206" s="269">
        <f t="shared" si="48"/>
        <v>0.13723159064717938</v>
      </c>
      <c r="S206" s="269">
        <f t="shared" si="48"/>
        <v>0.1351899514714561</v>
      </c>
      <c r="T206" s="269">
        <f t="shared" si="48"/>
        <v>0.13416656417333406</v>
      </c>
      <c r="U206" s="269">
        <f t="shared" si="48"/>
        <v>0.13022495534505604</v>
      </c>
      <c r="V206" s="269">
        <f t="shared" si="48"/>
        <v>0.12852062651737564</v>
      </c>
      <c r="W206" s="269">
        <f t="shared" si="48"/>
        <v>0.1442026312047831</v>
      </c>
      <c r="X206" s="269">
        <f t="shared" si="48"/>
        <v>0.12743210532382643</v>
      </c>
      <c r="Y206" s="269">
        <f t="shared" si="48"/>
        <v>0.12804832318740755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0.16690195581476078</v>
      </c>
      <c r="C207" s="318">
        <f t="shared" si="49"/>
        <v>0.16402052259330724</v>
      </c>
      <c r="D207" s="318">
        <f t="shared" si="49"/>
        <v>0.16468512639935989</v>
      </c>
      <c r="E207" s="318">
        <f t="shared" si="49"/>
        <v>0.16818606738751687</v>
      </c>
      <c r="F207" s="318">
        <f t="shared" si="49"/>
        <v>0.14866600945321923</v>
      </c>
      <c r="G207" s="318">
        <f t="shared" si="49"/>
        <v>0.14705890195598856</v>
      </c>
      <c r="H207" s="318">
        <f t="shared" si="49"/>
        <v>0.14534863310338916</v>
      </c>
      <c r="I207" s="318">
        <f t="shared" si="49"/>
        <v>0.14663389287745099</v>
      </c>
      <c r="J207" s="318">
        <f t="shared" si="49"/>
        <v>0.12995615697985333</v>
      </c>
      <c r="K207" s="318">
        <f t="shared" si="49"/>
        <v>0.14153835069690998</v>
      </c>
      <c r="L207" s="318">
        <f t="shared" si="49"/>
        <v>0.13463649337288253</v>
      </c>
      <c r="M207" s="318">
        <f t="shared" si="49"/>
        <v>0.13223897039064814</v>
      </c>
      <c r="N207" s="318">
        <f t="shared" si="49"/>
        <v>0.12827092975346263</v>
      </c>
      <c r="O207" s="318">
        <f t="shared" si="49"/>
        <v>0.11920739928030395</v>
      </c>
      <c r="P207" s="318">
        <f t="shared" si="49"/>
        <v>0.12272608900339486</v>
      </c>
      <c r="Q207" s="318">
        <f t="shared" si="49"/>
        <v>0.12170685518205519</v>
      </c>
      <c r="R207" s="318">
        <f t="shared" si="49"/>
        <v>0.12297476366774347</v>
      </c>
      <c r="S207" s="318">
        <f t="shared" si="49"/>
        <v>0.12013297502735072</v>
      </c>
      <c r="T207" s="318">
        <f t="shared" si="49"/>
        <v>0.11927248108147404</v>
      </c>
      <c r="U207" s="318">
        <f t="shared" si="49"/>
        <v>0.1165038994067125</v>
      </c>
      <c r="V207" s="318">
        <f t="shared" si="49"/>
        <v>0.11365593362130678</v>
      </c>
      <c r="W207" s="318">
        <f t="shared" si="49"/>
        <v>0.13599773562646167</v>
      </c>
      <c r="X207" s="318">
        <f t="shared" si="49"/>
        <v>0.11307645007212719</v>
      </c>
      <c r="Y207" s="318">
        <f t="shared" si="49"/>
        <v>0.11481002040360329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6.7575846396524817E-3</v>
      </c>
      <c r="C208" s="318">
        <f t="shared" si="50"/>
        <v>8.8905790214452857E-3</v>
      </c>
      <c r="D208" s="318">
        <f t="shared" si="50"/>
        <v>8.3722189138999079E-3</v>
      </c>
      <c r="E208" s="318">
        <f t="shared" si="50"/>
        <v>6.2242679201376539E-3</v>
      </c>
      <c r="F208" s="318">
        <f t="shared" si="50"/>
        <v>8.2585938268857993E-3</v>
      </c>
      <c r="G208" s="318">
        <f t="shared" si="50"/>
        <v>8.5795586455235696E-3</v>
      </c>
      <c r="H208" s="318">
        <f t="shared" si="50"/>
        <v>9.8455034695674112E-3</v>
      </c>
      <c r="I208" s="318">
        <f t="shared" si="50"/>
        <v>6.7590006768326709E-3</v>
      </c>
      <c r="J208" s="318">
        <f t="shared" si="50"/>
        <v>1.3135476482945746E-2</v>
      </c>
      <c r="K208" s="318">
        <f t="shared" si="50"/>
        <v>8.4983422100633147E-3</v>
      </c>
      <c r="L208" s="318">
        <f t="shared" si="50"/>
        <v>1.2941354111828215E-2</v>
      </c>
      <c r="M208" s="318">
        <f t="shared" si="50"/>
        <v>1.3520774676482298E-2</v>
      </c>
      <c r="N208" s="318">
        <f t="shared" si="50"/>
        <v>1.3837426898445184E-2</v>
      </c>
      <c r="O208" s="318">
        <f t="shared" si="50"/>
        <v>1.4465002171627441E-2</v>
      </c>
      <c r="P208" s="318">
        <f t="shared" si="50"/>
        <v>1.7064491783016351E-2</v>
      </c>
      <c r="Q208" s="318">
        <f t="shared" si="50"/>
        <v>1.6308419424840973E-2</v>
      </c>
      <c r="R208" s="318">
        <f t="shared" si="50"/>
        <v>1.4256826979435925E-2</v>
      </c>
      <c r="S208" s="318">
        <f t="shared" si="50"/>
        <v>1.5056976444105356E-2</v>
      </c>
      <c r="T208" s="318">
        <f t="shared" si="50"/>
        <v>1.4894083091860038E-2</v>
      </c>
      <c r="U208" s="318">
        <f t="shared" si="50"/>
        <v>1.3721055938343538E-2</v>
      </c>
      <c r="V208" s="318">
        <f t="shared" si="50"/>
        <v>1.4864692896068848E-2</v>
      </c>
      <c r="W208" s="318">
        <f t="shared" si="50"/>
        <v>8.2048955783214396E-3</v>
      </c>
      <c r="X208" s="318">
        <f t="shared" si="50"/>
        <v>1.4355655251699221E-2</v>
      </c>
      <c r="Y208" s="318">
        <f t="shared" si="50"/>
        <v>1.3238302783804263E-2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0.2012238101393645</v>
      </c>
      <c r="C209" s="269">
        <f t="shared" si="51"/>
        <v>0.20892944307141675</v>
      </c>
      <c r="D209" s="269">
        <f t="shared" si="51"/>
        <v>0.20642502560941373</v>
      </c>
      <c r="E209" s="269">
        <f t="shared" si="51"/>
        <v>0.2001043821787877</v>
      </c>
      <c r="F209" s="269">
        <f t="shared" si="51"/>
        <v>0.19128822634570872</v>
      </c>
      <c r="G209" s="269">
        <f t="shared" si="51"/>
        <v>0.19125676435570912</v>
      </c>
      <c r="H209" s="269">
        <f t="shared" si="51"/>
        <v>0.19426278365260649</v>
      </c>
      <c r="I209" s="269">
        <f t="shared" si="51"/>
        <v>0.18480428329553508</v>
      </c>
      <c r="J209" s="269">
        <f t="shared" si="51"/>
        <v>0.19583159081630416</v>
      </c>
      <c r="K209" s="269">
        <f t="shared" si="51"/>
        <v>0.18810006498370532</v>
      </c>
      <c r="L209" s="269">
        <f t="shared" si="51"/>
        <v>0.19632227671524755</v>
      </c>
      <c r="M209" s="269">
        <f t="shared" si="51"/>
        <v>0.20860055620866064</v>
      </c>
      <c r="N209" s="269">
        <f t="shared" si="51"/>
        <v>0.19677696306758224</v>
      </c>
      <c r="O209" s="269">
        <f t="shared" si="51"/>
        <v>0.1899844868459554</v>
      </c>
      <c r="P209" s="269">
        <f t="shared" si="51"/>
        <v>0.2015003136332679</v>
      </c>
      <c r="Q209" s="269">
        <f t="shared" si="51"/>
        <v>0.19668610366906453</v>
      </c>
      <c r="R209" s="269">
        <f t="shared" si="51"/>
        <v>0.19112924512870605</v>
      </c>
      <c r="S209" s="269">
        <f t="shared" si="51"/>
        <v>0.19035171288514857</v>
      </c>
      <c r="T209" s="269">
        <f t="shared" si="51"/>
        <v>0.18936162782598123</v>
      </c>
      <c r="U209" s="269">
        <f t="shared" si="51"/>
        <v>0.18121978604966582</v>
      </c>
      <c r="V209" s="269">
        <f t="shared" si="51"/>
        <v>0.18171978207401698</v>
      </c>
      <c r="W209" s="269">
        <f t="shared" si="51"/>
        <v>0.17440314359763406</v>
      </c>
      <c r="X209" s="269">
        <f t="shared" si="51"/>
        <v>0.17471402236394387</v>
      </c>
      <c r="Y209" s="269">
        <f t="shared" si="51"/>
        <v>0.17380167524475351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9.7805889585429934E-2</v>
      </c>
      <c r="C210" s="318">
        <f t="shared" si="52"/>
        <v>9.3166830249801519E-2</v>
      </c>
      <c r="D210" s="318">
        <f t="shared" si="52"/>
        <v>9.4715691927786325E-2</v>
      </c>
      <c r="E210" s="318">
        <f t="shared" si="52"/>
        <v>0.10080802264239995</v>
      </c>
      <c r="F210" s="318">
        <f t="shared" si="52"/>
        <v>8.1894533835080857E-2</v>
      </c>
      <c r="G210" s="318">
        <f t="shared" si="52"/>
        <v>8.0017607398730373E-2</v>
      </c>
      <c r="H210" s="318">
        <f t="shared" si="52"/>
        <v>7.7047943044395856E-2</v>
      </c>
      <c r="I210" s="318">
        <f t="shared" si="52"/>
        <v>8.1011793547114713E-2</v>
      </c>
      <c r="J210" s="318">
        <f t="shared" si="52"/>
        <v>5.78207734284212E-2</v>
      </c>
      <c r="K210" s="318">
        <f t="shared" si="52"/>
        <v>7.5728107060519537E-2</v>
      </c>
      <c r="L210" s="318">
        <f t="shared" si="52"/>
        <v>6.6857787206237279E-2</v>
      </c>
      <c r="M210" s="318">
        <f t="shared" si="52"/>
        <v>5.0488560220787779E-2</v>
      </c>
      <c r="N210" s="318">
        <f t="shared" si="52"/>
        <v>5.580638256413438E-2</v>
      </c>
      <c r="O210" s="318">
        <f t="shared" si="52"/>
        <v>5.0747961704382574E-2</v>
      </c>
      <c r="P210" s="318">
        <f t="shared" si="52"/>
        <v>5.0851066822398101E-2</v>
      </c>
      <c r="Q210" s="318">
        <f t="shared" si="52"/>
        <v>4.8973241381316562E-2</v>
      </c>
      <c r="R210" s="318">
        <f t="shared" si="52"/>
        <v>5.1523072995823135E-2</v>
      </c>
      <c r="S210" s="318">
        <f t="shared" si="52"/>
        <v>5.0739899385908289E-2</v>
      </c>
      <c r="T210" s="318">
        <f t="shared" si="52"/>
        <v>4.8513997488844933E-2</v>
      </c>
      <c r="U210" s="318">
        <f t="shared" si="52"/>
        <v>4.8899477501933852E-2</v>
      </c>
      <c r="V210" s="318">
        <f t="shared" si="52"/>
        <v>4.6208556295819166E-2</v>
      </c>
      <c r="W210" s="318">
        <f t="shared" si="52"/>
        <v>7.2207627937010646E-2</v>
      </c>
      <c r="X210" s="318">
        <f t="shared" si="52"/>
        <v>4.5043135283065597E-2</v>
      </c>
      <c r="Y210" s="318">
        <f t="shared" si="52"/>
        <v>4.6192793858530652E-2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4.2100129606434993E-2</v>
      </c>
      <c r="C211" s="318">
        <f t="shared" si="53"/>
        <v>4.0377698319801314E-2</v>
      </c>
      <c r="D211" s="318">
        <f t="shared" si="53"/>
        <v>4.0897372192073983E-2</v>
      </c>
      <c r="E211" s="318">
        <f t="shared" si="53"/>
        <v>4.2225334065781321E-2</v>
      </c>
      <c r="F211" s="318">
        <f t="shared" si="53"/>
        <v>4.5543506917883059E-2</v>
      </c>
      <c r="G211" s="318">
        <f t="shared" si="53"/>
        <v>4.5667240962981775E-2</v>
      </c>
      <c r="H211" s="318">
        <f t="shared" si="53"/>
        <v>4.5095788990330572E-2</v>
      </c>
      <c r="I211" s="318">
        <f t="shared" si="53"/>
        <v>4.72490845060052E-2</v>
      </c>
      <c r="J211" s="318">
        <f t="shared" si="53"/>
        <v>4.6193762918253944E-2</v>
      </c>
      <c r="K211" s="318">
        <f t="shared" si="53"/>
        <v>4.6616902272056816E-2</v>
      </c>
      <c r="L211" s="318">
        <f t="shared" si="53"/>
        <v>4.5380940823509207E-2</v>
      </c>
      <c r="M211" s="318">
        <f t="shared" si="53"/>
        <v>4.6183885866542054E-2</v>
      </c>
      <c r="N211" s="318">
        <f t="shared" si="53"/>
        <v>4.6012094780936333E-2</v>
      </c>
      <c r="O211" s="318">
        <f t="shared" si="53"/>
        <v>4.7479581152056152E-2</v>
      </c>
      <c r="P211" s="318">
        <f t="shared" si="53"/>
        <v>4.5176743438183564E-2</v>
      </c>
      <c r="Q211" s="318">
        <f t="shared" si="53"/>
        <v>4.1578820512688713E-2</v>
      </c>
      <c r="R211" s="318">
        <f t="shared" si="53"/>
        <v>4.3287418804637656E-2</v>
      </c>
      <c r="S211" s="318">
        <f t="shared" si="53"/>
        <v>4.4460232646229093E-2</v>
      </c>
      <c r="T211" s="318">
        <f t="shared" si="53"/>
        <v>4.3818244772665951E-2</v>
      </c>
      <c r="U211" s="318">
        <f t="shared" si="53"/>
        <v>4.2883603563510474E-2</v>
      </c>
      <c r="V211" s="318">
        <f t="shared" si="53"/>
        <v>4.2000457331110554E-2</v>
      </c>
      <c r="W211" s="318">
        <f t="shared" si="53"/>
        <v>4.0260336634638676E-2</v>
      </c>
      <c r="X211" s="318">
        <f t="shared" si="53"/>
        <v>3.889622158661199E-2</v>
      </c>
      <c r="Y211" s="318">
        <f t="shared" si="53"/>
        <v>3.936065889042669E-2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6.1317790947499583E-2</v>
      </c>
      <c r="C212" s="318">
        <f t="shared" si="54"/>
        <v>7.5384914501813893E-2</v>
      </c>
      <c r="D212" s="318">
        <f t="shared" si="54"/>
        <v>7.0811961489553432E-2</v>
      </c>
      <c r="E212" s="318">
        <f t="shared" si="54"/>
        <v>5.7071025470606419E-2</v>
      </c>
      <c r="F212" s="318">
        <f t="shared" si="54"/>
        <v>6.3850185592744801E-2</v>
      </c>
      <c r="G212" s="318">
        <f t="shared" si="54"/>
        <v>6.557191599399699E-2</v>
      </c>
      <c r="H212" s="318">
        <f t="shared" si="54"/>
        <v>7.2119051617880056E-2</v>
      </c>
      <c r="I212" s="318">
        <f t="shared" si="54"/>
        <v>5.6543405242415162E-2</v>
      </c>
      <c r="J212" s="318">
        <f t="shared" si="54"/>
        <v>9.1817054469629025E-2</v>
      </c>
      <c r="K212" s="318">
        <f t="shared" si="54"/>
        <v>6.5755055651128963E-2</v>
      </c>
      <c r="L212" s="318">
        <f t="shared" si="54"/>
        <v>8.4083548685501053E-2</v>
      </c>
      <c r="M212" s="318">
        <f t="shared" si="54"/>
        <v>0.11192811012133079</v>
      </c>
      <c r="N212" s="318">
        <f t="shared" si="54"/>
        <v>9.4958485722511518E-2</v>
      </c>
      <c r="O212" s="318">
        <f t="shared" si="54"/>
        <v>9.1756943989516671E-2</v>
      </c>
      <c r="P212" s="318">
        <f t="shared" si="54"/>
        <v>0.10547250337268624</v>
      </c>
      <c r="Q212" s="318">
        <f t="shared" si="54"/>
        <v>0.10613404177505927</v>
      </c>
      <c r="R212" s="318">
        <f t="shared" si="54"/>
        <v>9.631875332824523E-2</v>
      </c>
      <c r="S212" s="318">
        <f t="shared" si="54"/>
        <v>9.5151580853011203E-2</v>
      </c>
      <c r="T212" s="318">
        <f t="shared" si="54"/>
        <v>9.7029385564470313E-2</v>
      </c>
      <c r="U212" s="318">
        <f t="shared" si="54"/>
        <v>8.9436704984221488E-2</v>
      </c>
      <c r="V212" s="318">
        <f t="shared" si="54"/>
        <v>9.3510768447087236E-2</v>
      </c>
      <c r="W212" s="318">
        <f t="shared" si="54"/>
        <v>6.1935179025984749E-2</v>
      </c>
      <c r="X212" s="318">
        <f t="shared" si="54"/>
        <v>9.0774665494266271E-2</v>
      </c>
      <c r="Y212" s="318">
        <f t="shared" si="54"/>
        <v>8.8248222495796197E-2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2.72766727043726E-2</v>
      </c>
      <c r="C213" s="319">
        <f t="shared" si="55"/>
        <v>3.1050487838609111E-2</v>
      </c>
      <c r="D213" s="319">
        <f t="shared" si="55"/>
        <v>3.0039785755036127E-2</v>
      </c>
      <c r="E213" s="319">
        <f t="shared" si="55"/>
        <v>2.6923160828031804E-2</v>
      </c>
      <c r="F213" s="319">
        <f t="shared" si="55"/>
        <v>2.5099265110092771E-2</v>
      </c>
      <c r="G213" s="319">
        <f t="shared" si="55"/>
        <v>2.5170143326306713E-2</v>
      </c>
      <c r="H213" s="319">
        <f t="shared" si="55"/>
        <v>2.6303675716850269E-2</v>
      </c>
      <c r="I213" s="319">
        <f t="shared" si="55"/>
        <v>2.2661246186138854E-2</v>
      </c>
      <c r="J213" s="319">
        <f t="shared" si="55"/>
        <v>2.626395022999253E-2</v>
      </c>
      <c r="K213" s="319">
        <f t="shared" si="55"/>
        <v>2.5177481597334146E-2</v>
      </c>
      <c r="L213" s="319">
        <f t="shared" si="55"/>
        <v>2.7362205588578877E-2</v>
      </c>
      <c r="M213" s="319">
        <f t="shared" si="55"/>
        <v>1.8910961702429781E-2</v>
      </c>
      <c r="N213" s="319">
        <f t="shared" si="55"/>
        <v>2.7284893902470259E-2</v>
      </c>
      <c r="O213" s="319">
        <f t="shared" si="55"/>
        <v>2.8140543291064492E-2</v>
      </c>
      <c r="P213" s="319">
        <f t="shared" si="55"/>
        <v>2.9436897110379945E-2</v>
      </c>
      <c r="Q213" s="319">
        <f t="shared" si="55"/>
        <v>4.9182942296550611E-2</v>
      </c>
      <c r="R213" s="319">
        <f t="shared" si="55"/>
        <v>4.4830049909188291E-2</v>
      </c>
      <c r="S213" s="319">
        <f t="shared" si="55"/>
        <v>4.0829363383048725E-2</v>
      </c>
      <c r="T213" s="319">
        <f t="shared" si="55"/>
        <v>4.4921368748254788E-2</v>
      </c>
      <c r="U213" s="319">
        <f t="shared" si="55"/>
        <v>5.524551653963225E-2</v>
      </c>
      <c r="V213" s="319">
        <f t="shared" si="55"/>
        <v>5.9860992180039756E-2</v>
      </c>
      <c r="W213" s="319">
        <f t="shared" si="55"/>
        <v>6.4101905611841342E-2</v>
      </c>
      <c r="X213" s="319">
        <f t="shared" si="55"/>
        <v>7.8116928407788555E-2</v>
      </c>
      <c r="Y213" s="319">
        <f t="shared" si="55"/>
        <v>7.576581488015717E-2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0.59437548391380524</v>
      </c>
      <c r="C217" s="322">
        <f>IF(C$5=0,0,(C$5-C$16)/(CHI_fec!C$5-CHI_fec!C$16))</f>
        <v>0.59964997133827591</v>
      </c>
      <c r="D217" s="322">
        <f>IF(D$5=0,0,(D$5-D$16)/(CHI_fec!D$5-CHI_fec!D$16))</f>
        <v>0.59996479128360991</v>
      </c>
      <c r="E217" s="322">
        <f>IF(E$5=0,0,(E$5-E$16)/(CHI_fec!E$5-CHI_fec!E$16))</f>
        <v>0.60386068249986213</v>
      </c>
      <c r="F217" s="322">
        <f>IF(F$5=0,0,(F$5-F$16)/(CHI_fec!F$5-CHI_fec!F$16))</f>
        <v>0.62598229250401682</v>
      </c>
      <c r="G217" s="322">
        <f>IF(G$5=0,0,(G$5-G$16)/(CHI_fec!G$5-CHI_fec!G$16))</f>
        <v>0.63002444745927555</v>
      </c>
      <c r="H217" s="322">
        <f>IF(H$5=0,0,(H$5-H$16)/(CHI_fec!H$5-CHI_fec!H$16))</f>
        <v>0.62983875305045867</v>
      </c>
      <c r="I217" s="322">
        <f>IF(I$5=0,0,(I$5-I$16)/(CHI_fec!I$5-CHI_fec!I$16))</f>
        <v>0.63539869045693664</v>
      </c>
      <c r="J217" s="322">
        <f>IF(J$5=0,0,(J$5-J$16)/(CHI_fec!J$5-CHI_fec!J$16))</f>
        <v>0.63744850801022057</v>
      </c>
      <c r="K217" s="322">
        <f>IF(K$5=0,0,(K$5-K$16)/(CHI_fec!K$5-CHI_fec!K$16))</f>
        <v>0.64020927446808984</v>
      </c>
      <c r="L217" s="322">
        <f>IF(L$5=0,0,(L$5-L$16)/(CHI_fec!L$5-CHI_fec!L$16))</f>
        <v>0.63761493169226224</v>
      </c>
      <c r="M217" s="322">
        <f>IF(M$5=0,0,(M$5-M$16)/(CHI_fec!M$5-CHI_fec!M$16))</f>
        <v>0.63551071020886207</v>
      </c>
      <c r="N217" s="322">
        <f>IF(N$5=0,0,(N$5-N$16)/(CHI_fec!N$5-CHI_fec!N$16))</f>
        <v>0.63222662229280957</v>
      </c>
      <c r="O217" s="322">
        <f>IF(O$5=0,0,(O$5-O$16)/(CHI_fec!O$5-CHI_fec!O$16))</f>
        <v>0.65015791902825448</v>
      </c>
      <c r="P217" s="322">
        <f>IF(P$5=0,0,(P$5-P$16)/(CHI_fec!P$5-CHI_fec!P$16))</f>
        <v>0.64136823888088468</v>
      </c>
      <c r="Q217" s="322">
        <f>IF(Q$5=0,0,(Q$5-Q$16)/(CHI_fec!Q$5-CHI_fec!Q$16))</f>
        <v>0.64269161573403766</v>
      </c>
      <c r="R217" s="322">
        <f>IF(R$5=0,0,(R$5-R$16)/(CHI_fec!R$5-CHI_fec!R$16))</f>
        <v>0.65035653157927875</v>
      </c>
      <c r="S217" s="322">
        <f>IF(S$5=0,0,(S$5-S$16)/(CHI_fec!S$5-CHI_fec!S$16))</f>
        <v>0.66668876008753997</v>
      </c>
      <c r="T217" s="322">
        <f>IF(T$5=0,0,(T$5-T$16)/(CHI_fec!T$5-CHI_fec!T$16))</f>
        <v>0.67043571015692682</v>
      </c>
      <c r="U217" s="322">
        <f>IF(U$5=0,0,(U$5-U$16)/(CHI_fec!U$5-CHI_fec!U$16))</f>
        <v>0.67547586274812488</v>
      </c>
      <c r="V217" s="322">
        <f>IF(V$5=0,0,(V$5-V$16)/(CHI_fec!V$5-CHI_fec!V$16))</f>
        <v>0.67765860518652166</v>
      </c>
      <c r="W217" s="322">
        <f>IF(W$5=0,0,(W$5-W$16)/(CHI_fec!W$5-CHI_fec!W$16))</f>
        <v>0.66324224525253339</v>
      </c>
      <c r="X217" s="322">
        <f>IF(X$5=0,0,(X$5-X$16)/(CHI_fec!X$5-CHI_fec!X$16))</f>
        <v>0.6599194005490312</v>
      </c>
      <c r="Y217" s="322">
        <f>IF(Y$5=0,0,(Y$5-Y$16)/(CHI_fec!Y$5-CHI_fec!Y$16))</f>
        <v>0.65914318577709186</v>
      </c>
      <c r="DA217" s="95"/>
    </row>
    <row r="218" spans="1:105" ht="12" customHeight="1" x14ac:dyDescent="0.25">
      <c r="A218" s="55" t="s">
        <v>91</v>
      </c>
      <c r="B218" s="305">
        <f>IF(B$6=0,0,B$6/CHI_fec!B$6)</f>
        <v>0.50614286328890334</v>
      </c>
      <c r="C218" s="305">
        <f>IF(C$6=0,0,C$6/CHI_fec!C$6)</f>
        <v>0.50614286328890323</v>
      </c>
      <c r="D218" s="305">
        <f>IF(D$6=0,0,D$6/CHI_fec!D$6)</f>
        <v>0.50614286328890334</v>
      </c>
      <c r="E218" s="305">
        <f>IF(E$6=0,0,E$6/CHI_fec!E$6)</f>
        <v>0.51009487111947283</v>
      </c>
      <c r="F218" s="305">
        <f>IF(F$6=0,0,F$6/CHI_fec!F$6)</f>
        <v>0.5100948711194726</v>
      </c>
      <c r="G218" s="305">
        <f>IF(G$6=0,0,G$6/CHI_fec!G$6)</f>
        <v>0.51408538400752557</v>
      </c>
      <c r="H218" s="305">
        <f>IF(H$6=0,0,H$6/CHI_fec!H$6)</f>
        <v>0.51565005427364052</v>
      </c>
      <c r="I218" s="305">
        <f>IF(I$6=0,0,I$6/CHI_fec!I$6)</f>
        <v>0.5190850488462766</v>
      </c>
      <c r="J218" s="305">
        <f>IF(J$6=0,0,J$6/CHI_fec!J$6)</f>
        <v>0.52217654396164892</v>
      </c>
      <c r="K218" s="305">
        <f>IF(K$6=0,0,K$6/CHI_fec!K$6)</f>
        <v>0.52241830749656215</v>
      </c>
      <c r="L218" s="305">
        <f>IF(L$6=0,0,L$6/CHI_fec!L$6)</f>
        <v>0.52241830749656215</v>
      </c>
      <c r="M218" s="305">
        <f>IF(M$6=0,0,M$6/CHI_fec!M$6)</f>
        <v>0.52241830749656237</v>
      </c>
      <c r="N218" s="305">
        <f>IF(N$6=0,0,N$6/CHI_fec!N$6)</f>
        <v>0.52241830749656204</v>
      </c>
      <c r="O218" s="305">
        <f>IF(O$6=0,0,O$6/CHI_fec!O$6)</f>
        <v>0.52517647674690582</v>
      </c>
      <c r="P218" s="305">
        <f>IF(P$6=0,0,P$6/CHI_fec!P$6)</f>
        <v>0.52765882907221529</v>
      </c>
      <c r="Q218" s="305">
        <f>IF(Q$6=0,0,Q$6/CHI_fec!Q$6)</f>
        <v>0.52989294616499394</v>
      </c>
      <c r="R218" s="305">
        <f>IF(R$6=0,0,R$6/CHI_fec!R$6)</f>
        <v>0.53190365154849462</v>
      </c>
      <c r="S218" s="305">
        <f>IF(S$6=0,0,S$6/CHI_fec!S$6)</f>
        <v>0.5337132863936449</v>
      </c>
      <c r="T218" s="305">
        <f>IF(T$6=0,0,T$6/CHI_fec!T$6)</f>
        <v>0.53534195775428051</v>
      </c>
      <c r="U218" s="305">
        <f>IF(U$6=0,0,U$6/CHI_fec!U$6)</f>
        <v>0.5368077619788526</v>
      </c>
      <c r="V218" s="305">
        <f>IF(V$6=0,0,V$6/CHI_fec!V$6)</f>
        <v>0.53812698578096707</v>
      </c>
      <c r="W218" s="305">
        <f>IF(W$6=0,0,W$6/CHI_fec!W$6)</f>
        <v>0.53931428720287056</v>
      </c>
      <c r="X218" s="305">
        <f>IF(X$6=0,0,X$6/CHI_fec!X$6)</f>
        <v>0.54038285848258349</v>
      </c>
      <c r="Y218" s="305">
        <f>IF(Y$6=0,0,Y$6/CHI_fec!Y$6)</f>
        <v>0.54134457263432512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0.13261901860254205</v>
      </c>
      <c r="C219" s="306">
        <f>IF(C$7=0,0,C$7/CHI_fec!C$7)</f>
        <v>0.1326190186025421</v>
      </c>
      <c r="D219" s="306">
        <f>IF(D$7=0,0,D$7/CHI_fec!D$7)</f>
        <v>0.13261901860254202</v>
      </c>
      <c r="E219" s="306">
        <f>IF(E$7=0,0,E$7/CHI_fec!E$7)</f>
        <v>0.13365451952138149</v>
      </c>
      <c r="F219" s="306">
        <f>IF(F$7=0,0,F$7/CHI_fec!F$7)</f>
        <v>0.13365451952138149</v>
      </c>
      <c r="G219" s="306">
        <f>IF(G$7=0,0,G$7/CHI_fec!G$7)</f>
        <v>0.13511008274571673</v>
      </c>
      <c r="H219" s="306">
        <f>IF(H$7=0,0,H$7/CHI_fec!H$7)</f>
        <v>0.13511008274571676</v>
      </c>
      <c r="I219" s="306">
        <f>IF(I$7=0,0,I$7/CHI_fec!I$7)</f>
        <v>0.13688349330858596</v>
      </c>
      <c r="J219" s="306">
        <f>IF(J$7=0,0,J$7/CHI_fec!J$7)</f>
        <v>0.1368834933085859</v>
      </c>
      <c r="K219" s="306">
        <f>IF(K$7=0,0,K$7/CHI_fec!K$7)</f>
        <v>0.13688349330858585</v>
      </c>
      <c r="L219" s="306">
        <f>IF(L$7=0,0,L$7/CHI_fec!L$7)</f>
        <v>0.1368834933085859</v>
      </c>
      <c r="M219" s="306">
        <f>IF(M$7=0,0,M$7/CHI_fec!M$7)</f>
        <v>0.13688349330858593</v>
      </c>
      <c r="N219" s="306">
        <f>IF(N$7=0,0,N$7/CHI_fec!N$7)</f>
        <v>0.13688349330858582</v>
      </c>
      <c r="O219" s="306">
        <f>IF(O$7=0,0,O$7/CHI_fec!O$7)</f>
        <v>0.1389479513280264</v>
      </c>
      <c r="P219" s="306">
        <f>IF(P$7=0,0,P$7/CHI_fec!P$7)</f>
        <v>0.13894795132802645</v>
      </c>
      <c r="Q219" s="306">
        <f>IF(Q$7=0,0,Q$7/CHI_fec!Q$7)</f>
        <v>0.1389479513280264</v>
      </c>
      <c r="R219" s="306">
        <f>IF(R$7=0,0,R$7/CHI_fec!R$7)</f>
        <v>0.14146880828450925</v>
      </c>
      <c r="S219" s="306">
        <f>IF(S$7=0,0,S$7/CHI_fec!S$7)</f>
        <v>0.14409731361131575</v>
      </c>
      <c r="T219" s="306">
        <f>IF(T$7=0,0,T$7/CHI_fec!T$7)</f>
        <v>0.14646296840544171</v>
      </c>
      <c r="U219" s="306">
        <f>IF(U$7=0,0,U$7/CHI_fec!U$7)</f>
        <v>0.1485920577201548</v>
      </c>
      <c r="V219" s="306">
        <f>IF(V$7=0,0,V$7/CHI_fec!V$7)</f>
        <v>0.14953320718141275</v>
      </c>
      <c r="W219" s="306">
        <f>IF(W$7=0,0,W$7/CHI_fec!W$7)</f>
        <v>0.1495332071814128</v>
      </c>
      <c r="X219" s="306">
        <f>IF(X$7=0,0,X$7/CHI_fec!X$7)</f>
        <v>0.1495332071814128</v>
      </c>
      <c r="Y219" s="306">
        <f>IF(Y$7=0,0,Y$7/CHI_fec!Y$7)</f>
        <v>0.14953320718141278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0.7188106850318825</v>
      </c>
      <c r="C220" s="306">
        <f>IF(C$8=0,0,C$8/CHI_fec!C$8)</f>
        <v>0.71881068503188272</v>
      </c>
      <c r="D220" s="306">
        <f>IF(D$8=0,0,D$8/CHI_fec!D$8)</f>
        <v>0.71881068503188228</v>
      </c>
      <c r="E220" s="306">
        <f>IF(E$8=0,0,E$8/CHI_fec!E$8)</f>
        <v>0.72354561844442744</v>
      </c>
      <c r="F220" s="306">
        <f>IF(F$8=0,0,F$8/CHI_fec!F$8)</f>
        <v>0.72442322185100072</v>
      </c>
      <c r="G220" s="306">
        <f>IF(G$8=0,0,G$8/CHI_fec!G$8)</f>
        <v>0.72859690158163382</v>
      </c>
      <c r="H220" s="306">
        <f>IF(H$8=0,0,H$8/CHI_fec!H$8)</f>
        <v>0.73231254579123739</v>
      </c>
      <c r="I220" s="306">
        <f>IF(I$8=0,0,I$8/CHI_fec!I$8)</f>
        <v>0.73569729312784682</v>
      </c>
      <c r="J220" s="306">
        <f>IF(J$8=0,0,J$8/CHI_fec!J$8)</f>
        <v>0.73874356573079503</v>
      </c>
      <c r="K220" s="306">
        <f>IF(K$8=0,0,K$8/CHI_fec!K$8)</f>
        <v>0.74148521107344822</v>
      </c>
      <c r="L220" s="306">
        <f>IF(L$8=0,0,L$8/CHI_fec!L$8)</f>
        <v>0.74192463970484934</v>
      </c>
      <c r="M220" s="306">
        <f>IF(M$8=0,0,M$8/CHI_fec!M$8)</f>
        <v>0.74192463970484912</v>
      </c>
      <c r="N220" s="306">
        <f>IF(N$8=0,0,N$8/CHI_fec!N$8)</f>
        <v>0.74192463970484979</v>
      </c>
      <c r="O220" s="306">
        <f>IF(O$8=0,0,O$8/CHI_fec!O$8)</f>
        <v>0.74434817765009753</v>
      </c>
      <c r="P220" s="306">
        <f>IF(P$8=0,0,P$8/CHI_fec!P$8)</f>
        <v>0.74652936180082141</v>
      </c>
      <c r="Q220" s="306">
        <f>IF(Q$8=0,0,Q$8/CHI_fec!Q$8)</f>
        <v>0.74849242753647194</v>
      </c>
      <c r="R220" s="306">
        <f>IF(R$8=0,0,R$8/CHI_fec!R$8)</f>
        <v>0.75025918669855751</v>
      </c>
      <c r="S220" s="306">
        <f>IF(S$8=0,0,S$8/CHI_fec!S$8)</f>
        <v>0.75184926994443468</v>
      </c>
      <c r="T220" s="306">
        <f>IF(T$8=0,0,T$8/CHI_fec!T$8)</f>
        <v>0.75328034486572482</v>
      </c>
      <c r="U220" s="306">
        <f>IF(U$8=0,0,U$8/CHI_fec!U$8)</f>
        <v>0.75456831229488552</v>
      </c>
      <c r="V220" s="306">
        <f>IF(V$8=0,0,V$8/CHI_fec!V$8)</f>
        <v>0.75572748298112957</v>
      </c>
      <c r="W220" s="306">
        <f>IF(W$8=0,0,W$8/CHI_fec!W$8)</f>
        <v>0.75677073659875016</v>
      </c>
      <c r="X220" s="306">
        <f>IF(X$8=0,0,X$8/CHI_fec!X$8)</f>
        <v>0.75770966485460789</v>
      </c>
      <c r="Y220" s="306">
        <f>IF(Y$8=0,0,Y$8/CHI_fec!Y$8)</f>
        <v>0.75849841896575709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0.51024938999466363</v>
      </c>
      <c r="C221" s="306">
        <f>IF(C$9=0,0,C$9/CHI_fec!C$9)</f>
        <v>0.5102493899946634</v>
      </c>
      <c r="D221" s="306">
        <f>IF(D$9=0,0,D$9/CHI_fec!D$9)</f>
        <v>0.51024938999466374</v>
      </c>
      <c r="E221" s="306">
        <f>IF(E$9=0,0,E$9/CHI_fec!E$9)</f>
        <v>0.51423346194561226</v>
      </c>
      <c r="F221" s="306">
        <f>IF(F$9=0,0,F$9/CHI_fec!F$9)</f>
        <v>0.51423346194561192</v>
      </c>
      <c r="G221" s="306">
        <f>IF(G$9=0,0,G$9/CHI_fec!G$9)</f>
        <v>0.51983371638228293</v>
      </c>
      <c r="H221" s="306">
        <f>IF(H$9=0,0,H$9/CHI_fec!H$9)</f>
        <v>0.51983371638228304</v>
      </c>
      <c r="I221" s="306">
        <f>IF(I$9=0,0,I$9/CHI_fec!I$9)</f>
        <v>0.52665688297972235</v>
      </c>
      <c r="J221" s="306">
        <f>IF(J$9=0,0,J$9/CHI_fec!J$9)</f>
        <v>0.52665688297972191</v>
      </c>
      <c r="K221" s="306">
        <f>IF(K$9=0,0,K$9/CHI_fec!K$9)</f>
        <v>0.52665688297972202</v>
      </c>
      <c r="L221" s="306">
        <f>IF(L$9=0,0,L$9/CHI_fec!L$9)</f>
        <v>0.52665688297972235</v>
      </c>
      <c r="M221" s="306">
        <f>IF(M$9=0,0,M$9/CHI_fec!M$9)</f>
        <v>0.52665688297972213</v>
      </c>
      <c r="N221" s="306">
        <f>IF(N$9=0,0,N$9/CHI_fec!N$9)</f>
        <v>0.52665688297972235</v>
      </c>
      <c r="O221" s="306">
        <f>IF(O$9=0,0,O$9/CHI_fec!O$9)</f>
        <v>0.53459984965365082</v>
      </c>
      <c r="P221" s="306">
        <f>IF(P$9=0,0,P$9/CHI_fec!P$9)</f>
        <v>0.5345998496536507</v>
      </c>
      <c r="Q221" s="306">
        <f>IF(Q$9=0,0,Q$9/CHI_fec!Q$9)</f>
        <v>0.5345998496536507</v>
      </c>
      <c r="R221" s="306">
        <f>IF(R$9=0,0,R$9/CHI_fec!R$9)</f>
        <v>0.54429880337735537</v>
      </c>
      <c r="S221" s="306">
        <f>IF(S$9=0,0,S$9/CHI_fec!S$9)</f>
        <v>0.55502114096484878</v>
      </c>
      <c r="T221" s="306">
        <f>IF(T$9=0,0,T$9/CHI_fec!T$9)</f>
        <v>0.56467124479359232</v>
      </c>
      <c r="U221" s="306">
        <f>IF(U$9=0,0,U$9/CHI_fec!U$9)</f>
        <v>0.57335633823946131</v>
      </c>
      <c r="V221" s="306">
        <f>IF(V$9=0,0,V$9/CHI_fec!V$9)</f>
        <v>0.57532643924118954</v>
      </c>
      <c r="W221" s="306">
        <f>IF(W$9=0,0,W$9/CHI_fec!W$9)</f>
        <v>0.57532643924118909</v>
      </c>
      <c r="X221" s="306">
        <f>IF(X$9=0,0,X$9/CHI_fec!X$9)</f>
        <v>0.5753264392411892</v>
      </c>
      <c r="Y221" s="306">
        <f>IF(Y$9=0,0,Y$9/CHI_fec!Y$9)</f>
        <v>0.5753264392411892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0.76884355274455773</v>
      </c>
      <c r="C222" s="307">
        <f>IF(C$10=0,0,C$10/CHI_fec!C$10)</f>
        <v>0.77850705894986771</v>
      </c>
      <c r="D222" s="307">
        <f>IF(D$10=0,0,D$10/CHI_fec!D$10)</f>
        <v>0.77541421966420709</v>
      </c>
      <c r="E222" s="307">
        <f>IF(E$10=0,0,E$10/CHI_fec!E$10)</f>
        <v>0.77122820186057162</v>
      </c>
      <c r="F222" s="307">
        <f>IF(F$10=0,0,F$10/CHI_fec!F$10)</f>
        <v>0.78142122610183185</v>
      </c>
      <c r="G222" s="307">
        <f>IF(G$10=0,0,G$10/CHI_fec!G$10)</f>
        <v>0.79190231665213229</v>
      </c>
      <c r="H222" s="307">
        <f>IF(H$10=0,0,H$10/CHI_fec!H$10)</f>
        <v>0.7980341865208691</v>
      </c>
      <c r="I222" s="307">
        <f>IF(I$10=0,0,I$10/CHI_fec!I$10)</f>
        <v>0.79604976095916624</v>
      </c>
      <c r="J222" s="307">
        <f>IF(J$10=0,0,J$10/CHI_fec!J$10)</f>
        <v>0.83186456843420509</v>
      </c>
      <c r="K222" s="307">
        <f>IF(K$10=0,0,K$10/CHI_fec!K$10)</f>
        <v>0.80645941184738357</v>
      </c>
      <c r="L222" s="307">
        <f>IF(L$10=0,0,L$10/CHI_fec!L$10)</f>
        <v>0.82262523172068003</v>
      </c>
      <c r="M222" s="307">
        <f>IF(M$10=0,0,M$10/CHI_fec!M$10)</f>
        <v>0.82005880446135238</v>
      </c>
      <c r="N222" s="307">
        <f>IF(N$10=0,0,N$10/CHI_fec!N$10)</f>
        <v>0.82400014885088024</v>
      </c>
      <c r="O222" s="307">
        <f>IF(O$10=0,0,O$10/CHI_fec!O$10)</f>
        <v>0.84484095864571562</v>
      </c>
      <c r="P222" s="307">
        <f>IF(P$10=0,0,P$10/CHI_fec!P$10)</f>
        <v>0.84955533198957411</v>
      </c>
      <c r="Q222" s="307">
        <f>IF(Q$10=0,0,Q$10/CHI_fec!Q$10)</f>
        <v>0.85062412392592957</v>
      </c>
      <c r="R222" s="307">
        <f>IF(R$10=0,0,R$10/CHI_fec!R$10)</f>
        <v>0.86096425738121773</v>
      </c>
      <c r="S222" s="307">
        <f>IF(S$10=0,0,S$10/CHI_fec!S$10)</f>
        <v>0.9127762164228943</v>
      </c>
      <c r="T222" s="307">
        <f>IF(T$10=0,0,T$10/CHI_fec!T$10)</f>
        <v>0.91022943559817093</v>
      </c>
      <c r="U222" s="307">
        <f>IF(U$10=0,0,U$10/CHI_fec!U$10)</f>
        <v>0.90590383986406953</v>
      </c>
      <c r="V222" s="307">
        <f>IF(V$10=0,0,V$10/CHI_fec!V$10)</f>
        <v>0.91141278088257416</v>
      </c>
      <c r="W222" s="307">
        <f>IF(W$10=0,0,W$10/CHI_fec!W$10)</f>
        <v>0.8734300249689082</v>
      </c>
      <c r="X222" s="307">
        <f>IF(X$10=0,0,X$10/CHI_fec!X$10)</f>
        <v>0.91421838480190643</v>
      </c>
      <c r="Y222" s="307">
        <f>IF(Y$10=0,0,Y$10/CHI_fec!Y$10)</f>
        <v>0.9129649288423527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0.69323243662034884</v>
      </c>
      <c r="C224" s="308">
        <f>IF(C$25=0,0,C$25/CHI_fec!C$25)</f>
        <v>0.71581259530551966</v>
      </c>
      <c r="D224" s="308">
        <f>IF(D$25=0,0,D$25/CHI_fec!D$25)</f>
        <v>0.70940014122726303</v>
      </c>
      <c r="E224" s="308">
        <f>IF(E$25=0,0,E$25/CHI_fec!E$25)</f>
        <v>0.70568797712684073</v>
      </c>
      <c r="F224" s="308">
        <f>IF(F$25=0,0,F$25/CHI_fec!F$25)</f>
        <v>0.74250327272511374</v>
      </c>
      <c r="G224" s="308">
        <f>IF(G$25=0,0,G$25/CHI_fec!G$25)</f>
        <v>0.74899914488745745</v>
      </c>
      <c r="H224" s="308">
        <f>IF(H$25=0,0,H$25/CHI_fec!H$25)</f>
        <v>0.75178946299894456</v>
      </c>
      <c r="I224" s="308">
        <f>IF(I$25=0,0,I$25/CHI_fec!I$25)</f>
        <v>0.74498123323772647</v>
      </c>
      <c r="J224" s="308">
        <f>IF(J$25=0,0,J$25/CHI_fec!J$25)</f>
        <v>0.75473943233976104</v>
      </c>
      <c r="K224" s="308">
        <f>IF(K$25=0,0,K$25/CHI_fec!K$25)</f>
        <v>0.7629056101499585</v>
      </c>
      <c r="L224" s="308">
        <f>IF(L$25=0,0,L$25/CHI_fec!L$25)</f>
        <v>0.76670285637058289</v>
      </c>
      <c r="M224" s="308">
        <f>IF(M$25=0,0,M$25/CHI_fec!M$25)</f>
        <v>0.76848471626084214</v>
      </c>
      <c r="N224" s="308">
        <f>IF(N$25=0,0,N$25/CHI_fec!N$25)</f>
        <v>0.7465410162886692</v>
      </c>
      <c r="O224" s="308">
        <f>IF(O$25=0,0,O$25/CHI_fec!O$25)</f>
        <v>0.76846002315491235</v>
      </c>
      <c r="P224" s="308">
        <f>IF(P$25=0,0,P$25/CHI_fec!P$25)</f>
        <v>0.76137116601337218</v>
      </c>
      <c r="Q224" s="308">
        <f>IF(Q$25=0,0,Q$25/CHI_fec!Q$25)</f>
        <v>0.77730130151461607</v>
      </c>
      <c r="R224" s="308">
        <f>IF(R$25=0,0,R$25/CHI_fec!R$25)</f>
        <v>0.77564156032955056</v>
      </c>
      <c r="S224" s="308">
        <f>IF(S$25=0,0,S$25/CHI_fec!S$25)</f>
        <v>0.7874578196509201</v>
      </c>
      <c r="T224" s="308">
        <f>IF(T$25=0,0,T$25/CHI_fec!T$25)</f>
        <v>0.79107722676556091</v>
      </c>
      <c r="U224" s="308">
        <f>IF(U$25=0,0,U$25/CHI_fec!U$25)</f>
        <v>0.79624301190044044</v>
      </c>
      <c r="V224" s="308">
        <f>IF(V$25=0,0,V$25/CHI_fec!V$25)</f>
        <v>0.80291652261796076</v>
      </c>
      <c r="W224" s="308">
        <f>IF(W$25=0,0,W$25/CHI_fec!W$25)</f>
        <v>0.77235244199744446</v>
      </c>
      <c r="X224" s="308">
        <f>IF(X$25=0,0,X$25/CHI_fec!X$25)</f>
        <v>0.75651455430780412</v>
      </c>
      <c r="Y224" s="308">
        <f>IF(Y$25=0,0,Y$25/CHI_fec!Y$25)</f>
        <v>0.75382879191405572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0.46648310746494037</v>
      </c>
      <c r="C225" s="308">
        <f>IF(C$36=0,0,C$36/CHI_fec!C$36)</f>
        <v>0.47093181536731449</v>
      </c>
      <c r="D225" s="308">
        <f>IF(D$36=0,0,D$36/CHI_fec!D$36)</f>
        <v>0.4713779545959621</v>
      </c>
      <c r="E225" s="308">
        <f>IF(E$36=0,0,E$36/CHI_fec!E$36)</f>
        <v>0.47087493784528933</v>
      </c>
      <c r="F225" s="308">
        <f>IF(F$36=0,0,F$36/CHI_fec!F$36)</f>
        <v>0.47835668857347258</v>
      </c>
      <c r="G225" s="308">
        <f>IF(G$36=0,0,G$36/CHI_fec!G$36)</f>
        <v>0.48402470115602608</v>
      </c>
      <c r="H225" s="308">
        <f>IF(H$36=0,0,H$36/CHI_fec!H$36)</f>
        <v>0.48589405082825232</v>
      </c>
      <c r="I225" s="308">
        <f>IF(I$36=0,0,I$36/CHI_fec!I$36)</f>
        <v>0.48438964868710976</v>
      </c>
      <c r="J225" s="308">
        <f>IF(J$36=0,0,J$36/CHI_fec!J$36)</f>
        <v>0.48716105390756881</v>
      </c>
      <c r="K225" s="308">
        <f>IF(K$36=0,0,K$36/CHI_fec!K$36)</f>
        <v>0.4879530214544156</v>
      </c>
      <c r="L225" s="308">
        <f>IF(L$36=0,0,L$36/CHI_fec!L$36)</f>
        <v>0.49735246539041661</v>
      </c>
      <c r="M225" s="308">
        <f>IF(M$36=0,0,M$36/CHI_fec!M$36)</f>
        <v>0.48005744149404317</v>
      </c>
      <c r="N225" s="308">
        <f>IF(N$36=0,0,N$36/CHI_fec!N$36)</f>
        <v>0.49156607917290129</v>
      </c>
      <c r="O225" s="308">
        <f>IF(O$36=0,0,O$36/CHI_fec!O$36)</f>
        <v>0.50110231683664486</v>
      </c>
      <c r="P225" s="308">
        <f>IF(P$36=0,0,P$36/CHI_fec!P$36)</f>
        <v>0.50305905580781951</v>
      </c>
      <c r="Q225" s="308">
        <f>IF(Q$36=0,0,Q$36/CHI_fec!Q$36)</f>
        <v>0.49821918644853258</v>
      </c>
      <c r="R225" s="308">
        <f>IF(R$36=0,0,R$36/CHI_fec!R$36)</f>
        <v>0.50531625834521576</v>
      </c>
      <c r="S225" s="308">
        <f>IF(S$36=0,0,S$36/CHI_fec!S$36)</f>
        <v>0.53348143061460918</v>
      </c>
      <c r="T225" s="308">
        <f>IF(T$36=0,0,T$36/CHI_fec!T$36)</f>
        <v>0.53663322696623339</v>
      </c>
      <c r="U225" s="308">
        <f>IF(U$36=0,0,U$36/CHI_fec!U$36)</f>
        <v>0.53796418448483729</v>
      </c>
      <c r="V225" s="308">
        <f>IF(V$36=0,0,V$36/CHI_fec!V$36)</f>
        <v>0.53952590695808755</v>
      </c>
      <c r="W225" s="308">
        <f>IF(W$36=0,0,W$36/CHI_fec!W$36)</f>
        <v>0.53687095937843587</v>
      </c>
      <c r="X225" s="308">
        <f>IF(X$36=0,0,X$36/CHI_fec!X$36)</f>
        <v>0.53740552615306292</v>
      </c>
      <c r="Y225" s="308">
        <f>IF(Y$36=0,0,Y$36/CHI_fec!Y$36)</f>
        <v>0.53357358724094306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0.67781083760044314</v>
      </c>
      <c r="C226" s="308">
        <f>IF(C$44=0,0,C$44/CHI_fec!C$44)</f>
        <v>0.70063351448042421</v>
      </c>
      <c r="D226" s="308">
        <f>IF(D$44=0,0,D$44/CHI_fec!D$44)</f>
        <v>0.69358571943008041</v>
      </c>
      <c r="E226" s="308">
        <f>IF(E$44=0,0,E$44/CHI_fec!E$44)</f>
        <v>0.67970918563267146</v>
      </c>
      <c r="F226" s="308">
        <f>IF(F$44=0,0,F$44/CHI_fec!F$44)</f>
        <v>0.70102091426104374</v>
      </c>
      <c r="G226" s="308">
        <f>IF(G$44=0,0,G$44/CHI_fec!G$44)</f>
        <v>0.71080303171751058</v>
      </c>
      <c r="H226" s="308">
        <f>IF(H$44=0,0,H$44/CHI_fec!H$44)</f>
        <v>0.7201013034329552</v>
      </c>
      <c r="I226" s="308">
        <f>IF(I$44=0,0,I$44/CHI_fec!I$44)</f>
        <v>0.70444316461545642</v>
      </c>
      <c r="J226" s="308">
        <f>IF(J$44=0,0,J$44/CHI_fec!J$44)</f>
        <v>0.7570492778977953</v>
      </c>
      <c r="K226" s="308">
        <f>IF(K$44=0,0,K$44/CHI_fec!K$44)</f>
        <v>0.72271856714595895</v>
      </c>
      <c r="L226" s="308">
        <f>IF(L$44=0,0,L$44/CHI_fec!L$44)</f>
        <v>0.74834609681918052</v>
      </c>
      <c r="M226" s="308">
        <f>IF(M$44=0,0,M$44/CHI_fec!M$44)</f>
        <v>0.78462830068081546</v>
      </c>
      <c r="N226" s="308">
        <f>IF(N$44=0,0,N$44/CHI_fec!N$44)</f>
        <v>0.75865595064404723</v>
      </c>
      <c r="O226" s="308">
        <f>IF(O$44=0,0,O$44/CHI_fec!O$44)</f>
        <v>0.77291606494006215</v>
      </c>
      <c r="P226" s="308">
        <f>IF(P$44=0,0,P$44/CHI_fec!P$44)</f>
        <v>0.78603574174505331</v>
      </c>
      <c r="Q226" s="308">
        <f>IF(Q$44=0,0,Q$44/CHI_fec!Q$44)</f>
        <v>0.79770184182919324</v>
      </c>
      <c r="R226" s="308">
        <f>IF(R$44=0,0,R$44/CHI_fec!R$44)</f>
        <v>0.79412021858148918</v>
      </c>
      <c r="S226" s="308">
        <f>IF(S$44=0,0,S$44/CHI_fec!S$44)</f>
        <v>0.82959488007254734</v>
      </c>
      <c r="T226" s="308">
        <f>IF(T$44=0,0,T$44/CHI_fec!T$44)</f>
        <v>0.8350554096162206</v>
      </c>
      <c r="U226" s="308">
        <f>IF(U$44=0,0,U$44/CHI_fec!U$44)</f>
        <v>0.82890556481054278</v>
      </c>
      <c r="V226" s="308">
        <f>IF(V$44=0,0,V$44/CHI_fec!V$44)</f>
        <v>0.83944482346660287</v>
      </c>
      <c r="W226" s="308">
        <f>IF(W$44=0,0,W$44/CHI_fec!W$44)</f>
        <v>0.77445301668819511</v>
      </c>
      <c r="X226" s="308">
        <f>IF(X$44=0,0,X$44/CHI_fec!X$44)</f>
        <v>0.82364914908474096</v>
      </c>
      <c r="Y226" s="308">
        <f>IF(Y$44=0,0,Y$44/CHI_fec!Y$44)</f>
        <v>0.81758167289098771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0.72193224831285685</v>
      </c>
      <c r="C227" s="309">
        <f>IF(C$58=0,0,C$58/CHI_fec!C$58)</f>
        <v>0.72193224831285685</v>
      </c>
      <c r="D227" s="309">
        <f>IF(D$58=0,0,D$58/CHI_fec!D$58)</f>
        <v>0.72193224831285685</v>
      </c>
      <c r="E227" s="309">
        <f>IF(E$58=0,0,E$58/CHI_fec!E$58)</f>
        <v>0.72756915857162019</v>
      </c>
      <c r="F227" s="309">
        <f>IF(F$58=0,0,F$58/CHI_fec!F$58)</f>
        <v>0.72756915857162019</v>
      </c>
      <c r="G227" s="309">
        <f>IF(G$58=0,0,G$58/CHI_fec!G$58)</f>
        <v>0.73389974271445768</v>
      </c>
      <c r="H227" s="309">
        <f>IF(H$58=0,0,H$58/CHI_fec!H$58)</f>
        <v>0.73549274330463055</v>
      </c>
      <c r="I227" s="309">
        <f>IF(I$58=0,0,I$58/CHI_fec!I$58)</f>
        <v>0.74103096897416765</v>
      </c>
      <c r="J227" s="309">
        <f>IF(J$58=0,0,J$58/CHI_fec!J$58)</f>
        <v>0.74514657944611828</v>
      </c>
      <c r="K227" s="309">
        <f>IF(K$58=0,0,K$58/CHI_fec!K$58)</f>
        <v>0.74514657944611817</v>
      </c>
      <c r="L227" s="309">
        <f>IF(L$58=0,0,L$58/CHI_fec!L$58)</f>
        <v>0.74514657944611873</v>
      </c>
      <c r="M227" s="309">
        <f>IF(M$58=0,0,M$58/CHI_fec!M$58)</f>
        <v>0.74514657944611828</v>
      </c>
      <c r="N227" s="309">
        <f>IF(N$58=0,0,N$58/CHI_fec!N$58)</f>
        <v>0.74514657944611817</v>
      </c>
      <c r="O227" s="309">
        <f>IF(O$58=0,0,O$58/CHI_fec!O$58)</f>
        <v>0.74971942150150628</v>
      </c>
      <c r="P227" s="309">
        <f>IF(P$58=0,0,P$58/CHI_fec!P$58)</f>
        <v>0.75383497935135557</v>
      </c>
      <c r="Q227" s="309">
        <f>IF(Q$58=0,0,Q$58/CHI_fec!Q$58)</f>
        <v>0.75638477767158496</v>
      </c>
      <c r="R227" s="309">
        <f>IF(R$58=0,0,R$58/CHI_fec!R$58)</f>
        <v>0.75983379990442634</v>
      </c>
      <c r="S227" s="309">
        <f>IF(S$58=0,0,S$58/CHI_fec!S$58)</f>
        <v>0.76293791991398408</v>
      </c>
      <c r="T227" s="309">
        <f>IF(T$58=0,0,T$58/CHI_fec!T$58)</f>
        <v>0.76573162792258542</v>
      </c>
      <c r="U227" s="309">
        <f>IF(U$58=0,0,U$58/CHI_fec!U$58)</f>
        <v>0.76824596513032684</v>
      </c>
      <c r="V227" s="309">
        <f>IF(V$58=0,0,V$58/CHI_fec!V$58)</f>
        <v>0.77050886861729417</v>
      </c>
      <c r="W227" s="309">
        <f>IF(W$58=0,0,W$58/CHI_fec!W$58)</f>
        <v>0.77254548175556459</v>
      </c>
      <c r="X227" s="309">
        <f>IF(X$58=0,0,X$58/CHI_fec!X$58)</f>
        <v>0.77437843358000824</v>
      </c>
      <c r="Y227" s="309">
        <f>IF(Y$58=0,0,Y$58/CHI_fec!Y$58)</f>
        <v>0.77602809022200747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0.60357871038800814</v>
      </c>
      <c r="C229" s="322">
        <f>IF(C$61=0,0,C$61/CHI_fec!C$61)</f>
        <v>0.60723108426223482</v>
      </c>
      <c r="D229" s="322">
        <f>IF(D$61=0,0,D$61/CHI_fec!D$61)</f>
        <v>0.6066843750407569</v>
      </c>
      <c r="E229" s="322">
        <f>IF(E$61=0,0,E$61/CHI_fec!E$61)</f>
        <v>0.61236935385872093</v>
      </c>
      <c r="F229" s="322">
        <f>IF(F$61=0,0,F$61/CHI_fec!F$61)</f>
        <v>0.63966529335032885</v>
      </c>
      <c r="G229" s="322">
        <f>IF(G$61=0,0,G$61/CHI_fec!G$61)</f>
        <v>0.64047855950141597</v>
      </c>
      <c r="H229" s="322">
        <f>IF(H$61=0,0,H$61/CHI_fec!H$61)</f>
        <v>0.63948577764219572</v>
      </c>
      <c r="I229" s="322">
        <f>IF(I$61=0,0,I$61/CHI_fec!I$61)</f>
        <v>0.64684090179854881</v>
      </c>
      <c r="J229" s="322">
        <f>IF(J$61=0,0,J$61/CHI_fec!J$61)</f>
        <v>0.65018324754058565</v>
      </c>
      <c r="K229" s="322">
        <f>IF(K$61=0,0,K$61/CHI_fec!K$61)</f>
        <v>0.6544070569121353</v>
      </c>
      <c r="L229" s="322">
        <f>IF(L$61=0,0,L$61/CHI_fec!L$61)</f>
        <v>0.65313842801341948</v>
      </c>
      <c r="M229" s="322">
        <f>IF(M$61=0,0,M$61/CHI_fec!M$61)</f>
        <v>0.65134984090693293</v>
      </c>
      <c r="N229" s="322">
        <f>IF(N$61=0,0,N$61/CHI_fec!N$61)</f>
        <v>0.64711820411417154</v>
      </c>
      <c r="O229" s="322">
        <f>IF(O$61=0,0,O$61/CHI_fec!O$61)</f>
        <v>0.66075379014995317</v>
      </c>
      <c r="P229" s="322">
        <f>IF(P$61=0,0,P$61/CHI_fec!P$61)</f>
        <v>0.64941273692567703</v>
      </c>
      <c r="Q229" s="322">
        <f>IF(Q$61=0,0,Q$61/CHI_fec!Q$61)</f>
        <v>0.65045488858824241</v>
      </c>
      <c r="R229" s="322">
        <f>IF(R$61=0,0,R$61/CHI_fec!R$61)</f>
        <v>0.65143076895477103</v>
      </c>
      <c r="S229" s="322">
        <f>IF(S$61=0,0,S$61/CHI_fec!S$61)</f>
        <v>0.65765500460557402</v>
      </c>
      <c r="T229" s="322">
        <f>IF(T$61=0,0,T$61/CHI_fec!T$61)</f>
        <v>0.65624852004320966</v>
      </c>
      <c r="U229" s="322">
        <f>IF(U$61=0,0,U$61/CHI_fec!U$61)</f>
        <v>0.6580996211691007</v>
      </c>
      <c r="V229" s="322">
        <f>IF(V$61=0,0,V$61/CHI_fec!V$61)</f>
        <v>0.65931769498958981</v>
      </c>
      <c r="W229" s="322">
        <f>IF(W$61=0,0,W$61/CHI_fec!W$61)</f>
        <v>0.62998355319585941</v>
      </c>
      <c r="X229" s="322">
        <f>IF(X$61=0,0,X$61/CHI_fec!X$61)</f>
        <v>0.62736736577565755</v>
      </c>
      <c r="Y229" s="322">
        <f>IF(Y$61=0,0,Y$61/CHI_fec!Y$61)</f>
        <v>0.6258669898023238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0.5068276965695212</v>
      </c>
      <c r="C230" s="305">
        <f>IF(C$62=0,0,C$62/CHI_fec!C$62)</f>
        <v>0.5068276965695212</v>
      </c>
      <c r="D230" s="305">
        <f>IF(D$62=0,0,D$62/CHI_fec!D$62)</f>
        <v>0.5068276965695212</v>
      </c>
      <c r="E230" s="305">
        <f>IF(E$62=0,0,E$62/CHI_fec!E$62)</f>
        <v>0.5111449269125693</v>
      </c>
      <c r="F230" s="305">
        <f>IF(F$62=0,0,F$62/CHI_fec!F$62)</f>
        <v>0.5119789917656371</v>
      </c>
      <c r="G230" s="305">
        <f>IF(G$62=0,0,G$62/CHI_fec!G$62)</f>
        <v>0.51197899176563744</v>
      </c>
      <c r="H230" s="305">
        <f>IF(H$62=0,0,H$62/CHI_fec!H$62)</f>
        <v>0.51197899176563733</v>
      </c>
      <c r="I230" s="305">
        <f>IF(I$62=0,0,I$62/CHI_fec!I$62)</f>
        <v>0.51578109258907379</v>
      </c>
      <c r="J230" s="305">
        <f>IF(J$62=0,0,J$62/CHI_fec!J$62)</f>
        <v>0.51920298333016635</v>
      </c>
      <c r="K230" s="305">
        <f>IF(K$62=0,0,K$62/CHI_fec!K$62)</f>
        <v>0.51948867213582739</v>
      </c>
      <c r="L230" s="305">
        <f>IF(L$62=0,0,L$62/CHI_fec!L$62)</f>
        <v>0.51948867213582739</v>
      </c>
      <c r="M230" s="305">
        <f>IF(M$62=0,0,M$62/CHI_fec!M$62)</f>
        <v>0.5194886721358275</v>
      </c>
      <c r="N230" s="305">
        <f>IF(N$62=0,0,N$62/CHI_fec!N$62)</f>
        <v>0.51948867213582717</v>
      </c>
      <c r="O230" s="305">
        <f>IF(O$62=0,0,O$62/CHI_fec!O$62)</f>
        <v>0.51948867213582739</v>
      </c>
      <c r="P230" s="305">
        <f>IF(P$62=0,0,P$62/CHI_fec!P$62)</f>
        <v>0.51948867213582728</v>
      </c>
      <c r="Q230" s="305">
        <f>IF(Q$62=0,0,Q$62/CHI_fec!Q$62)</f>
        <v>0.51948867213582728</v>
      </c>
      <c r="R230" s="305">
        <f>IF(R$62=0,0,R$62/CHI_fec!R$62)</f>
        <v>0.5194886721358275</v>
      </c>
      <c r="S230" s="305">
        <f>IF(S$62=0,0,S$62/CHI_fec!S$62)</f>
        <v>0.51948867213582728</v>
      </c>
      <c r="T230" s="305">
        <f>IF(T$62=0,0,T$62/CHI_fec!T$62)</f>
        <v>0.51948867213582739</v>
      </c>
      <c r="U230" s="305">
        <f>IF(U$62=0,0,U$62/CHI_fec!U$62)</f>
        <v>0.51948867213582739</v>
      </c>
      <c r="V230" s="305">
        <f>IF(V$62=0,0,V$62/CHI_fec!V$62)</f>
        <v>0.5194886721358275</v>
      </c>
      <c r="W230" s="305">
        <f>IF(W$62=0,0,W$62/CHI_fec!W$62)</f>
        <v>0.51948867213582739</v>
      </c>
      <c r="X230" s="305">
        <f>IF(X$62=0,0,X$62/CHI_fec!X$62)</f>
        <v>0.5194886721358275</v>
      </c>
      <c r="Y230" s="305">
        <f>IF(Y$62=0,0,Y$62/CHI_fec!Y$62)</f>
        <v>0.51948867213582739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0.13481645663956304</v>
      </c>
      <c r="C231" s="306">
        <f>IF(C$63=0,0,C$63/CHI_fec!C$63)</f>
        <v>0.13481645663956307</v>
      </c>
      <c r="D231" s="306">
        <f>IF(D$63=0,0,D$63/CHI_fec!D$63)</f>
        <v>0.13481645663956301</v>
      </c>
      <c r="E231" s="306">
        <f>IF(E$63=0,0,E$63/CHI_fec!E$63)</f>
        <v>0.13618670410264636</v>
      </c>
      <c r="F231" s="306">
        <f>IF(F$63=0,0,F$63/CHI_fec!F$63)</f>
        <v>0.13618670410264647</v>
      </c>
      <c r="G231" s="306">
        <f>IF(G$63=0,0,G$63/CHI_fec!G$63)</f>
        <v>0.13618670410264636</v>
      </c>
      <c r="H231" s="306">
        <f>IF(H$63=0,0,H$63/CHI_fec!H$63)</f>
        <v>0.13618670410264644</v>
      </c>
      <c r="I231" s="306">
        <f>IF(I$63=0,0,I$63/CHI_fec!I$63)</f>
        <v>0.13818428336845481</v>
      </c>
      <c r="J231" s="306">
        <f>IF(J$63=0,0,J$63/CHI_fec!J$63)</f>
        <v>0.13818428336845479</v>
      </c>
      <c r="K231" s="306">
        <f>IF(K$63=0,0,K$63/CHI_fec!K$63)</f>
        <v>0.13818428336845479</v>
      </c>
      <c r="L231" s="306">
        <f>IF(L$63=0,0,L$63/CHI_fec!L$63)</f>
        <v>0.13818428336845484</v>
      </c>
      <c r="M231" s="306">
        <f>IF(M$63=0,0,M$63/CHI_fec!M$63)</f>
        <v>0.13818428336845479</v>
      </c>
      <c r="N231" s="306">
        <f>IF(N$63=0,0,N$63/CHI_fec!N$63)</f>
        <v>0.13818428336845473</v>
      </c>
      <c r="O231" s="306">
        <f>IF(O$63=0,0,O$63/CHI_fec!O$63)</f>
        <v>0.13818428336845487</v>
      </c>
      <c r="P231" s="306">
        <f>IF(P$63=0,0,P$63/CHI_fec!P$63)</f>
        <v>0.13818428336845481</v>
      </c>
      <c r="Q231" s="306">
        <f>IF(Q$63=0,0,Q$63/CHI_fec!Q$63)</f>
        <v>0.13818428336845481</v>
      </c>
      <c r="R231" s="306">
        <f>IF(R$63=0,0,R$63/CHI_fec!R$63)</f>
        <v>0.13818428336845479</v>
      </c>
      <c r="S231" s="306">
        <f>IF(S$63=0,0,S$63/CHI_fec!S$63)</f>
        <v>0.13818428336845484</v>
      </c>
      <c r="T231" s="306">
        <f>IF(T$63=0,0,T$63/CHI_fec!T$63)</f>
        <v>0.13818428336845479</v>
      </c>
      <c r="U231" s="306">
        <f>IF(U$63=0,0,U$63/CHI_fec!U$63)</f>
        <v>0.13818428336845479</v>
      </c>
      <c r="V231" s="306">
        <f>IF(V$63=0,0,V$63/CHI_fec!V$63)</f>
        <v>0.13818428336845481</v>
      </c>
      <c r="W231" s="306">
        <f>IF(W$63=0,0,W$63/CHI_fec!W$63)</f>
        <v>0.13818428336845481</v>
      </c>
      <c r="X231" s="306">
        <f>IF(X$63=0,0,X$63/CHI_fec!X$63)</f>
        <v>0.13818428336845476</v>
      </c>
      <c r="Y231" s="306">
        <f>IF(Y$63=0,0,Y$63/CHI_fec!Y$63)</f>
        <v>0.13818428336845481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0.71698310277505595</v>
      </c>
      <c r="C232" s="306">
        <f>IF(C$64=0,0,C$64/CHI_fec!C$64)</f>
        <v>0.71698310277505595</v>
      </c>
      <c r="D232" s="306">
        <f>IF(D$64=0,0,D$64/CHI_fec!D$64)</f>
        <v>0.71698310277505617</v>
      </c>
      <c r="E232" s="306">
        <f>IF(E$64=0,0,E$64/CHI_fec!E$64)</f>
        <v>0.72190079441328303</v>
      </c>
      <c r="F232" s="306">
        <f>IF(F$64=0,0,F$64/CHI_fec!F$64)</f>
        <v>0.72427037542811001</v>
      </c>
      <c r="G232" s="306">
        <f>IF(G$64=0,0,G$64/CHI_fec!G$64)</f>
        <v>0.72427037542810979</v>
      </c>
      <c r="H232" s="306">
        <f>IF(H$64=0,0,H$64/CHI_fec!H$64)</f>
        <v>0.72427037542810946</v>
      </c>
      <c r="I232" s="306">
        <f>IF(I$64=0,0,I$64/CHI_fec!I$64)</f>
        <v>0.72845933980103139</v>
      </c>
      <c r="J232" s="306">
        <f>IF(J$64=0,0,J$64/CHI_fec!J$64)</f>
        <v>0.7322294077366619</v>
      </c>
      <c r="K232" s="306">
        <f>IF(K$64=0,0,K$64/CHI_fec!K$64)</f>
        <v>0.73489393441889073</v>
      </c>
      <c r="L232" s="306">
        <f>IF(L$64=0,0,L$64/CHI_fec!L$64)</f>
        <v>0.73489393441889062</v>
      </c>
      <c r="M232" s="306">
        <f>IF(M$64=0,0,M$64/CHI_fec!M$64)</f>
        <v>0.73489393441889073</v>
      </c>
      <c r="N232" s="306">
        <f>IF(N$64=0,0,N$64/CHI_fec!N$64)</f>
        <v>0.73489393441889073</v>
      </c>
      <c r="O232" s="306">
        <f>IF(O$64=0,0,O$64/CHI_fec!O$64)</f>
        <v>0.73489393441889073</v>
      </c>
      <c r="P232" s="306">
        <f>IF(P$64=0,0,P$64/CHI_fec!P$64)</f>
        <v>0.73489393441889084</v>
      </c>
      <c r="Q232" s="306">
        <f>IF(Q$64=0,0,Q$64/CHI_fec!Q$64)</f>
        <v>0.73489393441889062</v>
      </c>
      <c r="R232" s="306">
        <f>IF(R$64=0,0,R$64/CHI_fec!R$64)</f>
        <v>0.73489393441889062</v>
      </c>
      <c r="S232" s="306">
        <f>IF(S$64=0,0,S$64/CHI_fec!S$64)</f>
        <v>0.73489393441889073</v>
      </c>
      <c r="T232" s="306">
        <f>IF(T$64=0,0,T$64/CHI_fec!T$64)</f>
        <v>0.73489393441889073</v>
      </c>
      <c r="U232" s="306">
        <f>IF(U$64=0,0,U$64/CHI_fec!U$64)</f>
        <v>0.73489393441889073</v>
      </c>
      <c r="V232" s="306">
        <f>IF(V$64=0,0,V$64/CHI_fec!V$64)</f>
        <v>0.7348939344188905</v>
      </c>
      <c r="W232" s="306">
        <f>IF(W$64=0,0,W$64/CHI_fec!W$64)</f>
        <v>0.73489393441889073</v>
      </c>
      <c r="X232" s="306">
        <f>IF(X$64=0,0,X$64/CHI_fec!X$64)</f>
        <v>0.73489393441889084</v>
      </c>
      <c r="Y232" s="306">
        <f>IF(Y$64=0,0,Y$64/CHI_fec!Y$64)</f>
        <v>0.73489393441889073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0.52706326781692514</v>
      </c>
      <c r="C233" s="306">
        <f>IF(C$65=0,0,C$65/CHI_fec!C$65)</f>
        <v>0.52706326781692514</v>
      </c>
      <c r="D233" s="306">
        <f>IF(D$65=0,0,D$65/CHI_fec!D$65)</f>
        <v>0.52706326781692503</v>
      </c>
      <c r="E233" s="306">
        <f>IF(E$65=0,0,E$65/CHI_fec!E$65)</f>
        <v>0.53242023330624522</v>
      </c>
      <c r="F233" s="306">
        <f>IF(F$65=0,0,F$65/CHI_fec!F$65)</f>
        <v>0.53242023330624555</v>
      </c>
      <c r="G233" s="306">
        <f>IF(G$65=0,0,G$65/CHI_fec!G$65)</f>
        <v>0.53242023330624522</v>
      </c>
      <c r="H233" s="306">
        <f>IF(H$65=0,0,H$65/CHI_fec!H$65)</f>
        <v>0.53242023330624488</v>
      </c>
      <c r="I233" s="306">
        <f>IF(I$65=0,0,I$65/CHI_fec!I$65)</f>
        <v>0.54022974471014706</v>
      </c>
      <c r="J233" s="306">
        <f>IF(J$65=0,0,J$65/CHI_fec!J$65)</f>
        <v>0.54022974471014718</v>
      </c>
      <c r="K233" s="306">
        <f>IF(K$65=0,0,K$65/CHI_fec!K$65)</f>
        <v>0.5402297447101474</v>
      </c>
      <c r="L233" s="306">
        <f>IF(L$65=0,0,L$65/CHI_fec!L$65)</f>
        <v>0.54022974471014718</v>
      </c>
      <c r="M233" s="306">
        <f>IF(M$65=0,0,M$65/CHI_fec!M$65)</f>
        <v>0.54022974471014729</v>
      </c>
      <c r="N233" s="306">
        <f>IF(N$65=0,0,N$65/CHI_fec!N$65)</f>
        <v>0.5402297447101474</v>
      </c>
      <c r="O233" s="306">
        <f>IF(O$65=0,0,O$65/CHI_fec!O$65)</f>
        <v>0.54022974471014729</v>
      </c>
      <c r="P233" s="306">
        <f>IF(P$65=0,0,P$65/CHI_fec!P$65)</f>
        <v>0.54022974471014695</v>
      </c>
      <c r="Q233" s="306">
        <f>IF(Q$65=0,0,Q$65/CHI_fec!Q$65)</f>
        <v>0.54022974471014718</v>
      </c>
      <c r="R233" s="306">
        <f>IF(R$65=0,0,R$65/CHI_fec!R$65)</f>
        <v>0.54022974471014706</v>
      </c>
      <c r="S233" s="306">
        <f>IF(S$65=0,0,S$65/CHI_fec!S$65)</f>
        <v>0.54022974471014718</v>
      </c>
      <c r="T233" s="306">
        <f>IF(T$65=0,0,T$65/CHI_fec!T$65)</f>
        <v>0.54022974471014718</v>
      </c>
      <c r="U233" s="306">
        <f>IF(U$65=0,0,U$65/CHI_fec!U$65)</f>
        <v>0.54022974471014706</v>
      </c>
      <c r="V233" s="306">
        <f>IF(V$65=0,0,V$65/CHI_fec!V$65)</f>
        <v>0.5402297447101474</v>
      </c>
      <c r="W233" s="306">
        <f>IF(W$65=0,0,W$65/CHI_fec!W$65)</f>
        <v>0.54022974471014684</v>
      </c>
      <c r="X233" s="306">
        <f>IF(X$65=0,0,X$65/CHI_fec!X$65)</f>
        <v>0.54022974471014729</v>
      </c>
      <c r="Y233" s="306">
        <f>IF(Y$65=0,0,Y$65/CHI_fec!Y$65)</f>
        <v>0.54022974471014706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0.76758832147367295</v>
      </c>
      <c r="C234" s="307">
        <f>IF(C$66=0,0,C$66/CHI_fec!C$66)</f>
        <v>0.77723605082147762</v>
      </c>
      <c r="D234" s="307">
        <f>IF(D$66=0,0,D$66/CHI_fec!D$66)</f>
        <v>0.77414826097477452</v>
      </c>
      <c r="E234" s="307">
        <f>IF(E$66=0,0,E$66/CHI_fec!E$66)</f>
        <v>0.77176885003191342</v>
      </c>
      <c r="F234" s="307">
        <f>IF(F$66=0,0,F$66/CHI_fec!F$66)</f>
        <v>0.78196901981051747</v>
      </c>
      <c r="G234" s="307">
        <f>IF(G$66=0,0,G$66/CHI_fec!G$66)</f>
        <v>0.78392018283308906</v>
      </c>
      <c r="H234" s="307">
        <f>IF(H$66=0,0,H$66/CHI_fec!H$66)</f>
        <v>0.78999024532378936</v>
      </c>
      <c r="I234" s="307">
        <f>IF(I$66=0,0,I$66/CHI_fec!I$66)</f>
        <v>0.78922542890621794</v>
      </c>
      <c r="J234" s="307">
        <f>IF(J$66=0,0,J$66/CHI_fec!J$66)</f>
        <v>0.82473320514953163</v>
      </c>
      <c r="K234" s="307">
        <f>IF(K$66=0,0,K$66/CHI_fec!K$66)</f>
        <v>0.79954584050601363</v>
      </c>
      <c r="L234" s="307">
        <f>IF(L$66=0,0,L$66/CHI_fec!L$66)</f>
        <v>0.81557307491878461</v>
      </c>
      <c r="M234" s="307">
        <f>IF(M$66=0,0,M$66/CHI_fec!M$66)</f>
        <v>0.81302864898734684</v>
      </c>
      <c r="N234" s="307">
        <f>IF(N$66=0,0,N$66/CHI_fec!N$66)</f>
        <v>0.81693620523426347</v>
      </c>
      <c r="O234" s="307">
        <f>IF(O$66=0,0,O$66/CHI_fec!O$66)</f>
        <v>0.82515350046517655</v>
      </c>
      <c r="P234" s="307">
        <f>IF(P$66=0,0,P$66/CHI_fec!P$66)</f>
        <v>0.82975801404536653</v>
      </c>
      <c r="Q234" s="307">
        <f>IF(Q$66=0,0,Q$66/CHI_fec!Q$66)</f>
        <v>0.83080189975962693</v>
      </c>
      <c r="R234" s="307">
        <f>IF(R$66=0,0,R$66/CHI_fec!R$66)</f>
        <v>0.82591691502473963</v>
      </c>
      <c r="S234" s="307">
        <f>IF(S$66=0,0,S$66/CHI_fec!S$66)</f>
        <v>0.8283971590759297</v>
      </c>
      <c r="T234" s="307">
        <f>IF(T$66=0,0,T$66/CHI_fec!T$66)</f>
        <v>0.82608580831762657</v>
      </c>
      <c r="U234" s="307">
        <f>IF(U$66=0,0,U$66/CHI_fec!U$66)</f>
        <v>0.8221600802443394</v>
      </c>
      <c r="V234" s="307">
        <f>IF(V$66=0,0,V$66/CHI_fec!V$66)</f>
        <v>0.82715976254010615</v>
      </c>
      <c r="W234" s="307">
        <f>IF(W$66=0,0,W$66/CHI_fec!W$66)</f>
        <v>0.79268821680235269</v>
      </c>
      <c r="X234" s="307">
        <f>IF(X$66=0,0,X$66/CHI_fec!X$66)</f>
        <v>0.8297060102122622</v>
      </c>
      <c r="Y234" s="307">
        <f>IF(Y$66=0,0,Y$66/CHI_fec!Y$66)</f>
        <v>0.82856842650090112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0.71946826358121729</v>
      </c>
      <c r="C235" s="308">
        <f>IF(C$72=0,0,C$72/CHI_fec!C$72)</f>
        <v>0.74286536358048949</v>
      </c>
      <c r="D235" s="308">
        <f>IF(D$72=0,0,D$72/CHI_fec!D$72)</f>
        <v>0.73622202685148841</v>
      </c>
      <c r="E235" s="308">
        <f>IF(E$72=0,0,E$72/CHI_fec!E$72)</f>
        <v>0.73410106808405273</v>
      </c>
      <c r="F235" s="308">
        <f>IF(F$72=0,0,F$72/CHI_fec!F$72)</f>
        <v>0.77794006303241969</v>
      </c>
      <c r="G235" s="308">
        <f>IF(G$72=0,0,G$72/CHI_fec!G$72)</f>
        <v>0.77878185846153991</v>
      </c>
      <c r="H235" s="308">
        <f>IF(H$72=0,0,H$72/CHI_fec!H$72)</f>
        <v>0.7801081080439547</v>
      </c>
      <c r="I235" s="308">
        <f>IF(I$72=0,0,I$72/CHI_fec!I$72)</f>
        <v>0.77341812996090897</v>
      </c>
      <c r="J235" s="308">
        <f>IF(J$72=0,0,J$72/CHI_fec!J$72)</f>
        <v>0.78557030665998429</v>
      </c>
      <c r="K235" s="308">
        <f>IF(K$72=0,0,K$72/CHI_fec!K$72)</f>
        <v>0.79490565811473424</v>
      </c>
      <c r="L235" s="308">
        <f>IF(L$72=0,0,L$72/CHI_fec!L$72)</f>
        <v>0.79822763629007276</v>
      </c>
      <c r="M235" s="308">
        <f>IF(M$72=0,0,M$72/CHI_fec!M$72)</f>
        <v>0.79976726138000076</v>
      </c>
      <c r="N235" s="308">
        <f>IF(N$72=0,0,N$72/CHI_fec!N$72)</f>
        <v>0.7754368040360462</v>
      </c>
      <c r="O235" s="308">
        <f>IF(O$72=0,0,O$72/CHI_fec!O$72)</f>
        <v>0.79466389314351804</v>
      </c>
      <c r="P235" s="308">
        <f>IF(P$72=0,0,P$72/CHI_fec!P$72)</f>
        <v>0.78443180973901572</v>
      </c>
      <c r="Q235" s="308">
        <f>IF(Q$72=0,0,Q$72/CHI_fec!Q$72)</f>
        <v>0.80091816109375724</v>
      </c>
      <c r="R235" s="308">
        <f>IF(R$72=0,0,R$72/CHI_fec!R$72)</f>
        <v>0.79224450142095015</v>
      </c>
      <c r="S235" s="308">
        <f>IF(S$72=0,0,S$72/CHI_fec!S$72)</f>
        <v>0.80040705254104849</v>
      </c>
      <c r="T235" s="308">
        <f>IF(T$72=0,0,T$72/CHI_fec!T$72)</f>
        <v>0.79809114792847802</v>
      </c>
      <c r="U235" s="308">
        <f>IF(U$72=0,0,U$72/CHI_fec!U$72)</f>
        <v>0.79896507313532661</v>
      </c>
      <c r="V235" s="308">
        <f>IF(V$72=0,0,V$72/CHI_fec!V$72)</f>
        <v>0.80525593585626754</v>
      </c>
      <c r="W235" s="308">
        <f>IF(W$72=0,0,W$72/CHI_fec!W$72)</f>
        <v>0.74142977008577804</v>
      </c>
      <c r="X235" s="308">
        <f>IF(X$72=0,0,X$72/CHI_fec!X$72)</f>
        <v>0.7273276243962512</v>
      </c>
      <c r="Y235" s="308">
        <f>IF(Y$72=0,0,Y$72/CHI_fec!Y$72)</f>
        <v>0.72322002400778362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0.48682133284438323</v>
      </c>
      <c r="C236" s="308">
        <f>IF(C$85=0,0,C$85/CHI_fec!C$85)</f>
        <v>0.49146400023321685</v>
      </c>
      <c r="D236" s="308">
        <f>IF(D$85=0,0,D$85/CHI_fec!D$85)</f>
        <v>0.49192959071323367</v>
      </c>
      <c r="E236" s="308">
        <f>IF(E$85=0,0,E$85/CHI_fec!E$85)</f>
        <v>0.49255328208273952</v>
      </c>
      <c r="F236" s="308">
        <f>IF(F$85=0,0,F$85/CHI_fec!F$85)</f>
        <v>0.50037948088991091</v>
      </c>
      <c r="G236" s="308">
        <f>IF(G$85=0,0,G$85/CHI_fec!G$85)</f>
        <v>0.50085389548914161</v>
      </c>
      <c r="H236" s="308">
        <f>IF(H$85=0,0,H$85/CHI_fec!H$85)</f>
        <v>0.50278824111887843</v>
      </c>
      <c r="I236" s="308">
        <f>IF(I$85=0,0,I$85/CHI_fec!I$85)</f>
        <v>0.50199455358644696</v>
      </c>
      <c r="J236" s="308">
        <f>IF(J$85=0,0,J$85/CHI_fec!J$85)</f>
        <v>0.504866684174337</v>
      </c>
      <c r="K236" s="308">
        <f>IF(K$85=0,0,K$85/CHI_fec!K$85)</f>
        <v>0.50568743539437633</v>
      </c>
      <c r="L236" s="308">
        <f>IF(L$85=0,0,L$85/CHI_fec!L$85)</f>
        <v>0.51542849752359943</v>
      </c>
      <c r="M236" s="308">
        <f>IF(M$85=0,0,M$85/CHI_fec!M$85)</f>
        <v>0.49750489444153817</v>
      </c>
      <c r="N236" s="308">
        <f>IF(N$85=0,0,N$85/CHI_fec!N$85)</f>
        <v>0.50943180792873832</v>
      </c>
      <c r="O236" s="308">
        <f>IF(O$85=0,0,O$85/CHI_fec!O$85)</f>
        <v>0.51159877315424374</v>
      </c>
      <c r="P236" s="308">
        <f>IF(P$85=0,0,P$85/CHI_fec!P$85)</f>
        <v>0.51359649941373398</v>
      </c>
      <c r="Q236" s="308">
        <f>IF(Q$85=0,0,Q$85/CHI_fec!Q$85)</f>
        <v>0.508655250604371</v>
      </c>
      <c r="R236" s="308">
        <f>IF(R$85=0,0,R$85/CHI_fec!R$85)</f>
        <v>0.50670805487779425</v>
      </c>
      <c r="S236" s="308">
        <f>IF(S$85=0,0,S$85/CHI_fec!S$85)</f>
        <v>0.51122099208125027</v>
      </c>
      <c r="T236" s="308">
        <f>IF(T$85=0,0,T$85/CHI_fec!T$85)</f>
        <v>0.50909067591753532</v>
      </c>
      <c r="U236" s="308">
        <f>IF(U$85=0,0,U$85/CHI_fec!U$85)</f>
        <v>0.51035332241185316</v>
      </c>
      <c r="V236" s="308">
        <f>IF(V$85=0,0,V$85/CHI_fec!V$85)</f>
        <v>0.51183488991373383</v>
      </c>
      <c r="W236" s="308">
        <f>IF(W$85=0,0,W$85/CHI_fec!W$85)</f>
        <v>0.50931620677983347</v>
      </c>
      <c r="X236" s="308">
        <f>IF(X$85=0,0,X$85/CHI_fec!X$85)</f>
        <v>0.50982333706350336</v>
      </c>
      <c r="Y236" s="308">
        <f>IF(Y$85=0,0,Y$85/CHI_fec!Y$85)</f>
        <v>0.50618807134975985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0.71098295372815601</v>
      </c>
      <c r="C237" s="308">
        <f>IF(C$93=0,0,C$93/CHI_fec!C$93)</f>
        <v>0.73419217694708805</v>
      </c>
      <c r="D237" s="308">
        <f>IF(D$93=0,0,D$93/CHI_fec!D$93)</f>
        <v>0.72697983580191505</v>
      </c>
      <c r="E237" s="308">
        <f>IF(E$93=0,0,E$93/CHI_fec!E$93)</f>
        <v>0.71378220529110903</v>
      </c>
      <c r="F237" s="308">
        <f>IF(F$93=0,0,F$93/CHI_fec!F$93)</f>
        <v>0.73694035286814119</v>
      </c>
      <c r="G237" s="308">
        <f>IF(G$93=0,0,G$93/CHI_fec!G$93)</f>
        <v>0.74001746706155147</v>
      </c>
      <c r="H237" s="308">
        <f>IF(H$93=0,0,H$93/CHI_fec!H$93)</f>
        <v>0.74976659017734659</v>
      </c>
      <c r="I237" s="308">
        <f>IF(I$93=0,0,I$93/CHI_fec!I$93)</f>
        <v>0.73454730829902115</v>
      </c>
      <c r="J237" s="308">
        <f>IF(J$93=0,0,J$93/CHI_fec!J$93)</f>
        <v>0.79345931732678876</v>
      </c>
      <c r="K237" s="308">
        <f>IF(K$93=0,0,K$93/CHI_fec!K$93)</f>
        <v>0.75395283031743399</v>
      </c>
      <c r="L237" s="308">
        <f>IF(L$93=0,0,L$93/CHI_fec!L$93)</f>
        <v>0.78197688851115599</v>
      </c>
      <c r="M237" s="308">
        <f>IF(M$93=0,0,M$93/CHI_fec!M$93)</f>
        <v>0.82273742653872839</v>
      </c>
      <c r="N237" s="308">
        <f>IF(N$93=0,0,N$93/CHI_fec!N$93)</f>
        <v>0.79579808474255098</v>
      </c>
      <c r="O237" s="308">
        <f>IF(O$93=0,0,O$93/CHI_fec!O$93)</f>
        <v>0.80061417415425806</v>
      </c>
      <c r="P237" s="308">
        <f>IF(P$93=0,0,P$93/CHI_fec!P$93)</f>
        <v>0.81374838945153805</v>
      </c>
      <c r="Q237" s="308">
        <f>IF(Q$93=0,0,Q$93/CHI_fec!Q$93)</f>
        <v>0.82427060711360955</v>
      </c>
      <c r="R237" s="308">
        <f>IF(R$93=0,0,R$93/CHI_fec!R$93)</f>
        <v>0.80826379911393753</v>
      </c>
      <c r="S237" s="308">
        <f>IF(S$93=0,0,S$93/CHI_fec!S$93)</f>
        <v>0.80868102807876752</v>
      </c>
      <c r="T237" s="308">
        <f>IF(T$93=0,0,T$93/CHI_fec!T$93)</f>
        <v>0.81288257459426949</v>
      </c>
      <c r="U237" s="308">
        <f>IF(U$93=0,0,U$93/CHI_fec!U$93)</f>
        <v>0.8057409544644194</v>
      </c>
      <c r="V237" s="308">
        <f>IF(V$93=0,0,V$93/CHI_fec!V$93)</f>
        <v>0.81553793952915421</v>
      </c>
      <c r="W237" s="308">
        <f>IF(W$93=0,0,W$93/CHI_fec!W$93)</f>
        <v>0.7436773614084623</v>
      </c>
      <c r="X237" s="308">
        <f>IF(X$93=0,0,X$93/CHI_fec!X$93)</f>
        <v>0.7970208609181848</v>
      </c>
      <c r="Y237" s="308">
        <f>IF(Y$93=0,0,Y$93/CHI_fec!Y$93)</f>
        <v>0.79101093396519007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0.72893195238012409</v>
      </c>
      <c r="C238" s="309">
        <f>IF(C$107=0,0,C$107/CHI_fec!C$107)</f>
        <v>0.7289319523801242</v>
      </c>
      <c r="D238" s="309">
        <f>IF(D$107=0,0,D$107/CHI_fec!D$107)</f>
        <v>0.72893195238012432</v>
      </c>
      <c r="E238" s="309">
        <f>IF(E$107=0,0,E$107/CHI_fec!E$107)</f>
        <v>0.73512625714211177</v>
      </c>
      <c r="F238" s="309">
        <f>IF(F$107=0,0,F$107/CHI_fec!F$107)</f>
        <v>0.73634067074734599</v>
      </c>
      <c r="G238" s="309">
        <f>IF(G$107=0,0,G$107/CHI_fec!G$107)</f>
        <v>0.73634067074734588</v>
      </c>
      <c r="H238" s="309">
        <f>IF(H$107=0,0,H$107/CHI_fec!H$107)</f>
        <v>0.73634067074734599</v>
      </c>
      <c r="I238" s="309">
        <f>IF(I$107=0,0,I$107/CHI_fec!I$107)</f>
        <v>0.74179410367261123</v>
      </c>
      <c r="J238" s="309">
        <f>IF(J$107=0,0,J$107/CHI_fec!J$107)</f>
        <v>0.74670219330535004</v>
      </c>
      <c r="K238" s="309">
        <f>IF(K$107=0,0,K$107/CHI_fec!K$107)</f>
        <v>0.74714127618198312</v>
      </c>
      <c r="L238" s="309">
        <f>IF(L$107=0,0,L$107/CHI_fec!L$107)</f>
        <v>0.74714127618198289</v>
      </c>
      <c r="M238" s="309">
        <f>IF(M$107=0,0,M$107/CHI_fec!M$107)</f>
        <v>0.74714127618198267</v>
      </c>
      <c r="N238" s="309">
        <f>IF(N$107=0,0,N$107/CHI_fec!N$107)</f>
        <v>0.74714127618198312</v>
      </c>
      <c r="O238" s="309">
        <f>IF(O$107=0,0,O$107/CHI_fec!O$107)</f>
        <v>0.74714127618198312</v>
      </c>
      <c r="P238" s="309">
        <f>IF(P$107=0,0,P$107/CHI_fec!P$107)</f>
        <v>0.74714127618198267</v>
      </c>
      <c r="Q238" s="309">
        <f>IF(Q$107=0,0,Q$107/CHI_fec!Q$107)</f>
        <v>0.74714127618198267</v>
      </c>
      <c r="R238" s="309">
        <f>IF(R$107=0,0,R$107/CHI_fec!R$107)</f>
        <v>0.74714127618198267</v>
      </c>
      <c r="S238" s="309">
        <f>IF(S$107=0,0,S$107/CHI_fec!S$107)</f>
        <v>0.74714127618198289</v>
      </c>
      <c r="T238" s="309">
        <f>IF(T$107=0,0,T$107/CHI_fec!T$107)</f>
        <v>0.74714127618198323</v>
      </c>
      <c r="U238" s="309">
        <f>IF(U$107=0,0,U$107/CHI_fec!U$107)</f>
        <v>0.74714127618198267</v>
      </c>
      <c r="V238" s="309">
        <f>IF(V$107=0,0,V$107/CHI_fec!V$107)</f>
        <v>0.74714127618198312</v>
      </c>
      <c r="W238" s="309">
        <f>IF(W$107=0,0,W$107/CHI_fec!W$107)</f>
        <v>0.74714127618198312</v>
      </c>
      <c r="X238" s="309">
        <f>IF(X$107=0,0,X$107/CHI_fec!X$107)</f>
        <v>0.74714127618198301</v>
      </c>
      <c r="Y238" s="309">
        <f>IF(Y$107=0,0,Y$107/CHI_fec!Y$107)</f>
        <v>0.74714127618198323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0.46827383290742525</v>
      </c>
      <c r="C240" s="322">
        <f>IF(C$110=0,0,C$110/CHI_fec!C$110)</f>
        <v>0.47847924498828426</v>
      </c>
      <c r="D240" s="322">
        <f>IF(D$110=0,0,D$110/CHI_fec!D$110)</f>
        <v>0.47707698064718729</v>
      </c>
      <c r="E240" s="322">
        <f>IF(E$110=0,0,E$110/CHI_fec!E$110)</f>
        <v>0.47474475401029614</v>
      </c>
      <c r="F240" s="322">
        <f>IF(F$110=0,0,F$110/CHI_fec!F$110)</f>
        <v>0.49770817800182859</v>
      </c>
      <c r="G240" s="322">
        <f>IF(G$110=0,0,G$110/CHI_fec!G$110)</f>
        <v>0.4988291404108009</v>
      </c>
      <c r="H240" s="322">
        <f>IF(H$110=0,0,H$110/CHI_fec!H$110)</f>
        <v>0.50060674358673085</v>
      </c>
      <c r="I240" s="322">
        <f>IF(I$110=0,0,I$110/CHI_fec!I$110)</f>
        <v>0.49311636613432508</v>
      </c>
      <c r="J240" s="322">
        <f>IF(J$110=0,0,J$110/CHI_fec!J$110)</f>
        <v>0.50623841074661469</v>
      </c>
      <c r="K240" s="322">
        <f>IF(K$110=0,0,K$110/CHI_fec!K$110)</f>
        <v>0.50201543078075028</v>
      </c>
      <c r="L240" s="322">
        <f>IF(L$110=0,0,L$110/CHI_fec!L$110)</f>
        <v>0.50831033422058935</v>
      </c>
      <c r="M240" s="322">
        <f>IF(M$110=0,0,M$110/CHI_fec!M$110)</f>
        <v>0.51339495825517145</v>
      </c>
      <c r="N240" s="322">
        <f>IF(N$110=0,0,N$110/CHI_fec!N$110)</f>
        <v>0.5031419974631357</v>
      </c>
      <c r="O240" s="322">
        <f>IF(O$110=0,0,O$110/CHI_fec!O$110)</f>
        <v>0.51245087386107679</v>
      </c>
      <c r="P240" s="322">
        <f>IF(P$110=0,0,P$110/CHI_fec!P$110)</f>
        <v>0.50904634323104903</v>
      </c>
      <c r="Q240" s="322">
        <f>IF(Q$110=0,0,Q$110/CHI_fec!Q$110)</f>
        <v>0.50617646053046561</v>
      </c>
      <c r="R240" s="322">
        <f>IF(R$110=0,0,R$110/CHI_fec!R$110)</f>
        <v>0.50357650298481216</v>
      </c>
      <c r="S240" s="322">
        <f>IF(S$110=0,0,S$110/CHI_fec!S$110)</f>
        <v>0.52278028130228438</v>
      </c>
      <c r="T240" s="322">
        <f>IF(T$110=0,0,T$110/CHI_fec!T$110)</f>
        <v>0.52051425276096408</v>
      </c>
      <c r="U240" s="322">
        <f>IF(U$110=0,0,U$110/CHI_fec!U$110)</f>
        <v>0.54130338916600973</v>
      </c>
      <c r="V240" s="322">
        <f>IF(V$110=0,0,V$110/CHI_fec!V$110)</f>
        <v>0.54417322443840743</v>
      </c>
      <c r="W240" s="322">
        <f>IF(W$110=0,0,W$110/CHI_fec!W$110)</f>
        <v>0.51077243630258773</v>
      </c>
      <c r="X240" s="322">
        <f>IF(X$110=0,0,X$110/CHI_fec!X$110)</f>
        <v>0.51268788004508259</v>
      </c>
      <c r="Y240" s="322">
        <f>IF(Y$110=0,0,Y$110/CHI_fec!Y$110)</f>
        <v>0.53565531505446728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0.35943447217328944</v>
      </c>
      <c r="C241" s="305">
        <f>IF(C$111=0,0,C$111/CHI_fec!C$111)</f>
        <v>0.35981215094105645</v>
      </c>
      <c r="D241" s="305">
        <f>IF(D$111=0,0,D$111/CHI_fec!D$111)</f>
        <v>0.36054720017145725</v>
      </c>
      <c r="E241" s="305">
        <f>IF(E$111=0,0,E$111/CHI_fec!E$111)</f>
        <v>0.3632156362521019</v>
      </c>
      <c r="F241" s="305">
        <f>IF(F$111=0,0,F$111/CHI_fec!F$111)</f>
        <v>0.36321563625210185</v>
      </c>
      <c r="G241" s="305">
        <f>IF(G$111=0,0,G$111/CHI_fec!G$111)</f>
        <v>0.36321563625210185</v>
      </c>
      <c r="H241" s="305">
        <f>IF(H$111=0,0,H$111/CHI_fec!H$111)</f>
        <v>0.36321563625210185</v>
      </c>
      <c r="I241" s="305">
        <f>IF(I$111=0,0,I$111/CHI_fec!I$111)</f>
        <v>0.36321563625210185</v>
      </c>
      <c r="J241" s="305">
        <f>IF(J$111=0,0,J$111/CHI_fec!J$111)</f>
        <v>0.3632156362521019</v>
      </c>
      <c r="K241" s="305">
        <f>IF(K$111=0,0,K$111/CHI_fec!K$111)</f>
        <v>0.3632156362521019</v>
      </c>
      <c r="L241" s="305">
        <f>IF(L$111=0,0,L$111/CHI_fec!L$111)</f>
        <v>0.3632156362521019</v>
      </c>
      <c r="M241" s="305">
        <f>IF(M$111=0,0,M$111/CHI_fec!M$111)</f>
        <v>0.36321563625210168</v>
      </c>
      <c r="N241" s="305">
        <f>IF(N$111=0,0,N$111/CHI_fec!N$111)</f>
        <v>0.3632156362521019</v>
      </c>
      <c r="O241" s="305">
        <f>IF(O$111=0,0,O$111/CHI_fec!O$111)</f>
        <v>0.36321563625210179</v>
      </c>
      <c r="P241" s="305">
        <f>IF(P$111=0,0,P$111/CHI_fec!P$111)</f>
        <v>0.36321563625210185</v>
      </c>
      <c r="Q241" s="305">
        <f>IF(Q$111=0,0,Q$111/CHI_fec!Q$111)</f>
        <v>0.36321563625210179</v>
      </c>
      <c r="R241" s="305">
        <f>IF(R$111=0,0,R$111/CHI_fec!R$111)</f>
        <v>0.36321563625210196</v>
      </c>
      <c r="S241" s="305">
        <f>IF(S$111=0,0,S$111/CHI_fec!S$111)</f>
        <v>0.37289062455853988</v>
      </c>
      <c r="T241" s="305">
        <f>IF(T$111=0,0,T$111/CHI_fec!T$111)</f>
        <v>0.37289062455853983</v>
      </c>
      <c r="U241" s="305">
        <f>IF(U$111=0,0,U$111/CHI_fec!U$111)</f>
        <v>0.3906015621026856</v>
      </c>
      <c r="V241" s="305">
        <f>IF(V$111=0,0,V$111/CHI_fec!V$111)</f>
        <v>0.39135519637447413</v>
      </c>
      <c r="W241" s="305">
        <f>IF(W$111=0,0,W$111/CHI_fec!W$111)</f>
        <v>0.39135519637447419</v>
      </c>
      <c r="X241" s="305">
        <f>IF(X$111=0,0,X$111/CHI_fec!X$111)</f>
        <v>0.39135519637447413</v>
      </c>
      <c r="Y241" s="305">
        <f>IF(Y$111=0,0,Y$111/CHI_fec!Y$111)</f>
        <v>0.40721967673702691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9.6865187778963954E-2</v>
      </c>
      <c r="C242" s="306">
        <f>IF(C$112=0,0,C$112/CHI_fec!C$112)</f>
        <v>9.6966969682459908E-2</v>
      </c>
      <c r="D242" s="306">
        <f>IF(D$112=0,0,D$112/CHI_fec!D$112)</f>
        <v>9.7165060536959891E-2</v>
      </c>
      <c r="E242" s="306">
        <f>IF(E$112=0,0,E$112/CHI_fec!E$112)</f>
        <v>9.7884186224779804E-2</v>
      </c>
      <c r="F242" s="306">
        <f>IF(F$112=0,0,F$112/CHI_fec!F$112)</f>
        <v>9.7884186224779804E-2</v>
      </c>
      <c r="G242" s="306">
        <f>IF(G$112=0,0,G$112/CHI_fec!G$112)</f>
        <v>9.7884186224779832E-2</v>
      </c>
      <c r="H242" s="306">
        <f>IF(H$112=0,0,H$112/CHI_fec!H$112)</f>
        <v>9.7884186224779776E-2</v>
      </c>
      <c r="I242" s="306">
        <f>IF(I$112=0,0,I$112/CHI_fec!I$112)</f>
        <v>9.7884186224779735E-2</v>
      </c>
      <c r="J242" s="306">
        <f>IF(J$112=0,0,J$112/CHI_fec!J$112)</f>
        <v>9.7884186224779818E-2</v>
      </c>
      <c r="K242" s="306">
        <f>IF(K$112=0,0,K$112/CHI_fec!K$112)</f>
        <v>9.7884186224779735E-2</v>
      </c>
      <c r="L242" s="306">
        <f>IF(L$112=0,0,L$112/CHI_fec!L$112)</f>
        <v>9.788418622477979E-2</v>
      </c>
      <c r="M242" s="306">
        <f>IF(M$112=0,0,M$112/CHI_fec!M$112)</f>
        <v>9.7884186224779832E-2</v>
      </c>
      <c r="N242" s="306">
        <f>IF(N$112=0,0,N$112/CHI_fec!N$112)</f>
        <v>9.788418622477979E-2</v>
      </c>
      <c r="O242" s="306">
        <f>IF(O$112=0,0,O$112/CHI_fec!O$112)</f>
        <v>9.7884186224779846E-2</v>
      </c>
      <c r="P242" s="306">
        <f>IF(P$112=0,0,P$112/CHI_fec!P$112)</f>
        <v>9.788418622477979E-2</v>
      </c>
      <c r="Q242" s="306">
        <f>IF(Q$112=0,0,Q$112/CHI_fec!Q$112)</f>
        <v>9.7884186224779804E-2</v>
      </c>
      <c r="R242" s="306">
        <f>IF(R$112=0,0,R$112/CHI_fec!R$112)</f>
        <v>9.7884186224779859E-2</v>
      </c>
      <c r="S242" s="306">
        <f>IF(S$112=0,0,S$112/CHI_fec!S$112)</f>
        <v>0.1004915309054273</v>
      </c>
      <c r="T242" s="306">
        <f>IF(T$112=0,0,T$112/CHI_fec!T$112)</f>
        <v>0.10049153090542738</v>
      </c>
      <c r="U242" s="306">
        <f>IF(U$112=0,0,U$112/CHI_fec!U$112)</f>
        <v>0.10546760959202131</v>
      </c>
      <c r="V242" s="306">
        <f>IF(V$112=0,0,V$112/CHI_fec!V$112)</f>
        <v>0.1054676095920213</v>
      </c>
      <c r="W242" s="306">
        <f>IF(W$112=0,0,W$112/CHI_fec!W$112)</f>
        <v>0.10546760959202128</v>
      </c>
      <c r="X242" s="306">
        <f>IF(X$112=0,0,X$112/CHI_fec!X$112)</f>
        <v>0.10546760959202135</v>
      </c>
      <c r="Y242" s="306">
        <f>IF(Y$112=0,0,Y$112/CHI_fec!Y$112)</f>
        <v>0.11097767080940397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0.50817731515012809</v>
      </c>
      <c r="C243" s="306">
        <f>IF(C$113=0,0,C$113/CHI_fec!C$113)</f>
        <v>0.50871128670002563</v>
      </c>
      <c r="D243" s="306">
        <f>IF(D$113=0,0,D$113/CHI_fec!D$113)</f>
        <v>0.50975051741751787</v>
      </c>
      <c r="E243" s="306">
        <f>IF(E$113=0,0,E$113/CHI_fec!E$113)</f>
        <v>0.51352321811289803</v>
      </c>
      <c r="F243" s="306">
        <f>IF(F$113=0,0,F$113/CHI_fec!F$113)</f>
        <v>0.51352321811289825</v>
      </c>
      <c r="G243" s="306">
        <f>IF(G$113=0,0,G$113/CHI_fec!G$113)</f>
        <v>0.51352321811289825</v>
      </c>
      <c r="H243" s="306">
        <f>IF(H$113=0,0,H$113/CHI_fec!H$113)</f>
        <v>0.51352321811289825</v>
      </c>
      <c r="I243" s="306">
        <f>IF(I$113=0,0,I$113/CHI_fec!I$113)</f>
        <v>0.51352321811289803</v>
      </c>
      <c r="J243" s="306">
        <f>IF(J$113=0,0,J$113/CHI_fec!J$113)</f>
        <v>0.51352321811289803</v>
      </c>
      <c r="K243" s="306">
        <f>IF(K$113=0,0,K$113/CHI_fec!K$113)</f>
        <v>0.51352321811289836</v>
      </c>
      <c r="L243" s="306">
        <f>IF(L$113=0,0,L$113/CHI_fec!L$113)</f>
        <v>0.51352321811289814</v>
      </c>
      <c r="M243" s="306">
        <f>IF(M$113=0,0,M$113/CHI_fec!M$113)</f>
        <v>0.51352321811289792</v>
      </c>
      <c r="N243" s="306">
        <f>IF(N$113=0,0,N$113/CHI_fec!N$113)</f>
        <v>0.51352321811289803</v>
      </c>
      <c r="O243" s="306">
        <f>IF(O$113=0,0,O$113/CHI_fec!O$113)</f>
        <v>0.51352321811289814</v>
      </c>
      <c r="P243" s="306">
        <f>IF(P$113=0,0,P$113/CHI_fec!P$113)</f>
        <v>0.51352321811289803</v>
      </c>
      <c r="Q243" s="306">
        <f>IF(Q$113=0,0,Q$113/CHI_fec!Q$113)</f>
        <v>0.51352321811289792</v>
      </c>
      <c r="R243" s="306">
        <f>IF(R$113=0,0,R$113/CHI_fec!R$113)</f>
        <v>0.51352321811289825</v>
      </c>
      <c r="S243" s="306">
        <f>IF(S$113=0,0,S$113/CHI_fec!S$113)</f>
        <v>0.52720195502409795</v>
      </c>
      <c r="T243" s="306">
        <f>IF(T$113=0,0,T$113/CHI_fec!T$113)</f>
        <v>0.5272019550240985</v>
      </c>
      <c r="U243" s="306">
        <f>IF(U$113=0,0,U$113/CHI_fec!U$113)</f>
        <v>0.55109776143742162</v>
      </c>
      <c r="V243" s="306">
        <f>IF(V$113=0,0,V$113/CHI_fec!V$113)</f>
        <v>0.55330762172346382</v>
      </c>
      <c r="W243" s="306">
        <f>IF(W$113=0,0,W$113/CHI_fec!W$113)</f>
        <v>0.55330762172346382</v>
      </c>
      <c r="X243" s="306">
        <f>IF(X$113=0,0,X$113/CHI_fec!X$113)</f>
        <v>0.55330762172346371</v>
      </c>
      <c r="Y243" s="306">
        <f>IF(Y$113=0,0,Y$113/CHI_fec!Y$113)</f>
        <v>0.5745928614668504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0.38273354481931726</v>
      </c>
      <c r="C244" s="306">
        <f>IF(C$114=0,0,C$114/CHI_fec!C$114)</f>
        <v>0.38313570528188073</v>
      </c>
      <c r="D244" s="306">
        <f>IF(D$114=0,0,D$114/CHI_fec!D$114)</f>
        <v>0.38391840148758133</v>
      </c>
      <c r="E244" s="306">
        <f>IF(E$114=0,0,E$114/CHI_fec!E$114)</f>
        <v>0.38675980953087136</v>
      </c>
      <c r="F244" s="306">
        <f>IF(F$114=0,0,F$114/CHI_fec!F$114)</f>
        <v>0.3867598095308713</v>
      </c>
      <c r="G244" s="306">
        <f>IF(G$114=0,0,G$114/CHI_fec!G$114)</f>
        <v>0.38675980953087136</v>
      </c>
      <c r="H244" s="306">
        <f>IF(H$114=0,0,H$114/CHI_fec!H$114)</f>
        <v>0.38675980953087141</v>
      </c>
      <c r="I244" s="306">
        <f>IF(I$114=0,0,I$114/CHI_fec!I$114)</f>
        <v>0.38675980953087119</v>
      </c>
      <c r="J244" s="306">
        <f>IF(J$114=0,0,J$114/CHI_fec!J$114)</f>
        <v>0.38675980953087125</v>
      </c>
      <c r="K244" s="306">
        <f>IF(K$114=0,0,K$114/CHI_fec!K$114)</f>
        <v>0.38675980953087136</v>
      </c>
      <c r="L244" s="306">
        <f>IF(L$114=0,0,L$114/CHI_fec!L$114)</f>
        <v>0.3867598095308713</v>
      </c>
      <c r="M244" s="306">
        <f>IF(M$114=0,0,M$114/CHI_fec!M$114)</f>
        <v>0.3867598095308713</v>
      </c>
      <c r="N244" s="306">
        <f>IF(N$114=0,0,N$114/CHI_fec!N$114)</f>
        <v>0.3867598095308713</v>
      </c>
      <c r="O244" s="306">
        <f>IF(O$114=0,0,O$114/CHI_fec!O$114)</f>
        <v>0.3867598095308713</v>
      </c>
      <c r="P244" s="306">
        <f>IF(P$114=0,0,P$114/CHI_fec!P$114)</f>
        <v>0.38675980953087141</v>
      </c>
      <c r="Q244" s="306">
        <f>IF(Q$114=0,0,Q$114/CHI_fec!Q$114)</f>
        <v>0.3867598095308713</v>
      </c>
      <c r="R244" s="306">
        <f>IF(R$114=0,0,R$114/CHI_fec!R$114)</f>
        <v>0.3867598095308713</v>
      </c>
      <c r="S244" s="306">
        <f>IF(S$114=0,0,S$114/CHI_fec!S$114)</f>
        <v>0.39706194484977642</v>
      </c>
      <c r="T244" s="306">
        <f>IF(T$114=0,0,T$114/CHI_fec!T$114)</f>
        <v>0.39706194484977636</v>
      </c>
      <c r="U244" s="306">
        <f>IF(U$114=0,0,U$114/CHI_fec!U$114)</f>
        <v>0.41672341744575009</v>
      </c>
      <c r="V244" s="306">
        <f>IF(V$114=0,0,V$114/CHI_fec!V$114)</f>
        <v>0.41672341744575014</v>
      </c>
      <c r="W244" s="306">
        <f>IF(W$114=0,0,W$114/CHI_fec!W$114)</f>
        <v>0.41672341744575003</v>
      </c>
      <c r="X244" s="306">
        <f>IF(X$114=0,0,X$114/CHI_fec!X$114)</f>
        <v>0.41672341744575009</v>
      </c>
      <c r="Y244" s="306">
        <f>IF(Y$114=0,0,Y$114/CHI_fec!Y$114)</f>
        <v>0.43849476079680588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0.54406212724676961</v>
      </c>
      <c r="C245" s="307">
        <f>IF(C$115=0,0,C$115/CHI_fec!C$115)</f>
        <v>0.55147924473061638</v>
      </c>
      <c r="D245" s="307">
        <f>IF(D$115=0,0,D$115/CHI_fec!D$115)</f>
        <v>0.550410461924289</v>
      </c>
      <c r="E245" s="307">
        <f>IF(E$115=0,0,E$115/CHI_fec!E$115)</f>
        <v>0.54721802115321094</v>
      </c>
      <c r="F245" s="307">
        <f>IF(F$115=0,0,F$115/CHI_fec!F$115)</f>
        <v>0.55445038965505355</v>
      </c>
      <c r="G245" s="307">
        <f>IF(G$115=0,0,G$115/CHI_fec!G$115)</f>
        <v>0.55583384995941154</v>
      </c>
      <c r="H245" s="307">
        <f>IF(H$115=0,0,H$115/CHI_fec!H$115)</f>
        <v>0.56013779094420246</v>
      </c>
      <c r="I245" s="307">
        <f>IF(I$115=0,0,I$115/CHI_fec!I$115)</f>
        <v>0.55150604148922988</v>
      </c>
      <c r="J245" s="307">
        <f>IF(J$115=0,0,J$115/CHI_fec!J$115)</f>
        <v>0.57631866460145631</v>
      </c>
      <c r="K245" s="307">
        <f>IF(K$115=0,0,K$115/CHI_fec!K$115)</f>
        <v>0.55871788380889642</v>
      </c>
      <c r="L245" s="307">
        <f>IF(L$115=0,0,L$115/CHI_fec!L$115)</f>
        <v>0.5699176200100694</v>
      </c>
      <c r="M245" s="307">
        <f>IF(M$115=0,0,M$115/CHI_fec!M$115)</f>
        <v>0.56813959028381666</v>
      </c>
      <c r="N245" s="307">
        <f>IF(N$115=0,0,N$115/CHI_fec!N$115)</f>
        <v>0.57087016737713192</v>
      </c>
      <c r="O245" s="307">
        <f>IF(O$115=0,0,O$115/CHI_fec!O$115)</f>
        <v>0.57661236447135145</v>
      </c>
      <c r="P245" s="307">
        <f>IF(P$115=0,0,P$115/CHI_fec!P$115)</f>
        <v>0.57982997120902746</v>
      </c>
      <c r="Q245" s="307">
        <f>IF(Q$115=0,0,Q$115/CHI_fec!Q$115)</f>
        <v>0.58055943234516549</v>
      </c>
      <c r="R245" s="307">
        <f>IF(R$115=0,0,R$115/CHI_fec!R$115)</f>
        <v>0.57714583403066755</v>
      </c>
      <c r="S245" s="307">
        <f>IF(S$115=0,0,S$115/CHI_fec!S$115)</f>
        <v>0.59429863549404949</v>
      </c>
      <c r="T245" s="307">
        <f>IF(T$115=0,0,T$115/CHI_fec!T$115)</f>
        <v>0.59264045428620959</v>
      </c>
      <c r="U245" s="307">
        <f>IF(U$115=0,0,U$115/CHI_fec!U$115)</f>
        <v>0.6190306584994989</v>
      </c>
      <c r="V245" s="307">
        <f>IF(V$115=0,0,V$115/CHI_fec!V$115)</f>
        <v>0.6227950794416065</v>
      </c>
      <c r="W245" s="307">
        <f>IF(W$115=0,0,W$115/CHI_fec!W$115)</f>
        <v>0.5968403485196242</v>
      </c>
      <c r="X245" s="307">
        <f>IF(X$115=0,0,X$115/CHI_fec!X$115)</f>
        <v>0.62471223087120331</v>
      </c>
      <c r="Y245" s="307">
        <f>IF(Y$115=0,0,Y$115/CHI_fec!Y$115)</f>
        <v>0.65644849281045992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0.524440168229799</v>
      </c>
      <c r="C246" s="308">
        <f>IF(C$121=0,0,C$121/CHI_fec!C$121)</f>
        <v>0.54205122648576154</v>
      </c>
      <c r="D246" s="308">
        <f>IF(D$121=0,0,D$121/CHI_fec!D$121)</f>
        <v>0.53830502907226496</v>
      </c>
      <c r="E246" s="308">
        <f>IF(E$121=0,0,E$121/CHI_fec!E$121)</f>
        <v>0.53529325687730933</v>
      </c>
      <c r="F246" s="308">
        <f>IF(F$121=0,0,F$121/CHI_fec!F$121)</f>
        <v>0.56717634316688459</v>
      </c>
      <c r="G246" s="308">
        <f>IF(G$121=0,0,G$121/CHI_fec!G$121)</f>
        <v>0.56778725407480457</v>
      </c>
      <c r="H246" s="308">
        <f>IF(H$121=0,0,H$121/CHI_fec!H$121)</f>
        <v>0.56875206834738845</v>
      </c>
      <c r="I246" s="308">
        <f>IF(I$121=0,0,I$121/CHI_fec!I$121)</f>
        <v>0.55799496440130247</v>
      </c>
      <c r="J246" s="308">
        <f>IF(J$121=0,0,J$121/CHI_fec!J$121)</f>
        <v>0.56597834077942188</v>
      </c>
      <c r="K246" s="308">
        <f>IF(K$121=0,0,K$121/CHI_fec!K$121)</f>
        <v>0.5714728072920916</v>
      </c>
      <c r="L246" s="308">
        <f>IF(L$121=0,0,L$121/CHI_fec!L$121)</f>
        <v>0.57353098974002392</v>
      </c>
      <c r="M246" s="308">
        <f>IF(M$121=0,0,M$121/CHI_fec!M$121)</f>
        <v>0.57462628827766715</v>
      </c>
      <c r="N246" s="308">
        <f>IF(N$121=0,0,N$121/CHI_fec!N$121)</f>
        <v>0.55717388072006047</v>
      </c>
      <c r="O246" s="308">
        <f>IF(O$121=0,0,O$121/CHI_fec!O$121)</f>
        <v>0.57096354830586638</v>
      </c>
      <c r="P246" s="308">
        <f>IF(P$121=0,0,P$121/CHI_fec!P$121)</f>
        <v>0.5636235658428923</v>
      </c>
      <c r="Q246" s="308">
        <f>IF(Q$121=0,0,Q$121/CHI_fec!Q$121)</f>
        <v>0.57545425253863858</v>
      </c>
      <c r="R246" s="308">
        <f>IF(R$121=0,0,R$121/CHI_fec!R$121)</f>
        <v>0.56923134867918235</v>
      </c>
      <c r="S246" s="308">
        <f>IF(S$121=0,0,S$121/CHI_fec!S$121)</f>
        <v>0.59040415403671775</v>
      </c>
      <c r="T246" s="308">
        <f>IF(T$121=0,0,T$121/CHI_fec!T$121)</f>
        <v>0.58869853859584875</v>
      </c>
      <c r="U246" s="308">
        <f>IF(U$121=0,0,U$121/CHI_fec!U$121)</f>
        <v>0.61657744585992169</v>
      </c>
      <c r="V246" s="308">
        <f>IF(V$121=0,0,V$121/CHI_fec!V$121)</f>
        <v>0.62338798209582957</v>
      </c>
      <c r="W246" s="308">
        <f>IF(W$121=0,0,W$121/CHI_fec!W$121)</f>
        <v>0.57407320236650672</v>
      </c>
      <c r="X246" s="308">
        <f>IF(X$121=0,0,X$121/CHI_fec!X$121)</f>
        <v>0.56315418657906913</v>
      </c>
      <c r="Y246" s="308">
        <f>IF(Y$121=0,0,Y$121/CHI_fec!Y$121)</f>
        <v>0.58768922044247807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0.33519334002307694</v>
      </c>
      <c r="C247" s="308">
        <f>IF(C$134=0,0,C$134/CHI_fec!C$134)</f>
        <v>0.33874554332542345</v>
      </c>
      <c r="D247" s="308">
        <f>IF(D$134=0,0,D$134/CHI_fec!D$134)</f>
        <v>0.33975912381915874</v>
      </c>
      <c r="E247" s="308">
        <f>IF(E$134=0,0,E$134/CHI_fec!E$134)</f>
        <v>0.33925949094799557</v>
      </c>
      <c r="F247" s="308">
        <f>IF(F$134=0,0,F$134/CHI_fec!F$134)</f>
        <v>0.34464999857419915</v>
      </c>
      <c r="G247" s="308">
        <f>IF(G$134=0,0,G$134/CHI_fec!G$134)</f>
        <v>0.34497676455320719</v>
      </c>
      <c r="H247" s="308">
        <f>IF(H$134=0,0,H$134/CHI_fec!H$134)</f>
        <v>0.34630909780025637</v>
      </c>
      <c r="I247" s="308">
        <f>IF(I$134=0,0,I$134/CHI_fec!I$134)</f>
        <v>0.34076411415546898</v>
      </c>
      <c r="J247" s="308">
        <f>IF(J$134=0,0,J$134/CHI_fec!J$134)</f>
        <v>0.34271377482116516</v>
      </c>
      <c r="K247" s="308">
        <f>IF(K$134=0,0,K$134/CHI_fec!K$134)</f>
        <v>0.34327091744440796</v>
      </c>
      <c r="L247" s="308">
        <f>IF(L$134=0,0,L$134/CHI_fec!L$134)</f>
        <v>0.34988334856279946</v>
      </c>
      <c r="M247" s="308">
        <f>IF(M$134=0,0,M$134/CHI_fec!M$134)</f>
        <v>0.33771644220276642</v>
      </c>
      <c r="N247" s="308">
        <f>IF(N$134=0,0,N$134/CHI_fec!N$134)</f>
        <v>0.34581267368583346</v>
      </c>
      <c r="O247" s="308">
        <f>IF(O$134=0,0,O$134/CHI_fec!O$134)</f>
        <v>0.34728365375961995</v>
      </c>
      <c r="P247" s="308">
        <f>IF(P$134=0,0,P$134/CHI_fec!P$134)</f>
        <v>0.34863975098074862</v>
      </c>
      <c r="Q247" s="308">
        <f>IF(Q$134=0,0,Q$134/CHI_fec!Q$134)</f>
        <v>0.34528553077793056</v>
      </c>
      <c r="R247" s="308">
        <f>IF(R$134=0,0,R$134/CHI_fec!R$134)</f>
        <v>0.34396373471039604</v>
      </c>
      <c r="S247" s="308">
        <f>IF(S$134=0,0,S$134/CHI_fec!S$134)</f>
        <v>0.35627098483596825</v>
      </c>
      <c r="T247" s="308">
        <f>IF(T$134=0,0,T$134/CHI_fec!T$134)</f>
        <v>0.35478636301993327</v>
      </c>
      <c r="U247" s="308">
        <f>IF(U$134=0,0,U$134/CHI_fec!U$134)</f>
        <v>0.37327797237475446</v>
      </c>
      <c r="V247" s="308">
        <f>IF(V$134=0,0,V$134/CHI_fec!V$134)</f>
        <v>0.37436160696426751</v>
      </c>
      <c r="W247" s="308">
        <f>IF(W$134=0,0,W$134/CHI_fec!W$134)</f>
        <v>0.37251941471824879</v>
      </c>
      <c r="X247" s="308">
        <f>IF(X$134=0,0,X$134/CHI_fec!X$134)</f>
        <v>0.37289033532502297</v>
      </c>
      <c r="Y247" s="308">
        <f>IF(Y$134=0,0,Y$134/CHI_fec!Y$134)</f>
        <v>0.3895738750506848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0.51008188031292501</v>
      </c>
      <c r="C248" s="308">
        <f>IF(C$142=0,0,C$142/CHI_fec!C$142)</f>
        <v>0.52775808388977763</v>
      </c>
      <c r="D248" s="308">
        <f>IF(D$142=0,0,D$142/CHI_fec!D$142)</f>
        <v>0.52352190529644482</v>
      </c>
      <c r="E248" s="308">
        <f>IF(E$142=0,0,E$142/CHI_fec!E$142)</f>
        <v>0.51267933899192608</v>
      </c>
      <c r="F248" s="308">
        <f>IF(F$142=0,0,F$142/CHI_fec!F$142)</f>
        <v>0.52939678570260762</v>
      </c>
      <c r="G248" s="308">
        <f>IF(G$142=0,0,G$142/CHI_fec!G$142)</f>
        <v>0.53149055449083427</v>
      </c>
      <c r="H248" s="308">
        <f>IF(H$142=0,0,H$142/CHI_fec!H$142)</f>
        <v>0.53829343949910746</v>
      </c>
      <c r="I248" s="308">
        <f>IF(I$142=0,0,I$142/CHI_fec!I$142)</f>
        <v>0.52010381607095257</v>
      </c>
      <c r="J248" s="308">
        <f>IF(J$142=0,0,J$142/CHI_fec!J$142)</f>
        <v>0.55996549602517809</v>
      </c>
      <c r="K248" s="308">
        <f>IF(K$142=0,0,K$142/CHI_fec!K$142)</f>
        <v>0.53358342276975645</v>
      </c>
      <c r="L248" s="308">
        <f>IF(L$142=0,0,L$142/CHI_fec!L$142)</f>
        <v>0.55269194275569389</v>
      </c>
      <c r="M248" s="308">
        <f>IF(M$142=0,0,M$142/CHI_fec!M$142)</f>
        <v>0.58011734209318055</v>
      </c>
      <c r="N248" s="308">
        <f>IF(N$142=0,0,N$142/CHI_fec!N$142)</f>
        <v>0.56074494975661182</v>
      </c>
      <c r="O248" s="308">
        <f>IF(O$142=0,0,O$142/CHI_fec!O$142)</f>
        <v>0.56423735280305876</v>
      </c>
      <c r="P248" s="308">
        <f>IF(P$142=0,0,P$142/CHI_fec!P$142)</f>
        <v>0.57337661053185063</v>
      </c>
      <c r="Q248" s="308">
        <f>IF(Q$142=0,0,Q$142/CHI_fec!Q$142)</f>
        <v>0.58157553014465813</v>
      </c>
      <c r="R248" s="308">
        <f>IF(R$142=0,0,R$142/CHI_fec!R$142)</f>
        <v>0.57001195030158713</v>
      </c>
      <c r="S248" s="308">
        <f>IF(S$142=0,0,S$142/CHI_fec!S$142)</f>
        <v>0.5855874948188603</v>
      </c>
      <c r="T248" s="308">
        <f>IF(T$142=0,0,T$142/CHI_fec!T$142)</f>
        <v>0.58841158031351015</v>
      </c>
      <c r="U248" s="308">
        <f>IF(U$142=0,0,U$142/CHI_fec!U$142)</f>
        <v>0.61182534266955235</v>
      </c>
      <c r="V248" s="308">
        <f>IF(V$142=0,0,V$142/CHI_fec!V$142)</f>
        <v>0.61979581269642314</v>
      </c>
      <c r="W248" s="308">
        <f>IF(W$142=0,0,W$142/CHI_fec!W$142)</f>
        <v>0.56554839677364066</v>
      </c>
      <c r="X248" s="308">
        <f>IF(X$142=0,0,X$142/CHI_fec!X$142)</f>
        <v>0.60308175660066121</v>
      </c>
      <c r="Y248" s="308">
        <f>IF(Y$142=0,0,Y$142/CHI_fec!Y$142)</f>
        <v>0.62928001390796717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0.52874197932192213</v>
      </c>
      <c r="C249" s="309">
        <f>IF(C$156=0,0,C$156/CHI_fec!C$156)</f>
        <v>0.52929755936411849</v>
      </c>
      <c r="D249" s="309">
        <f>IF(D$156=0,0,D$156/CHI_fec!D$156)</f>
        <v>0.53037884514795364</v>
      </c>
      <c r="E249" s="309">
        <f>IF(E$156=0,0,E$156/CHI_fec!E$156)</f>
        <v>0.53430421759885727</v>
      </c>
      <c r="F249" s="309">
        <f>IF(F$156=0,0,F$156/CHI_fec!F$156)</f>
        <v>0.53430421759885682</v>
      </c>
      <c r="G249" s="309">
        <f>IF(G$156=0,0,G$156/CHI_fec!G$156)</f>
        <v>0.53430421759885693</v>
      </c>
      <c r="H249" s="309">
        <f>IF(H$156=0,0,H$156/CHI_fec!H$156)</f>
        <v>0.53430421759885705</v>
      </c>
      <c r="I249" s="309">
        <f>IF(I$156=0,0,I$156/CHI_fec!I$156)</f>
        <v>0.53430421759885716</v>
      </c>
      <c r="J249" s="309">
        <f>IF(J$156=0,0,J$156/CHI_fec!J$156)</f>
        <v>0.53430421759885705</v>
      </c>
      <c r="K249" s="309">
        <f>IF(K$156=0,0,K$156/CHI_fec!K$156)</f>
        <v>0.53430421759885693</v>
      </c>
      <c r="L249" s="309">
        <f>IF(L$156=0,0,L$156/CHI_fec!L$156)</f>
        <v>0.53430421759885716</v>
      </c>
      <c r="M249" s="309">
        <f>IF(M$156=0,0,M$156/CHI_fec!M$156)</f>
        <v>0.53430421759885727</v>
      </c>
      <c r="N249" s="309">
        <f>IF(N$156=0,0,N$156/CHI_fec!N$156)</f>
        <v>0.53430421759885705</v>
      </c>
      <c r="O249" s="309">
        <f>IF(O$156=0,0,O$156/CHI_fec!O$156)</f>
        <v>0.53430421759885716</v>
      </c>
      <c r="P249" s="309">
        <f>IF(P$156=0,0,P$156/CHI_fec!P$156)</f>
        <v>0.53430421759885716</v>
      </c>
      <c r="Q249" s="309">
        <f>IF(Q$156=0,0,Q$156/CHI_fec!Q$156)</f>
        <v>0.53430421759885682</v>
      </c>
      <c r="R249" s="309">
        <f>IF(R$156=0,0,R$156/CHI_fec!R$156)</f>
        <v>0.53430421759885682</v>
      </c>
      <c r="S249" s="309">
        <f>IF(S$156=0,0,S$156/CHI_fec!S$156)</f>
        <v>0.5485364987602368</v>
      </c>
      <c r="T249" s="309">
        <f>IF(T$156=0,0,T$156/CHI_fec!T$156)</f>
        <v>0.54853649876023669</v>
      </c>
      <c r="U249" s="309">
        <f>IF(U$156=0,0,U$156/CHI_fec!U$156)</f>
        <v>0.5727703488842133</v>
      </c>
      <c r="V249" s="309">
        <f>IF(V$156=0,0,V$156/CHI_fec!V$156)</f>
        <v>0.57569859645848442</v>
      </c>
      <c r="W249" s="309">
        <f>IF(W$156=0,0,W$156/CHI_fec!W$156)</f>
        <v>0.57569859645848453</v>
      </c>
      <c r="X249" s="309">
        <f>IF(X$156=0,0,X$156/CHI_fec!X$156)</f>
        <v>0.57569859645848465</v>
      </c>
      <c r="Y249" s="309">
        <f>IF(Y$156=0,0,Y$156/CHI_fec!Y$156)</f>
        <v>0.59721623681263603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IT: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5282.1615737265811</v>
      </c>
      <c r="C5" s="223">
        <f t="shared" si="0"/>
        <v>4454.4027343724838</v>
      </c>
      <c r="D5" s="223">
        <f t="shared" si="0"/>
        <v>4505.9944314712666</v>
      </c>
      <c r="E5" s="223">
        <f t="shared" si="0"/>
        <v>4783.3304259463193</v>
      </c>
      <c r="F5" s="223">
        <f t="shared" si="0"/>
        <v>3787.8021213974484</v>
      </c>
      <c r="G5" s="223">
        <f t="shared" si="0"/>
        <v>4009.5405867062491</v>
      </c>
      <c r="H5" s="223">
        <f t="shared" si="0"/>
        <v>3838.4589276113729</v>
      </c>
      <c r="I5" s="223">
        <f t="shared" si="0"/>
        <v>4388.7417033746324</v>
      </c>
      <c r="J5" s="223">
        <f t="shared" si="0"/>
        <v>3691.4258976091019</v>
      </c>
      <c r="K5" s="223">
        <f t="shared" si="0"/>
        <v>2845.6823020945631</v>
      </c>
      <c r="L5" s="223">
        <f t="shared" si="0"/>
        <v>3490.3884089872345</v>
      </c>
      <c r="M5" s="223">
        <f t="shared" si="0"/>
        <v>3415.2963674816192</v>
      </c>
      <c r="N5" s="223">
        <f t="shared" si="0"/>
        <v>3436.9354230450799</v>
      </c>
      <c r="O5" s="223">
        <f t="shared" si="0"/>
        <v>3159.9559890237792</v>
      </c>
      <c r="P5" s="223">
        <f t="shared" si="0"/>
        <v>3250.0443598504135</v>
      </c>
      <c r="Q5" s="223">
        <f t="shared" si="0"/>
        <v>2910.023380074821</v>
      </c>
      <c r="R5" s="223">
        <f t="shared" si="0"/>
        <v>3401.6112842250773</v>
      </c>
      <c r="S5" s="223">
        <f t="shared" si="0"/>
        <v>3414.9115553941592</v>
      </c>
      <c r="T5" s="223">
        <f t="shared" si="0"/>
        <v>3570.0161242747872</v>
      </c>
      <c r="U5" s="223">
        <f t="shared" si="0"/>
        <v>3176.5593190322388</v>
      </c>
      <c r="V5" s="223">
        <f t="shared" si="0"/>
        <v>2959.0508719496825</v>
      </c>
      <c r="W5" s="223">
        <f t="shared" si="0"/>
        <v>4824.0064185102447</v>
      </c>
      <c r="X5" s="223">
        <f t="shared" si="0"/>
        <v>3754.72064632315</v>
      </c>
      <c r="Y5" s="223">
        <f t="shared" si="0"/>
        <v>3716.7481836000779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102.2108330382824</v>
      </c>
      <c r="C10" s="260">
        <v>85.329446339833297</v>
      </c>
      <c r="D10" s="260">
        <v>85.075458979239428</v>
      </c>
      <c r="E10" s="260">
        <v>89.508897583238962</v>
      </c>
      <c r="F10" s="260">
        <v>72.904515953001479</v>
      </c>
      <c r="G10" s="260">
        <v>79.688002791549906</v>
      </c>
      <c r="H10" s="260">
        <v>73.850277544168449</v>
      </c>
      <c r="I10" s="260">
        <v>84.739956558352134</v>
      </c>
      <c r="J10" s="260">
        <v>60.06620498679402</v>
      </c>
      <c r="K10" s="260">
        <v>60.333117793239182</v>
      </c>
      <c r="L10" s="260">
        <v>66.100363948476016</v>
      </c>
      <c r="M10" s="260">
        <v>62.768256550392181</v>
      </c>
      <c r="N10" s="260">
        <v>54.541969906831937</v>
      </c>
      <c r="O10" s="260">
        <v>50.590574690141914</v>
      </c>
      <c r="P10" s="260">
        <v>46.701120579175722</v>
      </c>
      <c r="Q10" s="260">
        <v>46.150835072050782</v>
      </c>
      <c r="R10" s="260">
        <v>51.913316553608652</v>
      </c>
      <c r="S10" s="260">
        <v>55.207976689874187</v>
      </c>
      <c r="T10" s="260">
        <v>55.037554337014903</v>
      </c>
      <c r="U10" s="260">
        <v>52.976985450490673</v>
      </c>
      <c r="V10" s="260">
        <v>46.276565541078419</v>
      </c>
      <c r="W10" s="260">
        <v>83.661988079499451</v>
      </c>
      <c r="X10" s="260">
        <v>44.217848651421477</v>
      </c>
      <c r="Y10" s="260">
        <v>41.566403533244241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1.8438234720683619</v>
      </c>
      <c r="G11" s="226">
        <v>2.055060278469889</v>
      </c>
      <c r="H11" s="226">
        <v>1.2261393041910851</v>
      </c>
      <c r="I11" s="226">
        <v>1.972833267971188</v>
      </c>
      <c r="J11" s="226">
        <v>1.292627574033347</v>
      </c>
      <c r="K11" s="226">
        <v>0</v>
      </c>
      <c r="L11" s="226">
        <v>0</v>
      </c>
      <c r="M11" s="226">
        <v>23.34747497268458</v>
      </c>
      <c r="N11" s="226">
        <v>9.8310260419851883</v>
      </c>
      <c r="O11" s="226">
        <v>5.3910685692994216</v>
      </c>
      <c r="P11" s="226">
        <v>6.2125439979953789</v>
      </c>
      <c r="Q11" s="226">
        <v>6.8182861872092957</v>
      </c>
      <c r="R11" s="226">
        <v>6.137230385942483</v>
      </c>
      <c r="S11" s="226">
        <v>4.6078075524524911</v>
      </c>
      <c r="T11" s="226">
        <v>8.8563086262694242</v>
      </c>
      <c r="U11" s="226">
        <v>8.2926285172600238</v>
      </c>
      <c r="V11" s="226">
        <v>7.1144967062711997</v>
      </c>
      <c r="W11" s="226">
        <v>9.0428201159136989</v>
      </c>
      <c r="X11" s="226">
        <v>6.1803756365833804</v>
      </c>
      <c r="Y11" s="226">
        <v>5.4314402848527168</v>
      </c>
      <c r="DA11" s="69" t="s">
        <v>1273</v>
      </c>
    </row>
    <row r="12" spans="1:105" ht="12" customHeight="1" x14ac:dyDescent="0.25">
      <c r="A12" s="37" t="s">
        <v>35</v>
      </c>
      <c r="B12" s="226">
        <v>102.2108330382824</v>
      </c>
      <c r="C12" s="226">
        <v>85.329446339833297</v>
      </c>
      <c r="D12" s="226">
        <v>85.075458979239428</v>
      </c>
      <c r="E12" s="226">
        <v>89.508897583238962</v>
      </c>
      <c r="F12" s="226">
        <v>71.060692480933113</v>
      </c>
      <c r="G12" s="226">
        <v>77.63294251308001</v>
      </c>
      <c r="H12" s="226">
        <v>72.62413823997737</v>
      </c>
      <c r="I12" s="226">
        <v>82.767123290380951</v>
      </c>
      <c r="J12" s="226">
        <v>58.773577412760673</v>
      </c>
      <c r="K12" s="226">
        <v>60.333117793239182</v>
      </c>
      <c r="L12" s="226">
        <v>66.100363948476016</v>
      </c>
      <c r="M12" s="226">
        <v>39.420781577707601</v>
      </c>
      <c r="N12" s="226">
        <v>44.710943864846747</v>
      </c>
      <c r="O12" s="226">
        <v>45.199506120842493</v>
      </c>
      <c r="P12" s="226">
        <v>40.488576581180347</v>
      </c>
      <c r="Q12" s="226">
        <v>39.332548884841493</v>
      </c>
      <c r="R12" s="226">
        <v>45.776086167666158</v>
      </c>
      <c r="S12" s="226">
        <v>50.600169137421688</v>
      </c>
      <c r="T12" s="226">
        <v>46.181245710745479</v>
      </c>
      <c r="U12" s="226">
        <v>44.684356933230653</v>
      </c>
      <c r="V12" s="226">
        <v>39.162068834807222</v>
      </c>
      <c r="W12" s="226">
        <v>74.619167963585753</v>
      </c>
      <c r="X12" s="226">
        <v>38.037473014838113</v>
      </c>
      <c r="Y12" s="226">
        <v>36.134963248391522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2426.567200271234</v>
      </c>
      <c r="C25" s="294">
        <v>1851.426172475909</v>
      </c>
      <c r="D25" s="294">
        <v>1888.041907388533</v>
      </c>
      <c r="E25" s="294">
        <v>1996.661620183565</v>
      </c>
      <c r="F25" s="294">
        <v>1112.9090308630759</v>
      </c>
      <c r="G25" s="294">
        <v>1216.1719342644869</v>
      </c>
      <c r="H25" s="294">
        <v>1152.119188280308</v>
      </c>
      <c r="I25" s="294">
        <v>1512.2781261605789</v>
      </c>
      <c r="J25" s="294">
        <v>1176.0570196115409</v>
      </c>
      <c r="K25" s="294">
        <v>858.17763759700222</v>
      </c>
      <c r="L25" s="294">
        <v>1101.9941697659281</v>
      </c>
      <c r="M25" s="294">
        <v>985.07538209884433</v>
      </c>
      <c r="N25" s="294">
        <v>1220.840591546066</v>
      </c>
      <c r="O25" s="294">
        <v>973.24687887677169</v>
      </c>
      <c r="P25" s="294">
        <v>1052.081368836464</v>
      </c>
      <c r="Q25" s="294">
        <v>847.7546103871548</v>
      </c>
      <c r="R25" s="294">
        <v>1035.9719717076621</v>
      </c>
      <c r="S25" s="294">
        <v>995.44465539349915</v>
      </c>
      <c r="T25" s="294">
        <v>1015.946980488493</v>
      </c>
      <c r="U25" s="294">
        <v>951.60689412545855</v>
      </c>
      <c r="V25" s="294">
        <v>786.15738150612424</v>
      </c>
      <c r="W25" s="294">
        <v>2183.6293972215799</v>
      </c>
      <c r="X25" s="294">
        <v>1823.1986745978959</v>
      </c>
      <c r="Y25" s="294">
        <v>1765.949545791831</v>
      </c>
      <c r="DA25" s="70" t="s">
        <v>1278</v>
      </c>
    </row>
    <row r="26" spans="1:105" ht="12" customHeight="1" x14ac:dyDescent="0.25">
      <c r="A26" s="46" t="s">
        <v>28</v>
      </c>
      <c r="B26" s="229">
        <v>6.9109573756218694</v>
      </c>
      <c r="C26" s="229">
        <v>7.5102926653178708</v>
      </c>
      <c r="D26" s="229">
        <v>7.1927059156720903</v>
      </c>
      <c r="E26" s="229">
        <v>5.2215411487265984</v>
      </c>
      <c r="F26" s="229">
        <v>3.172090694405457</v>
      </c>
      <c r="G26" s="229">
        <v>4.2122643336894479</v>
      </c>
      <c r="H26" s="229">
        <v>4.8911820994657429</v>
      </c>
      <c r="I26" s="229">
        <v>4.4231955558341882</v>
      </c>
      <c r="J26" s="229">
        <v>4.100957676802607</v>
      </c>
      <c r="K26" s="229">
        <v>2.2509422730089401</v>
      </c>
      <c r="L26" s="229">
        <v>2.927469348022266</v>
      </c>
      <c r="M26" s="229">
        <v>2.860407729937652</v>
      </c>
      <c r="N26" s="229">
        <v>2.447652137044193</v>
      </c>
      <c r="O26" s="229">
        <v>1.007298910065288</v>
      </c>
      <c r="P26" s="229">
        <v>1.1029771407942</v>
      </c>
      <c r="Q26" s="229">
        <v>0.72055972610084551</v>
      </c>
      <c r="R26" s="229">
        <v>0</v>
      </c>
      <c r="S26" s="229">
        <v>0</v>
      </c>
      <c r="T26" s="229">
        <v>1.352022189876759</v>
      </c>
      <c r="U26" s="229">
        <v>0.64898201345003936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102.7447176104065</v>
      </c>
      <c r="F27" s="229">
        <v>0</v>
      </c>
      <c r="G27" s="229">
        <v>0</v>
      </c>
      <c r="H27" s="229">
        <v>0</v>
      </c>
      <c r="I27" s="229">
        <v>273.10615559756877</v>
      </c>
      <c r="J27" s="229">
        <v>232.50137965402629</v>
      </c>
      <c r="K27" s="229">
        <v>0</v>
      </c>
      <c r="L27" s="229">
        <v>0</v>
      </c>
      <c r="M27" s="229">
        <v>22.259969229189611</v>
      </c>
      <c r="N27" s="229">
        <v>0</v>
      </c>
      <c r="O27" s="229">
        <v>1.20852567860806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41.949550464432299</v>
      </c>
      <c r="Y27" s="229">
        <v>68.977561757923866</v>
      </c>
      <c r="DA27" s="73" t="s">
        <v>1280</v>
      </c>
    </row>
    <row r="28" spans="1:105" ht="12" customHeight="1" x14ac:dyDescent="0.25">
      <c r="A28" s="46" t="s">
        <v>31</v>
      </c>
      <c r="B28" s="229">
        <v>8.0892823825724562</v>
      </c>
      <c r="C28" s="229">
        <v>44.389988465444773</v>
      </c>
      <c r="D28" s="229">
        <v>35.117728653002168</v>
      </c>
      <c r="E28" s="229">
        <v>17.6817325796838</v>
      </c>
      <c r="F28" s="229">
        <v>6.4799344134422672</v>
      </c>
      <c r="G28" s="229">
        <v>11.38759946123889</v>
      </c>
      <c r="H28" s="229">
        <v>13.76438337164249</v>
      </c>
      <c r="I28" s="229">
        <v>12.02448556532844</v>
      </c>
      <c r="J28" s="229">
        <v>8.9911202243006851</v>
      </c>
      <c r="K28" s="229">
        <v>7.17225278552249</v>
      </c>
      <c r="L28" s="229">
        <v>0</v>
      </c>
      <c r="M28" s="229">
        <v>15.64408989365633</v>
      </c>
      <c r="N28" s="229">
        <v>8.7692019480572849</v>
      </c>
      <c r="O28" s="229">
        <v>2.2669108892960299</v>
      </c>
      <c r="P28" s="229">
        <v>1.032781314548266</v>
      </c>
      <c r="Q28" s="229">
        <v>3.3568654979099972</v>
      </c>
      <c r="R28" s="229">
        <v>5.785734691265084</v>
      </c>
      <c r="S28" s="229">
        <v>4.4688623748185563</v>
      </c>
      <c r="T28" s="229">
        <v>6.3422114888066181</v>
      </c>
      <c r="U28" s="229">
        <v>6.3701325120454921</v>
      </c>
      <c r="V28" s="229">
        <v>7.708644169508319</v>
      </c>
      <c r="W28" s="229">
        <v>3.432054013992885</v>
      </c>
      <c r="X28" s="229">
        <v>9.8046479499225683</v>
      </c>
      <c r="Y28" s="229">
        <v>10.782548828293409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</v>
      </c>
      <c r="F29" s="229">
        <v>18.89067359118842</v>
      </c>
      <c r="G29" s="229">
        <v>20.609501988275671</v>
      </c>
      <c r="H29" s="229">
        <v>13.00508432544769</v>
      </c>
      <c r="I29" s="229">
        <v>15.56711009845891</v>
      </c>
      <c r="J29" s="229">
        <v>10.75931004891993</v>
      </c>
      <c r="K29" s="229">
        <v>0</v>
      </c>
      <c r="L29" s="229">
        <v>0</v>
      </c>
      <c r="M29" s="229">
        <v>215.91846024463689</v>
      </c>
      <c r="N29" s="229">
        <v>82.452285630602347</v>
      </c>
      <c r="O29" s="229">
        <v>39.25617680927347</v>
      </c>
      <c r="P29" s="229">
        <v>56.542230305805731</v>
      </c>
      <c r="Q29" s="229">
        <v>77.598102573967182</v>
      </c>
      <c r="R29" s="229">
        <v>58.055472441386158</v>
      </c>
      <c r="S29" s="229">
        <v>41.275992319355822</v>
      </c>
      <c r="T29" s="229">
        <v>80.806270047002329</v>
      </c>
      <c r="U29" s="229">
        <v>73.84440468967135</v>
      </c>
      <c r="V29" s="229">
        <v>67.79663346195774</v>
      </c>
      <c r="W29" s="229">
        <v>91.619997436607377</v>
      </c>
      <c r="X29" s="229">
        <v>54.057568623295047</v>
      </c>
      <c r="Y29" s="229">
        <v>44.315640191383501</v>
      </c>
      <c r="DA29" s="73" t="s">
        <v>1282</v>
      </c>
    </row>
    <row r="30" spans="1:105" ht="12" customHeight="1" x14ac:dyDescent="0.25">
      <c r="A30" s="46" t="s">
        <v>32</v>
      </c>
      <c r="B30" s="229">
        <v>449.99777876812408</v>
      </c>
      <c r="C30" s="229">
        <v>344.34694918107391</v>
      </c>
      <c r="D30" s="229">
        <v>288.56239231202181</v>
      </c>
      <c r="E30" s="229">
        <v>361.987826362943</v>
      </c>
      <c r="F30" s="229">
        <v>91.82672175037807</v>
      </c>
      <c r="G30" s="229">
        <v>92.201929650224059</v>
      </c>
      <c r="H30" s="229">
        <v>73.407542050497852</v>
      </c>
      <c r="I30" s="229">
        <v>165.7079702799933</v>
      </c>
      <c r="J30" s="229">
        <v>159.64872812392429</v>
      </c>
      <c r="K30" s="229">
        <v>105.0617368179708</v>
      </c>
      <c r="L30" s="229">
        <v>31.184650187934459</v>
      </c>
      <c r="M30" s="229">
        <v>148.942067591702</v>
      </c>
      <c r="N30" s="229">
        <v>41.051452572265262</v>
      </c>
      <c r="O30" s="229">
        <v>44.973869829950353</v>
      </c>
      <c r="P30" s="229">
        <v>39.10596383854854</v>
      </c>
      <c r="Q30" s="229">
        <v>106.6997315689983</v>
      </c>
      <c r="R30" s="229">
        <v>116.56783044446679</v>
      </c>
      <c r="S30" s="229">
        <v>78.883197310503334</v>
      </c>
      <c r="T30" s="229">
        <v>78.471463527852407</v>
      </c>
      <c r="U30" s="229">
        <v>52.051751160084791</v>
      </c>
      <c r="V30" s="229">
        <v>45.915249260758181</v>
      </c>
      <c r="W30" s="229">
        <v>39.905545324315547</v>
      </c>
      <c r="X30" s="229">
        <v>61.333278876754733</v>
      </c>
      <c r="Y30" s="229">
        <v>81.797335131702155</v>
      </c>
      <c r="DA30" s="73" t="s">
        <v>1283</v>
      </c>
    </row>
    <row r="31" spans="1:105" ht="12" customHeight="1" x14ac:dyDescent="0.25">
      <c r="A31" s="46" t="s">
        <v>33</v>
      </c>
      <c r="B31" s="229">
        <v>643.86604241991324</v>
      </c>
      <c r="C31" s="229">
        <v>5.5135471740009514</v>
      </c>
      <c r="D31" s="229">
        <v>217.89244928397909</v>
      </c>
      <c r="E31" s="229">
        <v>327.58999926568572</v>
      </c>
      <c r="F31" s="229">
        <v>264.49575634813891</v>
      </c>
      <c r="G31" s="229">
        <v>309.20620914285161</v>
      </c>
      <c r="H31" s="229">
        <v>276.76083556366672</v>
      </c>
      <c r="I31" s="229">
        <v>388.35553829460969</v>
      </c>
      <c r="J31" s="229">
        <v>270.84799437454888</v>
      </c>
      <c r="K31" s="229">
        <v>224.43842544416509</v>
      </c>
      <c r="L31" s="229">
        <v>199.5885209731893</v>
      </c>
      <c r="M31" s="229">
        <v>10.8260062784826</v>
      </c>
      <c r="N31" s="229">
        <v>552.75456960074735</v>
      </c>
      <c r="O31" s="229">
        <v>375.02085765047661</v>
      </c>
      <c r="P31" s="229">
        <v>388.04129741006801</v>
      </c>
      <c r="Q31" s="229">
        <v>7.5336043997754629</v>
      </c>
      <c r="R31" s="229">
        <v>189.9413760955982</v>
      </c>
      <c r="S31" s="229">
        <v>184.85036929505679</v>
      </c>
      <c r="T31" s="229">
        <v>187.7169944836117</v>
      </c>
      <c r="U31" s="229">
        <v>174.9775739347177</v>
      </c>
      <c r="V31" s="229">
        <v>64.840711141797456</v>
      </c>
      <c r="W31" s="229">
        <v>1058.8196387584919</v>
      </c>
      <c r="X31" s="229">
        <v>1107.172617428271</v>
      </c>
      <c r="Y31" s="229">
        <v>1059.264732265297</v>
      </c>
      <c r="DA31" s="73" t="s">
        <v>1284</v>
      </c>
    </row>
    <row r="32" spans="1:105" ht="12" customHeight="1" x14ac:dyDescent="0.25">
      <c r="A32" s="46" t="s">
        <v>35</v>
      </c>
      <c r="B32" s="229">
        <v>1317.703139325002</v>
      </c>
      <c r="C32" s="229">
        <v>1449.6653949900719</v>
      </c>
      <c r="D32" s="229">
        <v>1339.276631223858</v>
      </c>
      <c r="E32" s="229">
        <v>1181.435803216119</v>
      </c>
      <c r="F32" s="229">
        <v>728.04385406552319</v>
      </c>
      <c r="G32" s="229">
        <v>778.55442968820751</v>
      </c>
      <c r="H32" s="229">
        <v>770.29016086958779</v>
      </c>
      <c r="I32" s="229">
        <v>653.09367076878596</v>
      </c>
      <c r="J32" s="229">
        <v>489.20752950901851</v>
      </c>
      <c r="K32" s="229">
        <v>519.25428027633495</v>
      </c>
      <c r="L32" s="229">
        <v>659.33404969932928</v>
      </c>
      <c r="M32" s="229">
        <v>364.56509621948521</v>
      </c>
      <c r="N32" s="229">
        <v>374.9882767693033</v>
      </c>
      <c r="O32" s="229">
        <v>329.12951878892761</v>
      </c>
      <c r="P32" s="229">
        <v>368.49870561014183</v>
      </c>
      <c r="Q32" s="229">
        <v>447.63905167065701</v>
      </c>
      <c r="R32" s="229">
        <v>433.02143505459162</v>
      </c>
      <c r="S32" s="229">
        <v>453.26810395166927</v>
      </c>
      <c r="T32" s="229">
        <v>421.36451759827588</v>
      </c>
      <c r="U32" s="229">
        <v>397.90637308874159</v>
      </c>
      <c r="V32" s="229">
        <v>373.18963463220621</v>
      </c>
      <c r="W32" s="229">
        <v>756.02609472617144</v>
      </c>
      <c r="X32" s="229">
        <v>332.70037756039278</v>
      </c>
      <c r="Y32" s="229">
        <v>294.82861739462328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208.9594795574526</v>
      </c>
      <c r="M34" s="229">
        <v>204.05928491175399</v>
      </c>
      <c r="N34" s="229">
        <v>158.377152888046</v>
      </c>
      <c r="O34" s="229">
        <v>180.38372032017429</v>
      </c>
      <c r="P34" s="229">
        <v>197.75741321655741</v>
      </c>
      <c r="Q34" s="229">
        <v>204.20669494974601</v>
      </c>
      <c r="R34" s="229">
        <v>232.60012298035409</v>
      </c>
      <c r="S34" s="229">
        <v>232.69813014209541</v>
      </c>
      <c r="T34" s="229">
        <v>239.8935011530676</v>
      </c>
      <c r="U34" s="229">
        <v>245.8076767267475</v>
      </c>
      <c r="V34" s="229">
        <v>226.70650883989629</v>
      </c>
      <c r="W34" s="229">
        <v>233.82606696200119</v>
      </c>
      <c r="X34" s="229">
        <v>216.18063369482809</v>
      </c>
      <c r="Y34" s="229">
        <v>205.98311022260799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1238.4058450235</v>
      </c>
      <c r="C36" s="261">
        <v>1041.3290917677559</v>
      </c>
      <c r="D36" s="261">
        <v>1019.350179203053</v>
      </c>
      <c r="E36" s="261">
        <v>1051.7467912348591</v>
      </c>
      <c r="F36" s="261">
        <v>880.62709047152737</v>
      </c>
      <c r="G36" s="261">
        <v>972.96496335830921</v>
      </c>
      <c r="H36" s="261">
        <v>922.28212078376612</v>
      </c>
      <c r="I36" s="261">
        <v>1058.762937018038</v>
      </c>
      <c r="J36" s="261">
        <v>946.83862270170994</v>
      </c>
      <c r="K36" s="261">
        <v>773.37732451174816</v>
      </c>
      <c r="L36" s="261">
        <v>869.52063678853472</v>
      </c>
      <c r="M36" s="261">
        <v>934.26089539208942</v>
      </c>
      <c r="N36" s="261">
        <v>773.57317730566456</v>
      </c>
      <c r="O36" s="261">
        <v>761.86767175066689</v>
      </c>
      <c r="P36" s="261">
        <v>706.62143858725744</v>
      </c>
      <c r="Q36" s="261">
        <v>735.51340639191608</v>
      </c>
      <c r="R36" s="261">
        <v>814.16311318726173</v>
      </c>
      <c r="S36" s="261">
        <v>854.42376016637081</v>
      </c>
      <c r="T36" s="261">
        <v>853.03167757875849</v>
      </c>
      <c r="U36" s="261">
        <v>788.2962011930648</v>
      </c>
      <c r="V36" s="261">
        <v>708.81422997762661</v>
      </c>
      <c r="W36" s="261">
        <v>999.073487196065</v>
      </c>
      <c r="X36" s="261">
        <v>709.45331384615974</v>
      </c>
      <c r="Y36" s="261">
        <v>679.28291066916847</v>
      </c>
      <c r="DA36" s="70" t="s">
        <v>1289</v>
      </c>
    </row>
    <row r="37" spans="1:105" ht="12" customHeight="1" x14ac:dyDescent="0.25">
      <c r="A37" s="60" t="s">
        <v>1012</v>
      </c>
      <c r="B37" s="262">
        <v>1238.4058450235</v>
      </c>
      <c r="C37" s="262">
        <v>1041.3290917677559</v>
      </c>
      <c r="D37" s="262">
        <v>1019.350179203053</v>
      </c>
      <c r="E37" s="262">
        <v>1051.7467912348591</v>
      </c>
      <c r="F37" s="262">
        <v>880.62709047152737</v>
      </c>
      <c r="G37" s="262">
        <v>972.96496335830921</v>
      </c>
      <c r="H37" s="262">
        <v>922.28212078376612</v>
      </c>
      <c r="I37" s="262">
        <v>1058.762937018038</v>
      </c>
      <c r="J37" s="262">
        <v>946.83862270170994</v>
      </c>
      <c r="K37" s="262">
        <v>773.37732451174816</v>
      </c>
      <c r="L37" s="262">
        <v>869.52063678853472</v>
      </c>
      <c r="M37" s="262">
        <v>934.26089539208942</v>
      </c>
      <c r="N37" s="262">
        <v>773.57317730566456</v>
      </c>
      <c r="O37" s="262">
        <v>761.86767175066689</v>
      </c>
      <c r="P37" s="262">
        <v>706.62143858725744</v>
      </c>
      <c r="Q37" s="262">
        <v>735.51340639191608</v>
      </c>
      <c r="R37" s="262">
        <v>814.16311318726173</v>
      </c>
      <c r="S37" s="262">
        <v>854.42376016637081</v>
      </c>
      <c r="T37" s="262">
        <v>853.03167757875849</v>
      </c>
      <c r="U37" s="262">
        <v>788.2962011930648</v>
      </c>
      <c r="V37" s="262">
        <v>708.81422997762661</v>
      </c>
      <c r="W37" s="262">
        <v>999.073487196065</v>
      </c>
      <c r="X37" s="262">
        <v>709.45331384615974</v>
      </c>
      <c r="Y37" s="262">
        <v>679.28291066916847</v>
      </c>
      <c r="DA37" s="72" t="s">
        <v>1290</v>
      </c>
    </row>
    <row r="38" spans="1:105" ht="12" customHeight="1" x14ac:dyDescent="0.25">
      <c r="A38" s="59" t="s">
        <v>28</v>
      </c>
      <c r="B38" s="230">
        <v>4.8009000111908744</v>
      </c>
      <c r="C38" s="230">
        <v>4.2367586270809472</v>
      </c>
      <c r="D38" s="230">
        <v>4.3899580534643494</v>
      </c>
      <c r="E38" s="230">
        <v>3.5061257882231138</v>
      </c>
      <c r="F38" s="230">
        <v>3.2925333476461351</v>
      </c>
      <c r="G38" s="230">
        <v>4.5187877552197708</v>
      </c>
      <c r="H38" s="230">
        <v>5.1533749416281758</v>
      </c>
      <c r="I38" s="230">
        <v>5.5042607783376614</v>
      </c>
      <c r="J38" s="230">
        <v>5.7721138505819063</v>
      </c>
      <c r="K38" s="230">
        <v>2.7469149444238852</v>
      </c>
      <c r="L38" s="230">
        <v>3.67078963674764</v>
      </c>
      <c r="M38" s="230">
        <v>3.5730170633553491</v>
      </c>
      <c r="N38" s="230">
        <v>3.7147441520769839</v>
      </c>
      <c r="O38" s="230">
        <v>1.8419737452858991</v>
      </c>
      <c r="P38" s="230">
        <v>1.6714910585546889</v>
      </c>
      <c r="Q38" s="230">
        <v>0.83328524131574089</v>
      </c>
      <c r="R38" s="230">
        <v>0</v>
      </c>
      <c r="S38" s="230">
        <v>0</v>
      </c>
      <c r="T38" s="230">
        <v>1.960302966838386</v>
      </c>
      <c r="U38" s="230">
        <v>0.96377015169690372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5.6194581691402314</v>
      </c>
      <c r="C39" s="295">
        <v>25.041589584849671</v>
      </c>
      <c r="D39" s="295">
        <v>21.433568607846709</v>
      </c>
      <c r="E39" s="295">
        <v>11.872812415394449</v>
      </c>
      <c r="F39" s="295">
        <v>6.7259741924930436</v>
      </c>
      <c r="G39" s="295">
        <v>12.21626681764349</v>
      </c>
      <c r="H39" s="295">
        <v>14.50222602878225</v>
      </c>
      <c r="I39" s="295">
        <v>14.96336832533339</v>
      </c>
      <c r="J39" s="295">
        <v>12.65503662046965</v>
      </c>
      <c r="K39" s="295">
        <v>8.7525871267242952</v>
      </c>
      <c r="L39" s="295">
        <v>0</v>
      </c>
      <c r="M39" s="295">
        <v>19.541479889623069</v>
      </c>
      <c r="N39" s="295">
        <v>13.30881180455086</v>
      </c>
      <c r="O39" s="295">
        <v>4.145333921502365</v>
      </c>
      <c r="P39" s="295">
        <v>1.565113789635542</v>
      </c>
      <c r="Q39" s="295">
        <v>3.8820189016488729</v>
      </c>
      <c r="R39" s="295">
        <v>7.6789986452857866</v>
      </c>
      <c r="S39" s="295">
        <v>6.6072462233974658</v>
      </c>
      <c r="T39" s="295">
        <v>9.1956005536842511</v>
      </c>
      <c r="U39" s="295">
        <v>9.459959521568603</v>
      </c>
      <c r="V39" s="295">
        <v>11.047077286768751</v>
      </c>
      <c r="W39" s="295">
        <v>3.848414067184911</v>
      </c>
      <c r="X39" s="295">
        <v>15.19109559436904</v>
      </c>
      <c r="Y39" s="295">
        <v>16.9654657862934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</v>
      </c>
      <c r="F40" s="295">
        <v>19.60794275781064</v>
      </c>
      <c r="G40" s="295">
        <v>22.109240505385539</v>
      </c>
      <c r="H40" s="295">
        <v>13.70222459798501</v>
      </c>
      <c r="I40" s="295">
        <v>19.37183931060714</v>
      </c>
      <c r="J40" s="295">
        <v>15.143770662977539</v>
      </c>
      <c r="K40" s="295">
        <v>0</v>
      </c>
      <c r="L40" s="295">
        <v>0</v>
      </c>
      <c r="M40" s="295">
        <v>269.70992095742861</v>
      </c>
      <c r="N40" s="295">
        <v>125.135897064825</v>
      </c>
      <c r="O40" s="295">
        <v>71.784895526488995</v>
      </c>
      <c r="P40" s="295">
        <v>85.686120674126016</v>
      </c>
      <c r="Q40" s="295">
        <v>89.73767376493953</v>
      </c>
      <c r="R40" s="295">
        <v>77.052944529565394</v>
      </c>
      <c r="S40" s="295">
        <v>61.026861311682168</v>
      </c>
      <c r="T40" s="295">
        <v>117.1613691685945</v>
      </c>
      <c r="U40" s="295">
        <v>109.6625663497081</v>
      </c>
      <c r="V40" s="295">
        <v>97.157766420129192</v>
      </c>
      <c r="W40" s="295">
        <v>102.7348886506237</v>
      </c>
      <c r="X40" s="295">
        <v>83.755551117174434</v>
      </c>
      <c r="Y40" s="295">
        <v>69.727064485141753</v>
      </c>
      <c r="DA40" s="122" t="s">
        <v>1293</v>
      </c>
    </row>
    <row r="41" spans="1:105" ht="12" customHeight="1" x14ac:dyDescent="0.25">
      <c r="A41" s="59" t="s">
        <v>32</v>
      </c>
      <c r="B41" s="295">
        <v>312.6042057131566</v>
      </c>
      <c r="C41" s="295">
        <v>194.2554002441357</v>
      </c>
      <c r="D41" s="295">
        <v>176.1196429979066</v>
      </c>
      <c r="E41" s="295">
        <v>243.06518265080891</v>
      </c>
      <c r="F41" s="295">
        <v>95.313335177136267</v>
      </c>
      <c r="G41" s="295">
        <v>98.911397221393912</v>
      </c>
      <c r="H41" s="295">
        <v>77.342568736271971</v>
      </c>
      <c r="I41" s="295">
        <v>206.2083554653268</v>
      </c>
      <c r="J41" s="295">
        <v>224.7062046127634</v>
      </c>
      <c r="K41" s="295">
        <v>128.2110422879187</v>
      </c>
      <c r="L41" s="295">
        <v>39.102814453994228</v>
      </c>
      <c r="M41" s="295">
        <v>186.04779430105111</v>
      </c>
      <c r="N41" s="295">
        <v>62.30282525409968</v>
      </c>
      <c r="O41" s="295">
        <v>82.240422006715846</v>
      </c>
      <c r="P41" s="295">
        <v>59.262578048744118</v>
      </c>
      <c r="Q41" s="295">
        <v>123.39200811280691</v>
      </c>
      <c r="R41" s="295">
        <v>154.7122811245325</v>
      </c>
      <c r="S41" s="295">
        <v>116.6293933006836</v>
      </c>
      <c r="T41" s="295">
        <v>113.7761228458989</v>
      </c>
      <c r="U41" s="295">
        <v>77.299405949570797</v>
      </c>
      <c r="V41" s="295">
        <v>65.800067569755299</v>
      </c>
      <c r="W41" s="295">
        <v>44.746691444436969</v>
      </c>
      <c r="X41" s="295">
        <v>95.028368921725004</v>
      </c>
      <c r="Y41" s="295">
        <v>128.7014705600462</v>
      </c>
      <c r="DA41" s="122" t="s">
        <v>1294</v>
      </c>
    </row>
    <row r="42" spans="1:105" ht="12" customHeight="1" x14ac:dyDescent="0.25">
      <c r="A42" s="59" t="s">
        <v>35</v>
      </c>
      <c r="B42" s="295">
        <v>915.38128113001198</v>
      </c>
      <c r="C42" s="295">
        <v>817.79534331169009</v>
      </c>
      <c r="D42" s="295">
        <v>817.40700954383533</v>
      </c>
      <c r="E42" s="295">
        <v>793.30267038043257</v>
      </c>
      <c r="F42" s="295">
        <v>755.6873049964413</v>
      </c>
      <c r="G42" s="295">
        <v>835.20927105866645</v>
      </c>
      <c r="H42" s="295">
        <v>811.58172647909873</v>
      </c>
      <c r="I42" s="295">
        <v>812.71511313843337</v>
      </c>
      <c r="J42" s="295">
        <v>688.56149695491752</v>
      </c>
      <c r="K42" s="295">
        <v>633.66678015268133</v>
      </c>
      <c r="L42" s="295">
        <v>826.74703269779286</v>
      </c>
      <c r="M42" s="295">
        <v>455.38868318063129</v>
      </c>
      <c r="N42" s="295">
        <v>569.11089903011202</v>
      </c>
      <c r="O42" s="295">
        <v>601.85504655067371</v>
      </c>
      <c r="P42" s="295">
        <v>558.43613501619711</v>
      </c>
      <c r="Q42" s="295">
        <v>517.668420371205</v>
      </c>
      <c r="R42" s="295">
        <v>574.71888888787805</v>
      </c>
      <c r="S42" s="295">
        <v>670.16025933060757</v>
      </c>
      <c r="T42" s="295">
        <v>610.93828204374256</v>
      </c>
      <c r="U42" s="295">
        <v>590.91049922052036</v>
      </c>
      <c r="V42" s="295">
        <v>534.80931870097334</v>
      </c>
      <c r="W42" s="295">
        <v>847.74349303381939</v>
      </c>
      <c r="X42" s="295">
        <v>515.47829821289122</v>
      </c>
      <c r="Y42" s="295">
        <v>463.88890983768709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158.60788539356435</v>
      </c>
      <c r="C44" s="261">
        <f t="shared" si="1"/>
        <v>128.05698378898566</v>
      </c>
      <c r="D44" s="261">
        <f t="shared" si="1"/>
        <v>128.72795590044089</v>
      </c>
      <c r="E44" s="261">
        <f t="shared" si="1"/>
        <v>135.69171694465655</v>
      </c>
      <c r="F44" s="261">
        <f t="shared" si="1"/>
        <v>96.730584109843875</v>
      </c>
      <c r="G44" s="261">
        <f t="shared" si="1"/>
        <v>105.69108629190286</v>
      </c>
      <c r="H44" s="261">
        <f t="shared" si="1"/>
        <v>98.918141003130586</v>
      </c>
      <c r="I44" s="261">
        <f t="shared" si="1"/>
        <v>117.98948363766324</v>
      </c>
      <c r="J44" s="261">
        <f t="shared" si="1"/>
        <v>86.161450309057344</v>
      </c>
      <c r="K44" s="261">
        <f t="shared" si="1"/>
        <v>79.28272219257336</v>
      </c>
      <c r="L44" s="261">
        <f t="shared" si="1"/>
        <v>90.902008484295806</v>
      </c>
      <c r="M44" s="261">
        <f t="shared" si="1"/>
        <v>69.082533440293361</v>
      </c>
      <c r="N44" s="261">
        <f t="shared" si="1"/>
        <v>76.571744286516832</v>
      </c>
      <c r="O44" s="261">
        <f t="shared" si="1"/>
        <v>69.35321370619863</v>
      </c>
      <c r="P44" s="261">
        <f t="shared" si="1"/>
        <v>67.001391847516444</v>
      </c>
      <c r="Q44" s="261">
        <f t="shared" si="1"/>
        <v>60.923108223699302</v>
      </c>
      <c r="R44" s="261">
        <f t="shared" si="1"/>
        <v>71.686662776544921</v>
      </c>
      <c r="S44" s="261">
        <f t="shared" si="1"/>
        <v>74.830603144415136</v>
      </c>
      <c r="T44" s="261">
        <f t="shared" si="1"/>
        <v>72.333951870521076</v>
      </c>
      <c r="U44" s="261">
        <f t="shared" si="1"/>
        <v>69.212548263224562</v>
      </c>
      <c r="V44" s="261">
        <f t="shared" si="1"/>
        <v>59.330724924853328</v>
      </c>
      <c r="W44" s="261">
        <f t="shared" si="1"/>
        <v>130.04161601310045</v>
      </c>
      <c r="X44" s="261">
        <f t="shared" si="1"/>
        <v>83.994189227673132</v>
      </c>
      <c r="Y44" s="261">
        <f t="shared" si="1"/>
        <v>80.591993605834062</v>
      </c>
      <c r="DA44" s="70"/>
    </row>
    <row r="45" spans="1:105" ht="12" customHeight="1" x14ac:dyDescent="0.25">
      <c r="A45" s="60" t="s">
        <v>1022</v>
      </c>
      <c r="B45" s="262">
        <v>98.002736467333023</v>
      </c>
      <c r="C45" s="262">
        <v>81.816369106530971</v>
      </c>
      <c r="D45" s="262">
        <v>81.572838595856098</v>
      </c>
      <c r="E45" s="262">
        <v>85.823749211065902</v>
      </c>
      <c r="F45" s="262">
        <v>68.934932067211207</v>
      </c>
      <c r="G45" s="262">
        <v>75.316373740046302</v>
      </c>
      <c r="H45" s="262">
        <v>70.143188890247771</v>
      </c>
      <c r="I45" s="262">
        <v>80.21931966132685</v>
      </c>
      <c r="J45" s="262">
        <v>56.78863474832184</v>
      </c>
      <c r="K45" s="262">
        <v>57.849158133059902</v>
      </c>
      <c r="L45" s="262">
        <v>63.378962443354681</v>
      </c>
      <c r="M45" s="262">
        <v>44.479612808632488</v>
      </c>
      <c r="N45" s="262">
        <v>46.080428877008544</v>
      </c>
      <c r="O45" s="262">
        <v>45.045717903187857</v>
      </c>
      <c r="P45" s="262">
        <v>40.724951601509581</v>
      </c>
      <c r="Q45" s="262">
        <v>39.749866283533848</v>
      </c>
      <c r="R45" s="262">
        <v>45.812565565585153</v>
      </c>
      <c r="S45" s="262">
        <v>49.968702933614999</v>
      </c>
      <c r="T45" s="262">
        <v>46.959992292241957</v>
      </c>
      <c r="U45" s="262">
        <v>45.445525643263551</v>
      </c>
      <c r="V45" s="262">
        <v>39.695915231427513</v>
      </c>
      <c r="W45" s="262">
        <v>75.504002217151054</v>
      </c>
      <c r="X45" s="262">
        <v>38.458575302057433</v>
      </c>
      <c r="Y45" s="262">
        <v>36.486215201279038</v>
      </c>
      <c r="DA45" s="72" t="s">
        <v>1297</v>
      </c>
    </row>
    <row r="46" spans="1:105" ht="12" customHeight="1" x14ac:dyDescent="0.25">
      <c r="A46" s="60" t="s">
        <v>1024</v>
      </c>
      <c r="B46" s="262">
        <v>60.605148926231337</v>
      </c>
      <c r="C46" s="262">
        <v>46.240614682454698</v>
      </c>
      <c r="D46" s="262">
        <v>47.155117304584792</v>
      </c>
      <c r="E46" s="262">
        <v>49.867967733590653</v>
      </c>
      <c r="F46" s="262">
        <v>27.795652042632671</v>
      </c>
      <c r="G46" s="262">
        <v>30.374712551856561</v>
      </c>
      <c r="H46" s="262">
        <v>28.774952112882811</v>
      </c>
      <c r="I46" s="262">
        <v>37.770163976336391</v>
      </c>
      <c r="J46" s="262">
        <v>29.3728155607355</v>
      </c>
      <c r="K46" s="262">
        <v>21.433564059513461</v>
      </c>
      <c r="L46" s="262">
        <v>27.523046040941129</v>
      </c>
      <c r="M46" s="262">
        <v>24.602920631660879</v>
      </c>
      <c r="N46" s="262">
        <v>30.491315409508289</v>
      </c>
      <c r="O46" s="262">
        <v>24.30749580301077</v>
      </c>
      <c r="P46" s="262">
        <v>26.27644024600686</v>
      </c>
      <c r="Q46" s="262">
        <v>21.17324194016545</v>
      </c>
      <c r="R46" s="262">
        <v>25.874097210959771</v>
      </c>
      <c r="S46" s="262">
        <v>24.86190021080013</v>
      </c>
      <c r="T46" s="262">
        <v>25.37395957827912</v>
      </c>
      <c r="U46" s="262">
        <v>23.767022619961018</v>
      </c>
      <c r="V46" s="262">
        <v>19.634809693425812</v>
      </c>
      <c r="W46" s="262">
        <v>54.537613795949383</v>
      </c>
      <c r="X46" s="262">
        <v>45.535613925615692</v>
      </c>
      <c r="Y46" s="262">
        <v>44.105778404555018</v>
      </c>
      <c r="DA46" s="72" t="s">
        <v>1298</v>
      </c>
    </row>
    <row r="47" spans="1:105" ht="12" customHeight="1" x14ac:dyDescent="0.25">
      <c r="A47" s="64" t="s">
        <v>28</v>
      </c>
      <c r="B47" s="229">
        <v>0.17260581158666599</v>
      </c>
      <c r="C47" s="229">
        <v>0.1875746138043472</v>
      </c>
      <c r="D47" s="229">
        <v>0.1796426709934788</v>
      </c>
      <c r="E47" s="229">
        <v>0.13041150432909859</v>
      </c>
      <c r="F47" s="229">
        <v>7.9225099935607335E-2</v>
      </c>
      <c r="G47" s="229">
        <v>0.1052041366220423</v>
      </c>
      <c r="H47" s="229">
        <v>0.12216056473948229</v>
      </c>
      <c r="I47" s="229">
        <v>0.1104722858535349</v>
      </c>
      <c r="J47" s="229">
        <v>0.10242417795600831</v>
      </c>
      <c r="K47" s="229">
        <v>5.6218798170851417E-2</v>
      </c>
      <c r="L47" s="229">
        <v>7.3115517177531897E-2</v>
      </c>
      <c r="M47" s="229">
        <v>7.1440608132854341E-2</v>
      </c>
      <c r="N47" s="229">
        <v>6.1131759412469899E-2</v>
      </c>
      <c r="O47" s="229">
        <v>2.515796819923783E-2</v>
      </c>
      <c r="P47" s="229">
        <v>2.754759640391969E-2</v>
      </c>
      <c r="Q47" s="229">
        <v>1.799646410192348E-2</v>
      </c>
      <c r="R47" s="229">
        <v>0</v>
      </c>
      <c r="S47" s="229">
        <v>0</v>
      </c>
      <c r="T47" s="229">
        <v>3.3767664114099753E-2</v>
      </c>
      <c r="U47" s="229">
        <v>1.6208762556086949E-2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2.5661184703503159</v>
      </c>
      <c r="F48" s="229">
        <v>0</v>
      </c>
      <c r="G48" s="229">
        <v>0</v>
      </c>
      <c r="H48" s="229">
        <v>0</v>
      </c>
      <c r="I48" s="229">
        <v>6.8210100387127497</v>
      </c>
      <c r="J48" s="229">
        <v>5.8068784321783884</v>
      </c>
      <c r="K48" s="229">
        <v>0</v>
      </c>
      <c r="L48" s="229">
        <v>0</v>
      </c>
      <c r="M48" s="229">
        <v>0.5559577126393076</v>
      </c>
      <c r="N48" s="229">
        <v>0</v>
      </c>
      <c r="O48" s="229">
        <v>3.018374217084506E-2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1.04771825523777</v>
      </c>
      <c r="Y48" s="229">
        <v>1.722761027364099</v>
      </c>
      <c r="DA48" s="73" t="s">
        <v>1300</v>
      </c>
    </row>
    <row r="49" spans="1:105" ht="12" customHeight="1" x14ac:dyDescent="0.25">
      <c r="A49" s="64" t="s">
        <v>31</v>
      </c>
      <c r="B49" s="229">
        <v>0.2020352716575681</v>
      </c>
      <c r="C49" s="229">
        <v>1.1086698367476751</v>
      </c>
      <c r="D49" s="229">
        <v>0.87708890762567027</v>
      </c>
      <c r="E49" s="229">
        <v>0.44161317112740722</v>
      </c>
      <c r="F49" s="229">
        <v>0.1618407230242721</v>
      </c>
      <c r="G49" s="229">
        <v>0.28441296049147652</v>
      </c>
      <c r="H49" s="229">
        <v>0.34377473824870458</v>
      </c>
      <c r="I49" s="229">
        <v>0.3003196195706398</v>
      </c>
      <c r="J49" s="229">
        <v>0.2245592786989315</v>
      </c>
      <c r="K49" s="229">
        <v>0.17913184030286969</v>
      </c>
      <c r="L49" s="229">
        <v>0</v>
      </c>
      <c r="M49" s="229">
        <v>0.39072167369377431</v>
      </c>
      <c r="N49" s="229">
        <v>0.219016720396948</v>
      </c>
      <c r="O49" s="229">
        <v>5.6617625109630122E-2</v>
      </c>
      <c r="P49" s="229">
        <v>2.579440840106563E-2</v>
      </c>
      <c r="Q49" s="229">
        <v>8.3839975008078438E-2</v>
      </c>
      <c r="R49" s="229">
        <v>0.14450261776083911</v>
      </c>
      <c r="S49" s="229">
        <v>0.11161284539181</v>
      </c>
      <c r="T49" s="229">
        <v>0.1584010002928487</v>
      </c>
      <c r="U49" s="229">
        <v>0.15909834663931521</v>
      </c>
      <c r="V49" s="229">
        <v>0.1925285761136788</v>
      </c>
      <c r="W49" s="229">
        <v>8.5717858799731303E-2</v>
      </c>
      <c r="X49" s="229">
        <v>0.24487768115711239</v>
      </c>
      <c r="Y49" s="229">
        <v>0.26930141372966721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0</v>
      </c>
      <c r="F50" s="229">
        <v>0.47180728651686621</v>
      </c>
      <c r="G50" s="229">
        <v>0.51473618251960795</v>
      </c>
      <c r="H50" s="229">
        <v>0.32481073355555728</v>
      </c>
      <c r="I50" s="229">
        <v>0.38879905150069072</v>
      </c>
      <c r="J50" s="229">
        <v>0.26872100957492723</v>
      </c>
      <c r="K50" s="229">
        <v>0</v>
      </c>
      <c r="L50" s="229">
        <v>0</v>
      </c>
      <c r="M50" s="229">
        <v>5.3927088594892796</v>
      </c>
      <c r="N50" s="229">
        <v>2.0593013246829792</v>
      </c>
      <c r="O50" s="229">
        <v>0.98044943553780695</v>
      </c>
      <c r="P50" s="229">
        <v>1.4121802552682641</v>
      </c>
      <c r="Q50" s="229">
        <v>1.938064835938847</v>
      </c>
      <c r="R50" s="229">
        <v>1.4499744960286469</v>
      </c>
      <c r="S50" s="229">
        <v>1.030895687254376</v>
      </c>
      <c r="T50" s="229">
        <v>2.018190977700697</v>
      </c>
      <c r="U50" s="229">
        <v>1.8443137050093601</v>
      </c>
      <c r="V50" s="229">
        <v>1.6932665483980001</v>
      </c>
      <c r="W50" s="229">
        <v>2.2882710969825482</v>
      </c>
      <c r="X50" s="229">
        <v>1.3501241575500429</v>
      </c>
      <c r="Y50" s="229">
        <v>1.1068129385660019</v>
      </c>
      <c r="DA50" s="73" t="s">
        <v>1302</v>
      </c>
    </row>
    <row r="51" spans="1:105" ht="12" customHeight="1" x14ac:dyDescent="0.25">
      <c r="A51" s="64" t="s">
        <v>32</v>
      </c>
      <c r="B51" s="229">
        <v>11.238997376898141</v>
      </c>
      <c r="C51" s="229">
        <v>8.6002968040941603</v>
      </c>
      <c r="D51" s="229">
        <v>7.2070399528292004</v>
      </c>
      <c r="E51" s="229">
        <v>9.0408895841651287</v>
      </c>
      <c r="F51" s="229">
        <v>2.293434175846115</v>
      </c>
      <c r="G51" s="229">
        <v>2.3028052456627361</v>
      </c>
      <c r="H51" s="229">
        <v>1.8334027665838939</v>
      </c>
      <c r="I51" s="229">
        <v>4.1386680805542779</v>
      </c>
      <c r="J51" s="229">
        <v>3.987334429787214</v>
      </c>
      <c r="K51" s="229">
        <v>2.623987584432002</v>
      </c>
      <c r="L51" s="229">
        <v>0.77885762596681629</v>
      </c>
      <c r="M51" s="229">
        <v>3.7199283773253602</v>
      </c>
      <c r="N51" s="229">
        <v>1.0252876559537141</v>
      </c>
      <c r="O51" s="229">
        <v>1.123252666783108</v>
      </c>
      <c r="P51" s="229">
        <v>0.97669776549940135</v>
      </c>
      <c r="Q51" s="229">
        <v>2.6648976057227012</v>
      </c>
      <c r="R51" s="229">
        <v>2.9113600164483131</v>
      </c>
      <c r="S51" s="229">
        <v>1.970160941863045</v>
      </c>
      <c r="T51" s="229">
        <v>1.959877613541156</v>
      </c>
      <c r="U51" s="229">
        <v>1.3000275164749051</v>
      </c>
      <c r="V51" s="229">
        <v>1.1467642516235459</v>
      </c>
      <c r="W51" s="229">
        <v>0.9966678512312741</v>
      </c>
      <c r="X51" s="229">
        <v>1.5318399177423621</v>
      </c>
      <c r="Y51" s="229">
        <v>2.0429434951859351</v>
      </c>
      <c r="DA51" s="73" t="s">
        <v>1303</v>
      </c>
    </row>
    <row r="52" spans="1:105" ht="12" customHeight="1" x14ac:dyDescent="0.25">
      <c r="A52" s="64" t="s">
        <v>33</v>
      </c>
      <c r="B52" s="229">
        <v>16.08098773651945</v>
      </c>
      <c r="C52" s="229">
        <v>0.137704551332755</v>
      </c>
      <c r="D52" s="229">
        <v>5.4420105642575276</v>
      </c>
      <c r="E52" s="229">
        <v>8.1817807023937874</v>
      </c>
      <c r="F52" s="229">
        <v>6.6059595225895267</v>
      </c>
      <c r="G52" s="229">
        <v>7.7226331716357643</v>
      </c>
      <c r="H52" s="229">
        <v>6.9122881304953774</v>
      </c>
      <c r="I52" s="229">
        <v>9.6994409353430449</v>
      </c>
      <c r="J52" s="229">
        <v>6.7646109424069616</v>
      </c>
      <c r="K52" s="229">
        <v>5.605500724353357</v>
      </c>
      <c r="L52" s="229">
        <v>4.9848576360029639</v>
      </c>
      <c r="M52" s="229">
        <v>0.27038679279535938</v>
      </c>
      <c r="N52" s="229">
        <v>13.8054173840987</v>
      </c>
      <c r="O52" s="229">
        <v>9.3663983119073162</v>
      </c>
      <c r="P52" s="229">
        <v>9.6915925577649435</v>
      </c>
      <c r="Q52" s="229">
        <v>0.18815684006141231</v>
      </c>
      <c r="R52" s="229">
        <v>4.7439137000781777</v>
      </c>
      <c r="S52" s="229">
        <v>4.6167623789456798</v>
      </c>
      <c r="T52" s="229">
        <v>4.6883582722919028</v>
      </c>
      <c r="U52" s="229">
        <v>4.3701826703496547</v>
      </c>
      <c r="V52" s="229">
        <v>1.619440399092239</v>
      </c>
      <c r="W52" s="229">
        <v>26.444733072219961</v>
      </c>
      <c r="X52" s="229">
        <v>27.652381256445501</v>
      </c>
      <c r="Y52" s="229">
        <v>26.455849582103959</v>
      </c>
      <c r="DA52" s="73" t="s">
        <v>1304</v>
      </c>
    </row>
    <row r="53" spans="1:105" ht="12" customHeight="1" x14ac:dyDescent="0.25">
      <c r="A53" s="64" t="s">
        <v>35</v>
      </c>
      <c r="B53" s="229">
        <v>32.910522729569522</v>
      </c>
      <c r="C53" s="229">
        <v>36.206368876475757</v>
      </c>
      <c r="D53" s="229">
        <v>33.449335208878907</v>
      </c>
      <c r="E53" s="229">
        <v>29.507154301224919</v>
      </c>
      <c r="F53" s="229">
        <v>18.18338523472028</v>
      </c>
      <c r="G53" s="229">
        <v>19.444920854924931</v>
      </c>
      <c r="H53" s="229">
        <v>19.238515179259799</v>
      </c>
      <c r="I53" s="229">
        <v>16.311453964801451</v>
      </c>
      <c r="J53" s="229">
        <v>12.218287290133061</v>
      </c>
      <c r="K53" s="229">
        <v>12.968725112254379</v>
      </c>
      <c r="L53" s="229">
        <v>16.467311628417541</v>
      </c>
      <c r="M53" s="229">
        <v>9.1052586333558434</v>
      </c>
      <c r="N53" s="229">
        <v>9.3655845824728132</v>
      </c>
      <c r="O53" s="229">
        <v>8.2202312385959111</v>
      </c>
      <c r="P53" s="229">
        <v>9.2035031752385965</v>
      </c>
      <c r="Q53" s="229">
        <v>11.180086580196379</v>
      </c>
      <c r="R53" s="229">
        <v>10.81500176743531</v>
      </c>
      <c r="S53" s="229">
        <v>11.32067594931263</v>
      </c>
      <c r="T53" s="229">
        <v>10.523862408763589</v>
      </c>
      <c r="U53" s="229">
        <v>9.9379794621159672</v>
      </c>
      <c r="V53" s="229">
        <v>9.3206622845980309</v>
      </c>
      <c r="W53" s="229">
        <v>18.882260527495468</v>
      </c>
      <c r="X53" s="229">
        <v>8.309415839630244</v>
      </c>
      <c r="Y53" s="229">
        <v>7.3635431414876056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5.2189036333762662</v>
      </c>
      <c r="M55" s="229">
        <v>5.0965179742290987</v>
      </c>
      <c r="N55" s="229">
        <v>3.955575982490676</v>
      </c>
      <c r="O55" s="229">
        <v>4.5052048147069117</v>
      </c>
      <c r="P55" s="229">
        <v>4.9391244874306706</v>
      </c>
      <c r="Q55" s="229">
        <v>5.1001996391361049</v>
      </c>
      <c r="R55" s="229">
        <v>5.8093446132084869</v>
      </c>
      <c r="S55" s="229">
        <v>5.8117924080325896</v>
      </c>
      <c r="T55" s="229">
        <v>5.9915016415748248</v>
      </c>
      <c r="U55" s="229">
        <v>6.139212156815729</v>
      </c>
      <c r="V55" s="229">
        <v>5.6621476336003136</v>
      </c>
      <c r="W55" s="229">
        <v>5.8399633892203919</v>
      </c>
      <c r="X55" s="229">
        <v>5.3992568178526703</v>
      </c>
      <c r="Y55" s="229">
        <v>5.1445668061177559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1356.3698099999999</v>
      </c>
      <c r="C59" s="279">
        <v>1348.2610400000001</v>
      </c>
      <c r="D59" s="279">
        <v>1384.7989299999999</v>
      </c>
      <c r="E59" s="279">
        <v>1509.7213999999999</v>
      </c>
      <c r="F59" s="279">
        <v>1624.6309000000001</v>
      </c>
      <c r="G59" s="279">
        <v>1635.0246</v>
      </c>
      <c r="H59" s="279">
        <v>1591.2891999999999</v>
      </c>
      <c r="I59" s="279">
        <v>1614.9712</v>
      </c>
      <c r="J59" s="279">
        <v>1422.3026</v>
      </c>
      <c r="K59" s="279">
        <v>1074.5115000000001</v>
      </c>
      <c r="L59" s="279">
        <v>1361.87123</v>
      </c>
      <c r="M59" s="279">
        <v>1364.1093000000001</v>
      </c>
      <c r="N59" s="279">
        <v>1311.4079400000001</v>
      </c>
      <c r="O59" s="279">
        <v>1304.8976500000001</v>
      </c>
      <c r="P59" s="279">
        <v>1377.63904</v>
      </c>
      <c r="Q59" s="279">
        <v>1219.6814199999999</v>
      </c>
      <c r="R59" s="279">
        <v>1427.8762200000001</v>
      </c>
      <c r="S59" s="279">
        <v>1435.0045600000001</v>
      </c>
      <c r="T59" s="279">
        <v>1573.66596</v>
      </c>
      <c r="U59" s="279">
        <v>1314.46669</v>
      </c>
      <c r="V59" s="279">
        <v>1358.4719700000001</v>
      </c>
      <c r="W59" s="279">
        <v>1427.5999300000001</v>
      </c>
      <c r="X59" s="279">
        <v>1093.85662</v>
      </c>
      <c r="Y59" s="279">
        <v>1149.35733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4096.8880555329561</v>
      </c>
      <c r="C61" s="223">
        <f t="shared" si="2"/>
        <v>2763.794126231367</v>
      </c>
      <c r="D61" s="223">
        <f t="shared" si="2"/>
        <v>2705.2289611561064</v>
      </c>
      <c r="E61" s="223">
        <f t="shared" si="2"/>
        <v>3809.307078567585</v>
      </c>
      <c r="F61" s="223">
        <f t="shared" si="2"/>
        <v>2617.0979593999773</v>
      </c>
      <c r="G61" s="223">
        <f t="shared" si="2"/>
        <v>2316.2155470162897</v>
      </c>
      <c r="H61" s="223">
        <f t="shared" si="2"/>
        <v>2094.8320667578569</v>
      </c>
      <c r="I61" s="223">
        <f t="shared" si="2"/>
        <v>2890.5943266052582</v>
      </c>
      <c r="J61" s="223">
        <f t="shared" si="2"/>
        <v>1334.1677835807625</v>
      </c>
      <c r="K61" s="223">
        <f t="shared" si="2"/>
        <v>1639.4873738046704</v>
      </c>
      <c r="L61" s="223">
        <f t="shared" si="2"/>
        <v>1029.9417310666672</v>
      </c>
      <c r="M61" s="223">
        <f t="shared" si="2"/>
        <v>962.07529867759229</v>
      </c>
      <c r="N61" s="223">
        <f t="shared" si="2"/>
        <v>1303.1958231968488</v>
      </c>
      <c r="O61" s="223">
        <f t="shared" si="2"/>
        <v>1078.0248170430714</v>
      </c>
      <c r="P61" s="223">
        <f t="shared" si="2"/>
        <v>840.2353261289079</v>
      </c>
      <c r="Q61" s="223">
        <f t="shared" si="2"/>
        <v>829.86630480332519</v>
      </c>
      <c r="R61" s="223">
        <f t="shared" si="2"/>
        <v>904.64446415730822</v>
      </c>
      <c r="S61" s="223">
        <f t="shared" si="2"/>
        <v>703.11442975320017</v>
      </c>
      <c r="T61" s="223">
        <f t="shared" si="2"/>
        <v>836.55964992519273</v>
      </c>
      <c r="U61" s="223">
        <f t="shared" si="2"/>
        <v>721.76275814718178</v>
      </c>
      <c r="V61" s="223">
        <f t="shared" si="2"/>
        <v>735.97873772777916</v>
      </c>
      <c r="W61" s="223">
        <f t="shared" si="2"/>
        <v>1610.949168592274</v>
      </c>
      <c r="X61" s="223">
        <f t="shared" si="2"/>
        <v>1621.2136588816061</v>
      </c>
      <c r="Y61" s="223">
        <f t="shared" si="2"/>
        <v>1620.8640330380686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120.084969919738</v>
      </c>
      <c r="C66" s="260">
        <v>85.582557392271468</v>
      </c>
      <c r="D66" s="260">
        <v>83.060288826811259</v>
      </c>
      <c r="E66" s="260">
        <v>117.26769799427259</v>
      </c>
      <c r="F66" s="260">
        <v>99.847373069827754</v>
      </c>
      <c r="G66" s="260">
        <v>88.018314100654976</v>
      </c>
      <c r="H66" s="260">
        <v>77.974517689258121</v>
      </c>
      <c r="I66" s="260">
        <v>99.850795026237947</v>
      </c>
      <c r="J66" s="260">
        <v>40.112728663148822</v>
      </c>
      <c r="K66" s="260">
        <v>63.369344462632291</v>
      </c>
      <c r="L66" s="260">
        <v>36.24015912331145</v>
      </c>
      <c r="M66" s="260">
        <v>33.562986189318373</v>
      </c>
      <c r="N66" s="260">
        <v>37.838704439499203</v>
      </c>
      <c r="O66" s="260">
        <v>33.375748035606279</v>
      </c>
      <c r="P66" s="260">
        <v>23.742562514347071</v>
      </c>
      <c r="Q66" s="260">
        <v>25.781854273965472</v>
      </c>
      <c r="R66" s="260">
        <v>27.0262155528536</v>
      </c>
      <c r="S66" s="260">
        <v>22.291443344150409</v>
      </c>
      <c r="T66" s="260">
        <v>26.224564389657569</v>
      </c>
      <c r="U66" s="260">
        <v>23.333715715457359</v>
      </c>
      <c r="V66" s="260">
        <v>24.217730889364368</v>
      </c>
      <c r="W66" s="260">
        <v>44.627489568967519</v>
      </c>
      <c r="X66" s="260">
        <v>30.309172979225149</v>
      </c>
      <c r="Y66" s="260">
        <v>29.520520404948691</v>
      </c>
      <c r="DA66" s="68" t="s">
        <v>1316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0</v>
      </c>
      <c r="F67" s="226">
        <v>2.5252335563025641</v>
      </c>
      <c r="G67" s="226">
        <v>2.2698892524549881</v>
      </c>
      <c r="H67" s="226">
        <v>1.2946142390184161</v>
      </c>
      <c r="I67" s="226">
        <v>2.3246291154927272</v>
      </c>
      <c r="J67" s="226">
        <v>0.86322781922220215</v>
      </c>
      <c r="K67" s="226">
        <v>0</v>
      </c>
      <c r="L67" s="226">
        <v>0</v>
      </c>
      <c r="M67" s="226">
        <v>12.48419221959054</v>
      </c>
      <c r="N67" s="226">
        <v>6.820312676185563</v>
      </c>
      <c r="O67" s="226">
        <v>3.5566100467064929</v>
      </c>
      <c r="P67" s="226">
        <v>3.1584191645994202</v>
      </c>
      <c r="Q67" s="226">
        <v>3.808989817895625</v>
      </c>
      <c r="R67" s="226">
        <v>3.1950590391719942</v>
      </c>
      <c r="S67" s="226">
        <v>1.8605043538044059</v>
      </c>
      <c r="T67" s="226">
        <v>4.2198974613245719</v>
      </c>
      <c r="U67" s="226">
        <v>3.652488617655913</v>
      </c>
      <c r="V67" s="226">
        <v>3.7232012495136848</v>
      </c>
      <c r="W67" s="226">
        <v>4.8236764349122154</v>
      </c>
      <c r="X67" s="226">
        <v>4.2363452759199891</v>
      </c>
      <c r="Y67" s="226">
        <v>3.8574168108871398</v>
      </c>
      <c r="DA67" s="69" t="s">
        <v>1317</v>
      </c>
    </row>
    <row r="68" spans="1:105" ht="12" customHeight="1" x14ac:dyDescent="0.25">
      <c r="A68" s="37" t="s">
        <v>35</v>
      </c>
      <c r="B68" s="226">
        <v>120.084969919738</v>
      </c>
      <c r="C68" s="226">
        <v>85.582557392271468</v>
      </c>
      <c r="D68" s="226">
        <v>83.060288826811259</v>
      </c>
      <c r="E68" s="226">
        <v>117.26769799427259</v>
      </c>
      <c r="F68" s="226">
        <v>97.322139513525187</v>
      </c>
      <c r="G68" s="226">
        <v>85.748424848199988</v>
      </c>
      <c r="H68" s="226">
        <v>76.679903450239706</v>
      </c>
      <c r="I68" s="226">
        <v>97.52616591074522</v>
      </c>
      <c r="J68" s="226">
        <v>39.249500843926619</v>
      </c>
      <c r="K68" s="226">
        <v>63.369344462632291</v>
      </c>
      <c r="L68" s="226">
        <v>36.24015912331145</v>
      </c>
      <c r="M68" s="226">
        <v>21.07879396972784</v>
      </c>
      <c r="N68" s="226">
        <v>31.018391763313641</v>
      </c>
      <c r="O68" s="226">
        <v>29.819137988899779</v>
      </c>
      <c r="P68" s="226">
        <v>20.584143349747649</v>
      </c>
      <c r="Q68" s="226">
        <v>21.972864456069839</v>
      </c>
      <c r="R68" s="226">
        <v>23.831156513681599</v>
      </c>
      <c r="S68" s="226">
        <v>20.430938990346</v>
      </c>
      <c r="T68" s="226">
        <v>22.004666928332998</v>
      </c>
      <c r="U68" s="226">
        <v>19.68122709780144</v>
      </c>
      <c r="V68" s="226">
        <v>20.494529639850679</v>
      </c>
      <c r="W68" s="226">
        <v>39.803813134055297</v>
      </c>
      <c r="X68" s="226">
        <v>26.072827703305169</v>
      </c>
      <c r="Y68" s="226">
        <v>25.66310359406155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2587.1662769334612</v>
      </c>
      <c r="C72" s="261">
        <f t="shared" si="3"/>
        <v>1685.128501206631</v>
      </c>
      <c r="D72" s="261">
        <f t="shared" si="3"/>
        <v>1672.788595357506</v>
      </c>
      <c r="E72" s="261">
        <f t="shared" si="3"/>
        <v>2373.8701232577669</v>
      </c>
      <c r="F72" s="261">
        <f t="shared" si="3"/>
        <v>1383.191055960189</v>
      </c>
      <c r="G72" s="261">
        <f t="shared" si="3"/>
        <v>1219.032750289748</v>
      </c>
      <c r="H72" s="261">
        <f t="shared" si="3"/>
        <v>1103.921693872916</v>
      </c>
      <c r="I72" s="261">
        <f t="shared" si="3"/>
        <v>1617.0939547521659</v>
      </c>
      <c r="J72" s="261">
        <f t="shared" si="3"/>
        <v>712.72285132624972</v>
      </c>
      <c r="K72" s="261">
        <f t="shared" si="3"/>
        <v>817.97669872606753</v>
      </c>
      <c r="L72" s="261">
        <f t="shared" si="3"/>
        <v>548.28433138848811</v>
      </c>
      <c r="M72" s="261">
        <f t="shared" si="3"/>
        <v>478.00263110306838</v>
      </c>
      <c r="N72" s="261">
        <f t="shared" si="3"/>
        <v>768.60763168039921</v>
      </c>
      <c r="O72" s="261">
        <f t="shared" si="3"/>
        <v>582.67275010187063</v>
      </c>
      <c r="P72" s="261">
        <f t="shared" si="3"/>
        <v>485.3889792996589</v>
      </c>
      <c r="Q72" s="261">
        <f t="shared" si="3"/>
        <v>429.77884940809139</v>
      </c>
      <c r="R72" s="261">
        <f t="shared" si="3"/>
        <v>489.43470324635888</v>
      </c>
      <c r="S72" s="261">
        <f t="shared" si="3"/>
        <v>364.74871500243671</v>
      </c>
      <c r="T72" s="261">
        <f t="shared" si="3"/>
        <v>439.29928112888001</v>
      </c>
      <c r="U72" s="261">
        <f t="shared" si="3"/>
        <v>380.35973228935529</v>
      </c>
      <c r="V72" s="261">
        <f t="shared" si="3"/>
        <v>373.35512613883549</v>
      </c>
      <c r="W72" s="261">
        <f t="shared" si="3"/>
        <v>1057.045062372297</v>
      </c>
      <c r="X72" s="261">
        <f t="shared" si="3"/>
        <v>1134.098476096425</v>
      </c>
      <c r="Y72" s="261">
        <f t="shared" si="3"/>
        <v>1138.151680745211</v>
      </c>
      <c r="DA72" s="70"/>
    </row>
    <row r="73" spans="1:105" ht="12" customHeight="1" x14ac:dyDescent="0.25">
      <c r="A73" s="60" t="s">
        <v>1052</v>
      </c>
      <c r="B73" s="262">
        <v>2587.1662769334612</v>
      </c>
      <c r="C73" s="262">
        <v>1685.128501206631</v>
      </c>
      <c r="D73" s="262">
        <v>1672.788595357506</v>
      </c>
      <c r="E73" s="262">
        <v>2373.8701232577669</v>
      </c>
      <c r="F73" s="262">
        <v>1383.191055960189</v>
      </c>
      <c r="G73" s="262">
        <v>1219.032750289748</v>
      </c>
      <c r="H73" s="262">
        <v>1103.921693872916</v>
      </c>
      <c r="I73" s="262">
        <v>1617.0939547521659</v>
      </c>
      <c r="J73" s="262">
        <v>712.72285132624972</v>
      </c>
      <c r="K73" s="262">
        <v>817.97669872606753</v>
      </c>
      <c r="L73" s="262">
        <v>548.28433138848811</v>
      </c>
      <c r="M73" s="262">
        <v>478.00263110306838</v>
      </c>
      <c r="N73" s="262">
        <v>768.60763168039921</v>
      </c>
      <c r="O73" s="262">
        <v>582.67275010187063</v>
      </c>
      <c r="P73" s="262">
        <v>485.3889792996589</v>
      </c>
      <c r="Q73" s="262">
        <v>429.77884940809139</v>
      </c>
      <c r="R73" s="262">
        <v>489.43470324635888</v>
      </c>
      <c r="S73" s="262">
        <v>364.74871500243671</v>
      </c>
      <c r="T73" s="262">
        <v>439.29928112888001</v>
      </c>
      <c r="U73" s="262">
        <v>380.35973228935529</v>
      </c>
      <c r="V73" s="262">
        <v>373.35512613883549</v>
      </c>
      <c r="W73" s="262">
        <v>1057.045062372297</v>
      </c>
      <c r="X73" s="262">
        <v>1134.098476096425</v>
      </c>
      <c r="Y73" s="262">
        <v>1138.151680745211</v>
      </c>
      <c r="DA73" s="72" t="s">
        <v>1322</v>
      </c>
    </row>
    <row r="74" spans="1:105" ht="12" customHeight="1" x14ac:dyDescent="0.25">
      <c r="A74" s="64" t="s">
        <v>28</v>
      </c>
      <c r="B74" s="229">
        <v>7.3683497665075688</v>
      </c>
      <c r="C74" s="229">
        <v>6.8357077429696629</v>
      </c>
      <c r="D74" s="229">
        <v>6.3726744509282449</v>
      </c>
      <c r="E74" s="229">
        <v>6.2079925837326151</v>
      </c>
      <c r="F74" s="229">
        <v>3.942467313607406</v>
      </c>
      <c r="G74" s="229">
        <v>4.2221728942876178</v>
      </c>
      <c r="H74" s="229">
        <v>4.6865654901057194</v>
      </c>
      <c r="I74" s="229">
        <v>4.7297667474604532</v>
      </c>
      <c r="J74" s="229">
        <v>2.4852929746080341</v>
      </c>
      <c r="K74" s="229">
        <v>2.1454979118943589</v>
      </c>
      <c r="L74" s="229">
        <v>1.456528190599786</v>
      </c>
      <c r="M74" s="229">
        <v>1.3879977571102851</v>
      </c>
      <c r="N74" s="229">
        <v>1.5409744116130319</v>
      </c>
      <c r="O74" s="229">
        <v>0.60305934582572851</v>
      </c>
      <c r="P74" s="229">
        <v>0.50887028743132445</v>
      </c>
      <c r="Q74" s="229">
        <v>0.36529595500755208</v>
      </c>
      <c r="R74" s="229">
        <v>0</v>
      </c>
      <c r="S74" s="229">
        <v>0</v>
      </c>
      <c r="T74" s="229">
        <v>0.58461946094625061</v>
      </c>
      <c r="U74" s="229">
        <v>0.25939978621457932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122.1552079693287</v>
      </c>
      <c r="F75" s="229">
        <v>0</v>
      </c>
      <c r="G75" s="229">
        <v>0</v>
      </c>
      <c r="H75" s="229">
        <v>0</v>
      </c>
      <c r="I75" s="229">
        <v>292.03511284242308</v>
      </c>
      <c r="J75" s="229">
        <v>140.9022211346855</v>
      </c>
      <c r="K75" s="229">
        <v>0</v>
      </c>
      <c r="L75" s="229">
        <v>0</v>
      </c>
      <c r="M75" s="229">
        <v>10.801532606728269</v>
      </c>
      <c r="N75" s="229">
        <v>0</v>
      </c>
      <c r="O75" s="229">
        <v>0.72353171225781787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26.094205704233151</v>
      </c>
      <c r="Y75" s="229">
        <v>44.455929126381733</v>
      </c>
      <c r="DA75" s="73" t="s">
        <v>1324</v>
      </c>
    </row>
    <row r="76" spans="1:105" ht="12" customHeight="1" x14ac:dyDescent="0.25">
      <c r="A76" s="64" t="s">
        <v>31</v>
      </c>
      <c r="B76" s="229">
        <v>8.6246606244591604</v>
      </c>
      <c r="C76" s="229">
        <v>40.402818023967363</v>
      </c>
      <c r="D76" s="229">
        <v>31.114000041903029</v>
      </c>
      <c r="E76" s="229">
        <v>21.022158323695312</v>
      </c>
      <c r="F76" s="229">
        <v>8.0536567458088264</v>
      </c>
      <c r="G76" s="229">
        <v>11.41438664988395</v>
      </c>
      <c r="H76" s="229">
        <v>13.188567260493279</v>
      </c>
      <c r="I76" s="229">
        <v>12.857901321408519</v>
      </c>
      <c r="J76" s="229">
        <v>5.4488657743800157</v>
      </c>
      <c r="K76" s="229">
        <v>6.8362718846392641</v>
      </c>
      <c r="L76" s="229">
        <v>0</v>
      </c>
      <c r="M76" s="229">
        <v>7.5912120699310064</v>
      </c>
      <c r="N76" s="229">
        <v>5.5208481661703752</v>
      </c>
      <c r="O76" s="229">
        <v>1.357175893157154</v>
      </c>
      <c r="P76" s="229">
        <v>0.47648469306394969</v>
      </c>
      <c r="Q76" s="229">
        <v>1.7018011741046359</v>
      </c>
      <c r="R76" s="229">
        <v>2.73341308357382</v>
      </c>
      <c r="S76" s="229">
        <v>1.6374710536704451</v>
      </c>
      <c r="T76" s="229">
        <v>2.7423960121033368</v>
      </c>
      <c r="U76" s="229">
        <v>2.5461584104600909</v>
      </c>
      <c r="V76" s="229">
        <v>3.660923224752239</v>
      </c>
      <c r="W76" s="229">
        <v>1.6613788740443829</v>
      </c>
      <c r="X76" s="229">
        <v>6.0988615522778904</v>
      </c>
      <c r="Y76" s="229">
        <v>6.9493356143064409</v>
      </c>
      <c r="DA76" s="73" t="s">
        <v>1325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</v>
      </c>
      <c r="F77" s="229">
        <v>23.478478498940241</v>
      </c>
      <c r="G77" s="229">
        <v>20.657981970340341</v>
      </c>
      <c r="H77" s="229">
        <v>12.461032559432891</v>
      </c>
      <c r="I77" s="229">
        <v>16.646064766598549</v>
      </c>
      <c r="J77" s="229">
        <v>6.5204373669758864</v>
      </c>
      <c r="K77" s="229">
        <v>0</v>
      </c>
      <c r="L77" s="229">
        <v>0</v>
      </c>
      <c r="M77" s="229">
        <v>104.7732934719746</v>
      </c>
      <c r="N77" s="229">
        <v>51.909689458242283</v>
      </c>
      <c r="O77" s="229">
        <v>23.502263399337131</v>
      </c>
      <c r="P77" s="229">
        <v>26.0863620138181</v>
      </c>
      <c r="Q77" s="229">
        <v>39.339241369929333</v>
      </c>
      <c r="R77" s="229">
        <v>27.427733280601881</v>
      </c>
      <c r="S77" s="229">
        <v>15.124261381446759</v>
      </c>
      <c r="T77" s="229">
        <v>34.940933950397543</v>
      </c>
      <c r="U77" s="229">
        <v>29.51579919420719</v>
      </c>
      <c r="V77" s="229">
        <v>32.197396136489047</v>
      </c>
      <c r="W77" s="229">
        <v>44.351145862092928</v>
      </c>
      <c r="X77" s="229">
        <v>33.625850573129618</v>
      </c>
      <c r="Y77" s="229">
        <v>28.561359800632012</v>
      </c>
      <c r="DA77" s="73" t="s">
        <v>1326</v>
      </c>
    </row>
    <row r="78" spans="1:105" ht="12" customHeight="1" x14ac:dyDescent="0.25">
      <c r="A78" s="64" t="s">
        <v>32</v>
      </c>
      <c r="B78" s="229">
        <v>479.78027469988149</v>
      </c>
      <c r="C78" s="229">
        <v>313.41722775398938</v>
      </c>
      <c r="D78" s="229">
        <v>255.6637524938659</v>
      </c>
      <c r="E78" s="229">
        <v>430.37441963100872</v>
      </c>
      <c r="F78" s="229">
        <v>114.1278367781478</v>
      </c>
      <c r="G78" s="229">
        <v>92.418817370185195</v>
      </c>
      <c r="H78" s="229">
        <v>70.336627484166968</v>
      </c>
      <c r="I78" s="229">
        <v>177.19317125504421</v>
      </c>
      <c r="J78" s="229">
        <v>96.75151359300294</v>
      </c>
      <c r="K78" s="229">
        <v>100.14016781587</v>
      </c>
      <c r="L78" s="229">
        <v>15.51555856371481</v>
      </c>
      <c r="M78" s="229">
        <v>72.273352359160654</v>
      </c>
      <c r="N78" s="229">
        <v>25.844864560614891</v>
      </c>
      <c r="O78" s="229">
        <v>26.92538654404326</v>
      </c>
      <c r="P78" s="229">
        <v>18.04195420085702</v>
      </c>
      <c r="Q78" s="229">
        <v>54.092643441872951</v>
      </c>
      <c r="R78" s="229">
        <v>55.071317622248309</v>
      </c>
      <c r="S78" s="229">
        <v>28.90421350739582</v>
      </c>
      <c r="T78" s="229">
        <v>33.931354862968767</v>
      </c>
      <c r="U78" s="229">
        <v>20.805219317622761</v>
      </c>
      <c r="V78" s="229">
        <v>21.805676678382628</v>
      </c>
      <c r="W78" s="229">
        <v>19.317362048712759</v>
      </c>
      <c r="X78" s="229">
        <v>38.151617307129463</v>
      </c>
      <c r="Y78" s="229">
        <v>52.718252728382531</v>
      </c>
      <c r="DA78" s="73" t="s">
        <v>1327</v>
      </c>
    </row>
    <row r="79" spans="1:105" ht="12" customHeight="1" x14ac:dyDescent="0.25">
      <c r="A79" s="64" t="s">
        <v>33</v>
      </c>
      <c r="B79" s="229">
        <v>686.47944784929609</v>
      </c>
      <c r="C79" s="229">
        <v>5.0183127060537309</v>
      </c>
      <c r="D79" s="229">
        <v>193.05080186535679</v>
      </c>
      <c r="E79" s="229">
        <v>389.47816899658289</v>
      </c>
      <c r="F79" s="229">
        <v>328.73141862857449</v>
      </c>
      <c r="G79" s="229">
        <v>309.93355866745719</v>
      </c>
      <c r="H79" s="229">
        <v>265.18288515718518</v>
      </c>
      <c r="I79" s="229">
        <v>415.27241742571681</v>
      </c>
      <c r="J79" s="229">
        <v>164.1413227484384</v>
      </c>
      <c r="K79" s="229">
        <v>213.92471007069739</v>
      </c>
      <c r="L79" s="229">
        <v>99.302938052609093</v>
      </c>
      <c r="M79" s="229">
        <v>5.2532624198030824</v>
      </c>
      <c r="N79" s="229">
        <v>347.99906194413091</v>
      </c>
      <c r="O79" s="229">
        <v>224.52107395911071</v>
      </c>
      <c r="P79" s="229">
        <v>179.02699815347231</v>
      </c>
      <c r="Q79" s="229">
        <v>3.81924650265552</v>
      </c>
      <c r="R79" s="229">
        <v>89.735922961617916</v>
      </c>
      <c r="S79" s="229">
        <v>67.732479453059256</v>
      </c>
      <c r="T79" s="229">
        <v>81.169531792568321</v>
      </c>
      <c r="U79" s="229">
        <v>69.938988030992206</v>
      </c>
      <c r="V79" s="229">
        <v>30.793594840893832</v>
      </c>
      <c r="W79" s="229">
        <v>512.55037714575712</v>
      </c>
      <c r="X79" s="229">
        <v>688.70320919798905</v>
      </c>
      <c r="Y79" s="229">
        <v>682.69443951825656</v>
      </c>
      <c r="DA79" s="73" t="s">
        <v>1328</v>
      </c>
    </row>
    <row r="80" spans="1:105" ht="12" customHeight="1" x14ac:dyDescent="0.25">
      <c r="A80" s="64" t="s">
        <v>35</v>
      </c>
      <c r="B80" s="229">
        <v>1404.913543993317</v>
      </c>
      <c r="C80" s="229">
        <v>1319.4544349796511</v>
      </c>
      <c r="D80" s="229">
        <v>1186.587366505451</v>
      </c>
      <c r="E80" s="229">
        <v>1404.632175753419</v>
      </c>
      <c r="F80" s="229">
        <v>904.85719799511003</v>
      </c>
      <c r="G80" s="229">
        <v>780.38583273759366</v>
      </c>
      <c r="H80" s="229">
        <v>738.06601592153152</v>
      </c>
      <c r="I80" s="229">
        <v>698.35952039351446</v>
      </c>
      <c r="J80" s="229">
        <v>296.47319773415887</v>
      </c>
      <c r="K80" s="229">
        <v>494.93005104296651</v>
      </c>
      <c r="L80" s="229">
        <v>328.04395750827513</v>
      </c>
      <c r="M80" s="229">
        <v>176.90328919799501</v>
      </c>
      <c r="N80" s="229">
        <v>236.08229715770639</v>
      </c>
      <c r="O80" s="229">
        <v>197.0464082800633</v>
      </c>
      <c r="P80" s="229">
        <v>170.0108146456067</v>
      </c>
      <c r="Q80" s="229">
        <v>226.93571255163681</v>
      </c>
      <c r="R80" s="229">
        <v>204.57669063759391</v>
      </c>
      <c r="S80" s="229">
        <v>166.08553531547949</v>
      </c>
      <c r="T80" s="229">
        <v>182.19959626745151</v>
      </c>
      <c r="U80" s="229">
        <v>159.04420457499191</v>
      </c>
      <c r="V80" s="229">
        <v>177.2320229886792</v>
      </c>
      <c r="W80" s="229">
        <v>365.97494587302322</v>
      </c>
      <c r="X80" s="229">
        <v>206.95220792169729</v>
      </c>
      <c r="Y80" s="229">
        <v>190.01657619216761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103.9653490732893</v>
      </c>
      <c r="M82" s="229">
        <v>99.018691220365582</v>
      </c>
      <c r="N82" s="229">
        <v>99.709895981921306</v>
      </c>
      <c r="O82" s="229">
        <v>107.99385096807551</v>
      </c>
      <c r="P82" s="229">
        <v>91.23749530540951</v>
      </c>
      <c r="Q82" s="229">
        <v>103.5249084128847</v>
      </c>
      <c r="R82" s="229">
        <v>109.8896256607231</v>
      </c>
      <c r="S82" s="229">
        <v>85.264754291384932</v>
      </c>
      <c r="T82" s="229">
        <v>103.7308487824443</v>
      </c>
      <c r="U82" s="229">
        <v>98.249962974866591</v>
      </c>
      <c r="V82" s="229">
        <v>107.6655122696385</v>
      </c>
      <c r="W82" s="229">
        <v>113.18985256866679</v>
      </c>
      <c r="X82" s="229">
        <v>134.4725238399682</v>
      </c>
      <c r="Y82" s="229">
        <v>132.75578776508439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1204.0794365186571</v>
      </c>
      <c r="C85" s="261">
        <v>864.32038196521171</v>
      </c>
      <c r="D85" s="261">
        <v>823.59359486024812</v>
      </c>
      <c r="E85" s="261">
        <v>1140.3122976096261</v>
      </c>
      <c r="F85" s="261">
        <v>998.10142244629037</v>
      </c>
      <c r="G85" s="261">
        <v>889.36027248418475</v>
      </c>
      <c r="H85" s="261">
        <v>805.86960445264765</v>
      </c>
      <c r="I85" s="261">
        <v>1032.434338808486</v>
      </c>
      <c r="J85" s="261">
        <v>523.2730857226851</v>
      </c>
      <c r="K85" s="261">
        <v>672.22599227503247</v>
      </c>
      <c r="L85" s="261">
        <v>394.51776092691767</v>
      </c>
      <c r="M85" s="261">
        <v>413.41775122446802</v>
      </c>
      <c r="N85" s="261">
        <v>444.12708781843889</v>
      </c>
      <c r="O85" s="261">
        <v>415.9502230325806</v>
      </c>
      <c r="P85" s="261">
        <v>297.29494099417411</v>
      </c>
      <c r="Q85" s="261">
        <v>340.03654857074611</v>
      </c>
      <c r="R85" s="261">
        <v>350.76665705849757</v>
      </c>
      <c r="S85" s="261">
        <v>285.50261862472632</v>
      </c>
      <c r="T85" s="261">
        <v>336.36804842337182</v>
      </c>
      <c r="U85" s="261">
        <v>287.33366652054622</v>
      </c>
      <c r="V85" s="261">
        <v>306.97653341779062</v>
      </c>
      <c r="W85" s="261">
        <v>441.03406100007521</v>
      </c>
      <c r="X85" s="261">
        <v>402.43961024436447</v>
      </c>
      <c r="Y85" s="261">
        <v>399.23873344673967</v>
      </c>
      <c r="DA85" s="70" t="s">
        <v>1334</v>
      </c>
    </row>
    <row r="86" spans="1:105" ht="12" customHeight="1" x14ac:dyDescent="0.25">
      <c r="A86" s="60" t="s">
        <v>1012</v>
      </c>
      <c r="B86" s="262">
        <v>1204.0794365186571</v>
      </c>
      <c r="C86" s="262">
        <v>864.32038196521171</v>
      </c>
      <c r="D86" s="262">
        <v>823.59359486024812</v>
      </c>
      <c r="E86" s="262">
        <v>1140.3122976096261</v>
      </c>
      <c r="F86" s="262">
        <v>998.10142244629037</v>
      </c>
      <c r="G86" s="262">
        <v>889.36027248418475</v>
      </c>
      <c r="H86" s="262">
        <v>805.86960445264765</v>
      </c>
      <c r="I86" s="262">
        <v>1032.434338808486</v>
      </c>
      <c r="J86" s="262">
        <v>523.2730857226851</v>
      </c>
      <c r="K86" s="262">
        <v>672.22599227503247</v>
      </c>
      <c r="L86" s="262">
        <v>394.51776092691767</v>
      </c>
      <c r="M86" s="262">
        <v>413.41775122446802</v>
      </c>
      <c r="N86" s="262">
        <v>444.12708781843889</v>
      </c>
      <c r="O86" s="262">
        <v>415.9502230325806</v>
      </c>
      <c r="P86" s="262">
        <v>297.29494099417411</v>
      </c>
      <c r="Q86" s="262">
        <v>340.03654857074611</v>
      </c>
      <c r="R86" s="262">
        <v>350.76665705849757</v>
      </c>
      <c r="S86" s="262">
        <v>285.50261862472632</v>
      </c>
      <c r="T86" s="262">
        <v>336.36804842337182</v>
      </c>
      <c r="U86" s="262">
        <v>287.33366652054622</v>
      </c>
      <c r="V86" s="262">
        <v>306.97653341779062</v>
      </c>
      <c r="W86" s="262">
        <v>441.03406100007521</v>
      </c>
      <c r="X86" s="262">
        <v>402.43961024436447</v>
      </c>
      <c r="Y86" s="262">
        <v>399.23873344673967</v>
      </c>
      <c r="DA86" s="72" t="s">
        <v>1335</v>
      </c>
    </row>
    <row r="87" spans="1:105" ht="12" customHeight="1" x14ac:dyDescent="0.25">
      <c r="A87" s="59" t="s">
        <v>28</v>
      </c>
      <c r="B87" s="230">
        <v>4.6678275974605308</v>
      </c>
      <c r="C87" s="230">
        <v>3.51657978616208</v>
      </c>
      <c r="D87" s="230">
        <v>3.5469080285688448</v>
      </c>
      <c r="E87" s="230">
        <v>3.8013696705296391</v>
      </c>
      <c r="F87" s="230">
        <v>3.731752353857102</v>
      </c>
      <c r="G87" s="230">
        <v>4.1304984872311969</v>
      </c>
      <c r="H87" s="230">
        <v>4.5029044066005106</v>
      </c>
      <c r="I87" s="230">
        <v>5.3673845566580374</v>
      </c>
      <c r="J87" s="230">
        <v>3.1899753065820828</v>
      </c>
      <c r="K87" s="230">
        <v>2.3876412789529762</v>
      </c>
      <c r="L87" s="230">
        <v>1.6655058512149019</v>
      </c>
      <c r="M87" s="230">
        <v>1.581087988060436</v>
      </c>
      <c r="N87" s="230">
        <v>2.1327245445593168</v>
      </c>
      <c r="O87" s="230">
        <v>1.005646280293369</v>
      </c>
      <c r="P87" s="230">
        <v>0.70324194609606749</v>
      </c>
      <c r="Q87" s="230">
        <v>0.38523762445325849</v>
      </c>
      <c r="R87" s="230">
        <v>0</v>
      </c>
      <c r="S87" s="230">
        <v>0</v>
      </c>
      <c r="T87" s="230">
        <v>0.77298803855158627</v>
      </c>
      <c r="U87" s="230">
        <v>0.35129385496342358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5.4636967784257644</v>
      </c>
      <c r="C88" s="295">
        <v>20.78493383705494</v>
      </c>
      <c r="D88" s="295">
        <v>17.31745398251789</v>
      </c>
      <c r="E88" s="295">
        <v>12.872598345263979</v>
      </c>
      <c r="F88" s="295">
        <v>7.6232090535277477</v>
      </c>
      <c r="G88" s="295">
        <v>11.16655048726337</v>
      </c>
      <c r="H88" s="295">
        <v>12.67172255661422</v>
      </c>
      <c r="I88" s="295">
        <v>14.59126943640852</v>
      </c>
      <c r="J88" s="295">
        <v>6.9938423544990158</v>
      </c>
      <c r="K88" s="295">
        <v>7.6078214084573093</v>
      </c>
      <c r="L88" s="295">
        <v>0</v>
      </c>
      <c r="M88" s="295">
        <v>8.6472576465652402</v>
      </c>
      <c r="N88" s="295">
        <v>7.6409110378749352</v>
      </c>
      <c r="O88" s="295">
        <v>2.2631916711091522</v>
      </c>
      <c r="P88" s="295">
        <v>0.65848612330406764</v>
      </c>
      <c r="Q88" s="295">
        <v>1.79470326078558</v>
      </c>
      <c r="R88" s="295">
        <v>3.308350182826449</v>
      </c>
      <c r="S88" s="295">
        <v>2.2077875014980828</v>
      </c>
      <c r="T88" s="295">
        <v>3.626015649387262</v>
      </c>
      <c r="U88" s="295">
        <v>3.448151659686284</v>
      </c>
      <c r="V88" s="295">
        <v>4.7843191438153339</v>
      </c>
      <c r="W88" s="295">
        <v>1.698855696014772</v>
      </c>
      <c r="X88" s="295">
        <v>8.6171964678544466</v>
      </c>
      <c r="Y88" s="295">
        <v>9.97120782293986</v>
      </c>
      <c r="DA88" s="122" t="s">
        <v>1337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0</v>
      </c>
      <c r="F89" s="295">
        <v>22.223612888557859</v>
      </c>
      <c r="G89" s="295">
        <v>20.20944319764455</v>
      </c>
      <c r="H89" s="295">
        <v>11.97269909939892</v>
      </c>
      <c r="I89" s="295">
        <v>18.890113556940811</v>
      </c>
      <c r="J89" s="295">
        <v>8.3692483748515158</v>
      </c>
      <c r="K89" s="295">
        <v>0</v>
      </c>
      <c r="L89" s="295">
        <v>0</v>
      </c>
      <c r="M89" s="295">
        <v>119.3487488934809</v>
      </c>
      <c r="N89" s="295">
        <v>71.84354780567665</v>
      </c>
      <c r="O89" s="295">
        <v>39.1917709751378</v>
      </c>
      <c r="P89" s="295">
        <v>36.050491534426172</v>
      </c>
      <c r="Q89" s="295">
        <v>41.486788138214152</v>
      </c>
      <c r="R89" s="295">
        <v>33.196792302887133</v>
      </c>
      <c r="S89" s="295">
        <v>20.391905659951028</v>
      </c>
      <c r="T89" s="295">
        <v>46.199153130760202</v>
      </c>
      <c r="U89" s="295">
        <v>39.971963865391153</v>
      </c>
      <c r="V89" s="295">
        <v>42.07753325043727</v>
      </c>
      <c r="W89" s="295">
        <v>45.351603989750593</v>
      </c>
      <c r="X89" s="295">
        <v>47.510598216342501</v>
      </c>
      <c r="Y89" s="295">
        <v>40.981076477522294</v>
      </c>
      <c r="DA89" s="122" t="s">
        <v>1338</v>
      </c>
    </row>
    <row r="90" spans="1:105" ht="12" customHeight="1" x14ac:dyDescent="0.25">
      <c r="A90" s="59" t="s">
        <v>32</v>
      </c>
      <c r="B90" s="295">
        <v>303.9393728485814</v>
      </c>
      <c r="C90" s="295">
        <v>161.23519746556951</v>
      </c>
      <c r="D90" s="295">
        <v>142.2975272497161</v>
      </c>
      <c r="E90" s="295">
        <v>263.53321845842851</v>
      </c>
      <c r="F90" s="295">
        <v>108.0279910165625</v>
      </c>
      <c r="G90" s="295">
        <v>90.412163333177318</v>
      </c>
      <c r="H90" s="295">
        <v>67.580216367941873</v>
      </c>
      <c r="I90" s="295">
        <v>201.0805060207758</v>
      </c>
      <c r="J90" s="295">
        <v>124.1845297071249</v>
      </c>
      <c r="K90" s="295">
        <v>111.44210256878689</v>
      </c>
      <c r="L90" s="295">
        <v>17.74167759986387</v>
      </c>
      <c r="M90" s="295">
        <v>82.327603691400526</v>
      </c>
      <c r="N90" s="295">
        <v>35.769560210631369</v>
      </c>
      <c r="O90" s="295">
        <v>44.90008323542844</v>
      </c>
      <c r="P90" s="295">
        <v>24.933385377308209</v>
      </c>
      <c r="Q90" s="295">
        <v>57.045585023008123</v>
      </c>
      <c r="R90" s="295">
        <v>66.654837067599843</v>
      </c>
      <c r="S90" s="295">
        <v>38.971291235480827</v>
      </c>
      <c r="T90" s="295">
        <v>44.864280430335327</v>
      </c>
      <c r="U90" s="295">
        <v>28.175604167234312</v>
      </c>
      <c r="V90" s="295">
        <v>28.49699651466851</v>
      </c>
      <c r="W90" s="295">
        <v>19.753116559467319</v>
      </c>
      <c r="X90" s="295">
        <v>53.905139358203733</v>
      </c>
      <c r="Y90" s="295">
        <v>75.642433060045903</v>
      </c>
      <c r="DA90" s="122" t="s">
        <v>1339</v>
      </c>
    </row>
    <row r="91" spans="1:105" ht="12" customHeight="1" x14ac:dyDescent="0.25">
      <c r="A91" s="59" t="s">
        <v>35</v>
      </c>
      <c r="B91" s="295">
        <v>890.00853929418929</v>
      </c>
      <c r="C91" s="295">
        <v>678.78367087642516</v>
      </c>
      <c r="D91" s="295">
        <v>660.43170559944531</v>
      </c>
      <c r="E91" s="295">
        <v>860.10511113540417</v>
      </c>
      <c r="F91" s="295">
        <v>856.4948571337851</v>
      </c>
      <c r="G91" s="295">
        <v>763.4416169788683</v>
      </c>
      <c r="H91" s="295">
        <v>709.14206202209209</v>
      </c>
      <c r="I91" s="295">
        <v>792.50506523770275</v>
      </c>
      <c r="J91" s="295">
        <v>380.53548997962758</v>
      </c>
      <c r="K91" s="295">
        <v>550.78842701883525</v>
      </c>
      <c r="L91" s="295">
        <v>375.11057747583891</v>
      </c>
      <c r="M91" s="295">
        <v>201.51305300496091</v>
      </c>
      <c r="N91" s="295">
        <v>326.74034421969662</v>
      </c>
      <c r="O91" s="295">
        <v>328.58953087061178</v>
      </c>
      <c r="P91" s="295">
        <v>234.9493360130395</v>
      </c>
      <c r="Q91" s="295">
        <v>239.324234524285</v>
      </c>
      <c r="R91" s="295">
        <v>247.60667750518419</v>
      </c>
      <c r="S91" s="295">
        <v>223.93163422779631</v>
      </c>
      <c r="T91" s="295">
        <v>240.90561117433751</v>
      </c>
      <c r="U91" s="295">
        <v>215.386652973271</v>
      </c>
      <c r="V91" s="295">
        <v>231.6176845088695</v>
      </c>
      <c r="W91" s="295">
        <v>374.23048475484251</v>
      </c>
      <c r="X91" s="295">
        <v>292.40667620196382</v>
      </c>
      <c r="Y91" s="295">
        <v>272.6440160862316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185.55737216109964</v>
      </c>
      <c r="C93" s="261">
        <f t="shared" si="4"/>
        <v>128.76268566725338</v>
      </c>
      <c r="D93" s="261">
        <f t="shared" si="4"/>
        <v>125.78648211154109</v>
      </c>
      <c r="E93" s="261">
        <f t="shared" si="4"/>
        <v>177.85695970591934</v>
      </c>
      <c r="F93" s="261">
        <f t="shared" si="4"/>
        <v>135.95810792367024</v>
      </c>
      <c r="G93" s="261">
        <f t="shared" si="4"/>
        <v>119.80421014170199</v>
      </c>
      <c r="H93" s="261">
        <f t="shared" si="4"/>
        <v>107.0662507430354</v>
      </c>
      <c r="I93" s="261">
        <f t="shared" si="4"/>
        <v>141.21523801836818</v>
      </c>
      <c r="J93" s="261">
        <f t="shared" si="4"/>
        <v>58.059117868678896</v>
      </c>
      <c r="K93" s="261">
        <f t="shared" si="4"/>
        <v>85.915338340938064</v>
      </c>
      <c r="L93" s="261">
        <f t="shared" si="4"/>
        <v>50.899479627950086</v>
      </c>
      <c r="M93" s="261">
        <f t="shared" si="4"/>
        <v>37.091930160737448</v>
      </c>
      <c r="N93" s="261">
        <f t="shared" si="4"/>
        <v>52.6223992585114</v>
      </c>
      <c r="O93" s="261">
        <f t="shared" si="4"/>
        <v>46.026095873013794</v>
      </c>
      <c r="P93" s="261">
        <f t="shared" si="4"/>
        <v>33.808843320727888</v>
      </c>
      <c r="Q93" s="261">
        <f t="shared" si="4"/>
        <v>34.269052550522282</v>
      </c>
      <c r="R93" s="261">
        <f t="shared" si="4"/>
        <v>37.416888299598234</v>
      </c>
      <c r="S93" s="261">
        <f t="shared" si="4"/>
        <v>30.571652781886634</v>
      </c>
      <c r="T93" s="261">
        <f t="shared" si="4"/>
        <v>34.667755983283293</v>
      </c>
      <c r="U93" s="261">
        <f t="shared" si="4"/>
        <v>30.735643621822842</v>
      </c>
      <c r="V93" s="261">
        <f t="shared" si="4"/>
        <v>31.429347281788779</v>
      </c>
      <c r="W93" s="261">
        <f t="shared" si="4"/>
        <v>68.242555650934179</v>
      </c>
      <c r="X93" s="261">
        <f t="shared" si="4"/>
        <v>54.366399561591322</v>
      </c>
      <c r="Y93" s="261">
        <f t="shared" si="4"/>
        <v>53.953098441169303</v>
      </c>
      <c r="DA93" s="70"/>
    </row>
    <row r="94" spans="1:105" ht="12" customHeight="1" x14ac:dyDescent="0.25">
      <c r="A94" s="60" t="s">
        <v>1022</v>
      </c>
      <c r="B94" s="262">
        <v>128.81052084910471</v>
      </c>
      <c r="C94" s="262">
        <v>91.801112168034166</v>
      </c>
      <c r="D94" s="262">
        <v>89.095571850578921</v>
      </c>
      <c r="E94" s="262">
        <v>125.78854179264729</v>
      </c>
      <c r="F94" s="262">
        <v>105.6192240689806</v>
      </c>
      <c r="G94" s="262">
        <v>93.065971149526206</v>
      </c>
      <c r="H94" s="262">
        <v>82.852855268298754</v>
      </c>
      <c r="I94" s="262">
        <v>105.7459328461413</v>
      </c>
      <c r="J94" s="262">
        <v>42.426269670452342</v>
      </c>
      <c r="K94" s="262">
        <v>67.973854442847497</v>
      </c>
      <c r="L94" s="262">
        <v>38.873422506149062</v>
      </c>
      <c r="M94" s="262">
        <v>26.607430391322051</v>
      </c>
      <c r="N94" s="262">
        <v>35.76377545025359</v>
      </c>
      <c r="O94" s="262">
        <v>33.245763890342232</v>
      </c>
      <c r="P94" s="262">
        <v>23.162331543585111</v>
      </c>
      <c r="Q94" s="262">
        <v>24.8422922058765</v>
      </c>
      <c r="R94" s="262">
        <v>26.681637697548972</v>
      </c>
      <c r="S94" s="262">
        <v>22.571262052838481</v>
      </c>
      <c r="T94" s="262">
        <v>25.032174687273709</v>
      </c>
      <c r="U94" s="262">
        <v>22.39284116427158</v>
      </c>
      <c r="V94" s="262">
        <v>23.240183709865601</v>
      </c>
      <c r="W94" s="262">
        <v>45.057351236621273</v>
      </c>
      <c r="X94" s="262">
        <v>29.491107173162039</v>
      </c>
      <c r="Y94" s="262">
        <v>28.98890314626955</v>
      </c>
      <c r="DA94" s="72" t="s">
        <v>1342</v>
      </c>
    </row>
    <row r="95" spans="1:105" ht="12" customHeight="1" x14ac:dyDescent="0.25">
      <c r="A95" s="60" t="s">
        <v>1024</v>
      </c>
      <c r="B95" s="262">
        <v>56.746851311994917</v>
      </c>
      <c r="C95" s="262">
        <v>36.961573499219227</v>
      </c>
      <c r="D95" s="262">
        <v>36.690910260962163</v>
      </c>
      <c r="E95" s="262">
        <v>52.068417913272043</v>
      </c>
      <c r="F95" s="262">
        <v>30.33888385468963</v>
      </c>
      <c r="G95" s="262">
        <v>26.738238992175781</v>
      </c>
      <c r="H95" s="262">
        <v>24.21339547473664</v>
      </c>
      <c r="I95" s="262">
        <v>35.469305172226882</v>
      </c>
      <c r="J95" s="262">
        <v>15.632848198226551</v>
      </c>
      <c r="K95" s="262">
        <v>17.941483898090571</v>
      </c>
      <c r="L95" s="262">
        <v>12.026057121801021</v>
      </c>
      <c r="M95" s="262">
        <v>10.4844997694154</v>
      </c>
      <c r="N95" s="262">
        <v>16.858623808257811</v>
      </c>
      <c r="O95" s="262">
        <v>12.78033198267156</v>
      </c>
      <c r="P95" s="262">
        <v>10.646511777142781</v>
      </c>
      <c r="Q95" s="262">
        <v>9.4267603446457819</v>
      </c>
      <c r="R95" s="262">
        <v>10.735250602049261</v>
      </c>
      <c r="S95" s="262">
        <v>8.0003907290481528</v>
      </c>
      <c r="T95" s="262">
        <v>9.6355812960095815</v>
      </c>
      <c r="U95" s="262">
        <v>8.3428024575512616</v>
      </c>
      <c r="V95" s="262">
        <v>8.1891635719231779</v>
      </c>
      <c r="W95" s="262">
        <v>23.185204414312899</v>
      </c>
      <c r="X95" s="262">
        <v>24.87529238842928</v>
      </c>
      <c r="Y95" s="262">
        <v>24.964195294899749</v>
      </c>
      <c r="DA95" s="72" t="s">
        <v>1343</v>
      </c>
    </row>
    <row r="96" spans="1:105" ht="12" customHeight="1" x14ac:dyDescent="0.25">
      <c r="A96" s="64" t="s">
        <v>28</v>
      </c>
      <c r="B96" s="229">
        <v>0.16161723053625421</v>
      </c>
      <c r="C96" s="229">
        <v>0.14993427146952881</v>
      </c>
      <c r="D96" s="229">
        <v>0.13977810887176881</v>
      </c>
      <c r="E96" s="229">
        <v>0.13616598022165011</v>
      </c>
      <c r="F96" s="229">
        <v>8.647399606369921E-2</v>
      </c>
      <c r="G96" s="229">
        <v>9.2609052453197505E-2</v>
      </c>
      <c r="H96" s="229">
        <v>0.1027950299917255</v>
      </c>
      <c r="I96" s="229">
        <v>0.10374260547207149</v>
      </c>
      <c r="J96" s="229">
        <v>5.4512364417486123E-2</v>
      </c>
      <c r="K96" s="229">
        <v>4.7059306578769257E-2</v>
      </c>
      <c r="L96" s="229">
        <v>3.1947459040654769E-2</v>
      </c>
      <c r="M96" s="229">
        <v>3.044431393774907E-2</v>
      </c>
      <c r="N96" s="229">
        <v>3.3799700696099708E-2</v>
      </c>
      <c r="O96" s="229">
        <v>1.3227491149291009E-2</v>
      </c>
      <c r="P96" s="229">
        <v>1.116155030135319E-2</v>
      </c>
      <c r="Q96" s="229">
        <v>8.0123938799391958E-3</v>
      </c>
      <c r="R96" s="229">
        <v>0</v>
      </c>
      <c r="S96" s="229">
        <v>0</v>
      </c>
      <c r="T96" s="229">
        <v>1.282303109784572E-2</v>
      </c>
      <c r="U96" s="229">
        <v>5.6896695159963156E-3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2.6793497910917581</v>
      </c>
      <c r="F97" s="229">
        <v>0</v>
      </c>
      <c r="G97" s="229">
        <v>0</v>
      </c>
      <c r="H97" s="229">
        <v>0</v>
      </c>
      <c r="I97" s="229">
        <v>6.4054920915223619</v>
      </c>
      <c r="J97" s="229">
        <v>3.0905463879720578</v>
      </c>
      <c r="K97" s="229">
        <v>0</v>
      </c>
      <c r="L97" s="229">
        <v>0</v>
      </c>
      <c r="M97" s="229">
        <v>0.23692059155246881</v>
      </c>
      <c r="N97" s="229">
        <v>0</v>
      </c>
      <c r="O97" s="229">
        <v>1.5869929529103641E-2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0.57234976522570524</v>
      </c>
      <c r="Y97" s="229">
        <v>0.97509542489149026</v>
      </c>
      <c r="DA97" s="73" t="s">
        <v>1345</v>
      </c>
    </row>
    <row r="98" spans="1:105" ht="12" customHeight="1" x14ac:dyDescent="0.25">
      <c r="A98" s="64" t="s">
        <v>31</v>
      </c>
      <c r="B98" s="229">
        <v>0.18917312676659809</v>
      </c>
      <c r="C98" s="229">
        <v>0.88619457026519888</v>
      </c>
      <c r="D98" s="229">
        <v>0.68245382982961833</v>
      </c>
      <c r="E98" s="229">
        <v>0.46109958346625218</v>
      </c>
      <c r="F98" s="229">
        <v>0.17664873956766261</v>
      </c>
      <c r="G98" s="229">
        <v>0.25036291938929089</v>
      </c>
      <c r="H98" s="229">
        <v>0.28927776000409899</v>
      </c>
      <c r="I98" s="229">
        <v>0.2820249401731969</v>
      </c>
      <c r="J98" s="229">
        <v>0.11951530857315409</v>
      </c>
      <c r="K98" s="229">
        <v>0.14994664534117719</v>
      </c>
      <c r="L98" s="229">
        <v>0</v>
      </c>
      <c r="M98" s="229">
        <v>0.16650548766459319</v>
      </c>
      <c r="N98" s="229">
        <v>0.1210941688576391</v>
      </c>
      <c r="O98" s="229">
        <v>2.9768267814814928E-2</v>
      </c>
      <c r="P98" s="229">
        <v>1.04512053480345E-2</v>
      </c>
      <c r="Q98" s="229">
        <v>3.7327271559816293E-2</v>
      </c>
      <c r="R98" s="229">
        <v>5.9954625727295041E-2</v>
      </c>
      <c r="S98" s="229">
        <v>3.5916256036110282E-2</v>
      </c>
      <c r="T98" s="229">
        <v>6.0151657094840161E-2</v>
      </c>
      <c r="U98" s="229">
        <v>5.5847385621623911E-2</v>
      </c>
      <c r="V98" s="229">
        <v>8.0298613874127636E-2</v>
      </c>
      <c r="W98" s="229">
        <v>3.6440649670972353E-2</v>
      </c>
      <c r="X98" s="229">
        <v>0.13377230244736099</v>
      </c>
      <c r="Y98" s="229">
        <v>0.15242658283626839</v>
      </c>
      <c r="DA98" s="73" t="s">
        <v>1346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0</v>
      </c>
      <c r="F99" s="229">
        <v>0.51497645910506651</v>
      </c>
      <c r="G99" s="229">
        <v>0.45311174690567613</v>
      </c>
      <c r="H99" s="229">
        <v>0.27332002900185148</v>
      </c>
      <c r="I99" s="229">
        <v>0.36511443839614471</v>
      </c>
      <c r="J99" s="229">
        <v>0.14301913759927709</v>
      </c>
      <c r="K99" s="229">
        <v>0</v>
      </c>
      <c r="L99" s="229">
        <v>0</v>
      </c>
      <c r="M99" s="229">
        <v>2.298095240004963</v>
      </c>
      <c r="N99" s="229">
        <v>1.138586048991882</v>
      </c>
      <c r="O99" s="229">
        <v>0.5154981566157083</v>
      </c>
      <c r="P99" s="229">
        <v>0.57217772188326987</v>
      </c>
      <c r="Q99" s="229">
        <v>0.86286610205512992</v>
      </c>
      <c r="R99" s="229">
        <v>0.60159933135190569</v>
      </c>
      <c r="S99" s="229">
        <v>0.33173523459573889</v>
      </c>
      <c r="T99" s="229">
        <v>0.76639371858836225</v>
      </c>
      <c r="U99" s="229">
        <v>0.64739892567463719</v>
      </c>
      <c r="V99" s="229">
        <v>0.70621701723647456</v>
      </c>
      <c r="W99" s="229">
        <v>0.972797110951796</v>
      </c>
      <c r="X99" s="229">
        <v>0.73754870714164822</v>
      </c>
      <c r="Y99" s="229">
        <v>0.62646427186579223</v>
      </c>
      <c r="DA99" s="73" t="s">
        <v>1347</v>
      </c>
    </row>
    <row r="100" spans="1:105" ht="12" customHeight="1" x14ac:dyDescent="0.25">
      <c r="A100" s="64" t="s">
        <v>32</v>
      </c>
      <c r="B100" s="229">
        <v>10.52349056709758</v>
      </c>
      <c r="C100" s="229">
        <v>6.8744869553008243</v>
      </c>
      <c r="D100" s="229">
        <v>5.6077234300658798</v>
      </c>
      <c r="E100" s="229">
        <v>9.439823569528949</v>
      </c>
      <c r="F100" s="229">
        <v>2.5032775983326352</v>
      </c>
      <c r="G100" s="229">
        <v>2.027112418128969</v>
      </c>
      <c r="H100" s="229">
        <v>1.5427621244205989</v>
      </c>
      <c r="I100" s="229">
        <v>3.8865513331555559</v>
      </c>
      <c r="J100" s="229">
        <v>2.1221456869715531</v>
      </c>
      <c r="K100" s="229">
        <v>2.1964723582208099</v>
      </c>
      <c r="L100" s="229">
        <v>0.34031793885365252</v>
      </c>
      <c r="M100" s="229">
        <v>1.5852422075499191</v>
      </c>
      <c r="N100" s="229">
        <v>0.56688072176722304</v>
      </c>
      <c r="O100" s="229">
        <v>0.59058086847972158</v>
      </c>
      <c r="P100" s="229">
        <v>0.395731848216336</v>
      </c>
      <c r="Q100" s="229">
        <v>1.186466916269127</v>
      </c>
      <c r="R100" s="229">
        <v>1.207933135387627</v>
      </c>
      <c r="S100" s="229">
        <v>0.63398441793949301</v>
      </c>
      <c r="T100" s="229">
        <v>0.74424963188129334</v>
      </c>
      <c r="U100" s="229">
        <v>0.45634124781881857</v>
      </c>
      <c r="V100" s="229">
        <v>0.47828525876284028</v>
      </c>
      <c r="W100" s="229">
        <v>0.42370661742607002</v>
      </c>
      <c r="X100" s="229">
        <v>0.83681678056113906</v>
      </c>
      <c r="Y100" s="229">
        <v>1.156321058943145</v>
      </c>
      <c r="DA100" s="73" t="s">
        <v>1348</v>
      </c>
    </row>
    <row r="101" spans="1:105" ht="12" customHeight="1" x14ac:dyDescent="0.25">
      <c r="A101" s="64" t="s">
        <v>33</v>
      </c>
      <c r="B101" s="229">
        <v>15.05722593215692</v>
      </c>
      <c r="C101" s="229">
        <v>0.1100715665268583</v>
      </c>
      <c r="D101" s="229">
        <v>4.2343722731650857</v>
      </c>
      <c r="E101" s="229">
        <v>8.5428060586480576</v>
      </c>
      <c r="F101" s="229">
        <v>7.2103880994490268</v>
      </c>
      <c r="G101" s="229">
        <v>6.7980762300079958</v>
      </c>
      <c r="H101" s="229">
        <v>5.8165158879301648</v>
      </c>
      <c r="I101" s="229">
        <v>9.1085765672400587</v>
      </c>
      <c r="J101" s="229">
        <v>3.6002723594558361</v>
      </c>
      <c r="K101" s="229">
        <v>4.6922201416185612</v>
      </c>
      <c r="L101" s="229">
        <v>2.1781085780056251</v>
      </c>
      <c r="M101" s="229">
        <v>0.1152249486618996</v>
      </c>
      <c r="N101" s="229">
        <v>7.6330041872160654</v>
      </c>
      <c r="O101" s="229">
        <v>4.9246405667704787</v>
      </c>
      <c r="P101" s="229">
        <v>3.926774454206897</v>
      </c>
      <c r="Q101" s="229">
        <v>8.377127335894978E-2</v>
      </c>
      <c r="R101" s="229">
        <v>1.968265867968612</v>
      </c>
      <c r="S101" s="229">
        <v>1.4856427956657221</v>
      </c>
      <c r="T101" s="229">
        <v>1.780370822225116</v>
      </c>
      <c r="U101" s="229">
        <v>1.5340403089245189</v>
      </c>
      <c r="V101" s="229">
        <v>0.67542606881426925</v>
      </c>
      <c r="W101" s="229">
        <v>11.242269312613351</v>
      </c>
      <c r="X101" s="229">
        <v>15.106001867330759</v>
      </c>
      <c r="Y101" s="229">
        <v>14.974205638142131</v>
      </c>
      <c r="DA101" s="73" t="s">
        <v>1349</v>
      </c>
    </row>
    <row r="102" spans="1:105" ht="12" customHeight="1" x14ac:dyDescent="0.25">
      <c r="A102" s="64" t="s">
        <v>35</v>
      </c>
      <c r="B102" s="229">
        <v>30.815344455437561</v>
      </c>
      <c r="C102" s="229">
        <v>28.940886135656822</v>
      </c>
      <c r="D102" s="229">
        <v>26.02658261902981</v>
      </c>
      <c r="E102" s="229">
        <v>30.80917293031537</v>
      </c>
      <c r="F102" s="229">
        <v>19.84711896217155</v>
      </c>
      <c r="G102" s="229">
        <v>17.116966625290651</v>
      </c>
      <c r="H102" s="229">
        <v>16.188724643388198</v>
      </c>
      <c r="I102" s="229">
        <v>15.317803196267491</v>
      </c>
      <c r="J102" s="229">
        <v>6.5028369532371872</v>
      </c>
      <c r="K102" s="229">
        <v>10.85578544633125</v>
      </c>
      <c r="L102" s="229">
        <v>7.195309341533763</v>
      </c>
      <c r="M102" s="229">
        <v>3.8801930661450248</v>
      </c>
      <c r="N102" s="229">
        <v>5.1782241959653978</v>
      </c>
      <c r="O102" s="229">
        <v>4.3220118211671386</v>
      </c>
      <c r="P102" s="229">
        <v>3.7290136726583092</v>
      </c>
      <c r="Q102" s="229">
        <v>4.9776031994408036</v>
      </c>
      <c r="R102" s="229">
        <v>4.4871808777871189</v>
      </c>
      <c r="S102" s="229">
        <v>3.6429166774668</v>
      </c>
      <c r="T102" s="229">
        <v>3.9963621552572079</v>
      </c>
      <c r="U102" s="229">
        <v>3.488472275446131</v>
      </c>
      <c r="V102" s="229">
        <v>3.8874035062730949</v>
      </c>
      <c r="W102" s="229">
        <v>8.0272868514612163</v>
      </c>
      <c r="X102" s="229">
        <v>4.5392854244921228</v>
      </c>
      <c r="Y102" s="229">
        <v>4.1678196303532804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2.2803738043673221</v>
      </c>
      <c r="M104" s="229">
        <v>2.171873913898783</v>
      </c>
      <c r="N104" s="229">
        <v>2.1870347847635041</v>
      </c>
      <c r="O104" s="229">
        <v>2.368734881145302</v>
      </c>
      <c r="P104" s="229">
        <v>2.001201324528576</v>
      </c>
      <c r="Q104" s="229">
        <v>2.2707131880820159</v>
      </c>
      <c r="R104" s="229">
        <v>2.4103167638267</v>
      </c>
      <c r="S104" s="229">
        <v>1.8701953473442881</v>
      </c>
      <c r="T104" s="229">
        <v>2.2752302798649162</v>
      </c>
      <c r="U104" s="229">
        <v>2.155012644549537</v>
      </c>
      <c r="V104" s="229">
        <v>2.3615331069623702</v>
      </c>
      <c r="W104" s="229">
        <v>2.4827038721894872</v>
      </c>
      <c r="X104" s="229">
        <v>2.949517541230545</v>
      </c>
      <c r="Y104" s="229">
        <v>2.911862687867643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3035.0187504907112</v>
      </c>
      <c r="C110" s="223">
        <v>2930.9919074360191</v>
      </c>
      <c r="D110" s="223">
        <v>3082.0628122960879</v>
      </c>
      <c r="E110" s="223">
        <v>3165.8024128387651</v>
      </c>
      <c r="F110" s="223">
        <v>2146.73907532762</v>
      </c>
      <c r="G110" s="223">
        <v>1979.1941545945369</v>
      </c>
      <c r="H110" s="223">
        <v>1884.792191342041</v>
      </c>
      <c r="I110" s="223">
        <v>2054.817214176056</v>
      </c>
      <c r="J110" s="223">
        <v>1752.737129426464</v>
      </c>
      <c r="K110" s="223">
        <v>1647.4943183501441</v>
      </c>
      <c r="L110" s="223">
        <v>1626.529578362399</v>
      </c>
      <c r="M110" s="223">
        <v>1705.8010934018851</v>
      </c>
      <c r="N110" s="223">
        <v>1785.6843422640029</v>
      </c>
      <c r="O110" s="223">
        <v>1430.9621226125739</v>
      </c>
      <c r="P110" s="223">
        <v>1631.1791427663859</v>
      </c>
      <c r="Q110" s="223">
        <v>948.75253430068813</v>
      </c>
      <c r="R110" s="223">
        <v>1046.5571206965881</v>
      </c>
      <c r="S110" s="223">
        <v>1054.6656569494919</v>
      </c>
      <c r="T110" s="223">
        <v>990.55945470583708</v>
      </c>
      <c r="U110" s="223">
        <v>1089.2847785421591</v>
      </c>
      <c r="V110" s="223">
        <v>1033.4253216658719</v>
      </c>
      <c r="W110" s="223">
        <v>1528.251192514432</v>
      </c>
      <c r="X110" s="223">
        <v>1244.079988621042</v>
      </c>
      <c r="Y110" s="223">
        <v>1421.0760358684479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151.98366598584761</v>
      </c>
      <c r="C115" s="260">
        <v>154.10723288543261</v>
      </c>
      <c r="D115" s="260">
        <v>160.8592313217294</v>
      </c>
      <c r="E115" s="260">
        <v>165.643232952473</v>
      </c>
      <c r="F115" s="260">
        <v>135.68633544577011</v>
      </c>
      <c r="G115" s="260">
        <v>124.65927679570299</v>
      </c>
      <c r="H115" s="260">
        <v>116.5227473639557</v>
      </c>
      <c r="I115" s="260">
        <v>119.0649500167481</v>
      </c>
      <c r="J115" s="260">
        <v>89.650585777994948</v>
      </c>
      <c r="K115" s="260">
        <v>105.10045149053261</v>
      </c>
      <c r="L115" s="260">
        <v>95.62221821637533</v>
      </c>
      <c r="M115" s="260">
        <v>101.74866108825471</v>
      </c>
      <c r="N115" s="260">
        <v>89.346310593116101</v>
      </c>
      <c r="O115" s="260">
        <v>75.502551069462982</v>
      </c>
      <c r="P115" s="260">
        <v>79.425794915185463</v>
      </c>
      <c r="Q115" s="260">
        <v>50.304912236618357</v>
      </c>
      <c r="R115" s="260">
        <v>53.50277413765788</v>
      </c>
      <c r="S115" s="260">
        <v>56.745391385233958</v>
      </c>
      <c r="T115" s="260">
        <v>52.996865947640167</v>
      </c>
      <c r="U115" s="260">
        <v>59.901169911413959</v>
      </c>
      <c r="V115" s="260">
        <v>57.708744223593783</v>
      </c>
      <c r="W115" s="260">
        <v>73.080687989603689</v>
      </c>
      <c r="X115" s="260">
        <v>41.478291688499127</v>
      </c>
      <c r="Y115" s="260">
        <v>46.213873830310277</v>
      </c>
      <c r="DA115" s="68" t="s">
        <v>1362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0</v>
      </c>
      <c r="F116" s="226">
        <v>3.4316344723437191</v>
      </c>
      <c r="G116" s="226">
        <v>3.2148167743112022</v>
      </c>
      <c r="H116" s="226">
        <v>1.934632138515993</v>
      </c>
      <c r="I116" s="226">
        <v>2.7719543882538789</v>
      </c>
      <c r="J116" s="226">
        <v>1.9292848487823759</v>
      </c>
      <c r="K116" s="226">
        <v>0</v>
      </c>
      <c r="L116" s="226">
        <v>0</v>
      </c>
      <c r="M116" s="226">
        <v>37.846746887975321</v>
      </c>
      <c r="N116" s="226">
        <v>16.10440377743301</v>
      </c>
      <c r="O116" s="226">
        <v>8.0457561999552087</v>
      </c>
      <c r="P116" s="226">
        <v>10.56583309708361</v>
      </c>
      <c r="Q116" s="226">
        <v>7.4320061103169408</v>
      </c>
      <c r="R116" s="226">
        <v>6.3251372281478009</v>
      </c>
      <c r="S116" s="226">
        <v>4.7361243550102916</v>
      </c>
      <c r="T116" s="226">
        <v>8.5279334576403869</v>
      </c>
      <c r="U116" s="226">
        <v>9.3764895378740114</v>
      </c>
      <c r="V116" s="226">
        <v>8.8720644218368925</v>
      </c>
      <c r="W116" s="226">
        <v>7.8991132126722334</v>
      </c>
      <c r="X116" s="226">
        <v>5.7974648522493863</v>
      </c>
      <c r="Y116" s="226">
        <v>6.0387205700944344</v>
      </c>
      <c r="DA116" s="69" t="s">
        <v>1363</v>
      </c>
    </row>
    <row r="117" spans="1:105" ht="12" customHeight="1" x14ac:dyDescent="0.25">
      <c r="A117" s="37" t="s">
        <v>35</v>
      </c>
      <c r="B117" s="226">
        <v>151.98366598584761</v>
      </c>
      <c r="C117" s="226">
        <v>154.10723288543261</v>
      </c>
      <c r="D117" s="226">
        <v>160.8592313217294</v>
      </c>
      <c r="E117" s="226">
        <v>165.643232952473</v>
      </c>
      <c r="F117" s="226">
        <v>132.2547009734264</v>
      </c>
      <c r="G117" s="226">
        <v>121.44446002139181</v>
      </c>
      <c r="H117" s="226">
        <v>114.58811522543969</v>
      </c>
      <c r="I117" s="226">
        <v>116.2929956284943</v>
      </c>
      <c r="J117" s="226">
        <v>87.721300929212575</v>
      </c>
      <c r="K117" s="226">
        <v>105.10045149053261</v>
      </c>
      <c r="L117" s="226">
        <v>95.62221821637533</v>
      </c>
      <c r="M117" s="226">
        <v>63.9019142002794</v>
      </c>
      <c r="N117" s="226">
        <v>73.241906815683095</v>
      </c>
      <c r="O117" s="226">
        <v>67.456794869507775</v>
      </c>
      <c r="P117" s="226">
        <v>68.859961818101851</v>
      </c>
      <c r="Q117" s="226">
        <v>42.872906126301423</v>
      </c>
      <c r="R117" s="226">
        <v>47.177636909510078</v>
      </c>
      <c r="S117" s="226">
        <v>52.009267030223668</v>
      </c>
      <c r="T117" s="226">
        <v>44.468932489999787</v>
      </c>
      <c r="U117" s="226">
        <v>50.524680373539937</v>
      </c>
      <c r="V117" s="226">
        <v>48.836679801756887</v>
      </c>
      <c r="W117" s="226">
        <v>65.181574776931456</v>
      </c>
      <c r="X117" s="226">
        <v>35.68082683624975</v>
      </c>
      <c r="Y117" s="226">
        <v>40.175153260215843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1570.0610721603739</v>
      </c>
      <c r="C121" s="261">
        <f t="shared" si="5"/>
        <v>1454.9723106894289</v>
      </c>
      <c r="D121" s="261">
        <f t="shared" si="5"/>
        <v>1553.379441058948</v>
      </c>
      <c r="E121" s="261">
        <f t="shared" si="5"/>
        <v>1607.8154401475731</v>
      </c>
      <c r="F121" s="261">
        <f t="shared" si="5"/>
        <v>901.29214082252236</v>
      </c>
      <c r="G121" s="261">
        <f t="shared" si="5"/>
        <v>827.84851214603884</v>
      </c>
      <c r="H121" s="261">
        <f t="shared" si="5"/>
        <v>791.00682135525517</v>
      </c>
      <c r="I121" s="261">
        <f t="shared" si="5"/>
        <v>924.59513167345824</v>
      </c>
      <c r="J121" s="261">
        <f t="shared" si="5"/>
        <v>763.79278416580598</v>
      </c>
      <c r="K121" s="261">
        <f t="shared" si="5"/>
        <v>650.50440448937195</v>
      </c>
      <c r="L121" s="261">
        <f t="shared" si="5"/>
        <v>693.67891697652863</v>
      </c>
      <c r="M121" s="261">
        <f t="shared" si="5"/>
        <v>694.83604227494209</v>
      </c>
      <c r="N121" s="261">
        <f t="shared" si="5"/>
        <v>870.21987892073457</v>
      </c>
      <c r="O121" s="261">
        <f t="shared" si="5"/>
        <v>632.03229128623934</v>
      </c>
      <c r="P121" s="261">
        <f t="shared" si="5"/>
        <v>778.58822854454297</v>
      </c>
      <c r="Q121" s="261">
        <f t="shared" si="5"/>
        <v>402.09180988925789</v>
      </c>
      <c r="R121" s="261">
        <f t="shared" si="5"/>
        <v>464.58990226514402</v>
      </c>
      <c r="S121" s="261">
        <f t="shared" si="5"/>
        <v>445.21533921082471</v>
      </c>
      <c r="T121" s="261">
        <f t="shared" si="5"/>
        <v>425.68303200229968</v>
      </c>
      <c r="U121" s="261">
        <f t="shared" si="5"/>
        <v>468.19834821593253</v>
      </c>
      <c r="V121" s="261">
        <f t="shared" si="5"/>
        <v>426.59350160407593</v>
      </c>
      <c r="W121" s="261">
        <f t="shared" si="5"/>
        <v>829.99908556902994</v>
      </c>
      <c r="X121" s="261">
        <f t="shared" si="5"/>
        <v>744.18597996726146</v>
      </c>
      <c r="Y121" s="261">
        <f t="shared" si="5"/>
        <v>854.3433653496362</v>
      </c>
      <c r="DA121" s="70"/>
    </row>
    <row r="122" spans="1:105" ht="12" customHeight="1" x14ac:dyDescent="0.25">
      <c r="A122" s="60" t="s">
        <v>1052</v>
      </c>
      <c r="B122" s="262">
        <v>1570.0610721603739</v>
      </c>
      <c r="C122" s="262">
        <v>1454.9723106894289</v>
      </c>
      <c r="D122" s="262">
        <v>1553.379441058948</v>
      </c>
      <c r="E122" s="262">
        <v>1607.8154401475731</v>
      </c>
      <c r="F122" s="262">
        <v>901.29214082252236</v>
      </c>
      <c r="G122" s="262">
        <v>827.84851214603884</v>
      </c>
      <c r="H122" s="262">
        <v>791.00682135525517</v>
      </c>
      <c r="I122" s="262">
        <v>924.59513167345824</v>
      </c>
      <c r="J122" s="262">
        <v>763.79278416580598</v>
      </c>
      <c r="K122" s="262">
        <v>650.50440448937195</v>
      </c>
      <c r="L122" s="262">
        <v>693.67891697652863</v>
      </c>
      <c r="M122" s="262">
        <v>694.83604227494209</v>
      </c>
      <c r="N122" s="262">
        <v>870.21987892073457</v>
      </c>
      <c r="O122" s="262">
        <v>632.03229128623934</v>
      </c>
      <c r="P122" s="262">
        <v>778.58822854454297</v>
      </c>
      <c r="Q122" s="262">
        <v>402.09180988925789</v>
      </c>
      <c r="R122" s="262">
        <v>464.58990226514402</v>
      </c>
      <c r="S122" s="262">
        <v>445.21533921082471</v>
      </c>
      <c r="T122" s="262">
        <v>425.68303200229968</v>
      </c>
      <c r="U122" s="262">
        <v>468.19834821593253</v>
      </c>
      <c r="V122" s="262">
        <v>426.59350160407593</v>
      </c>
      <c r="W122" s="262">
        <v>829.99908556902994</v>
      </c>
      <c r="X122" s="262">
        <v>744.18597996726146</v>
      </c>
      <c r="Y122" s="262">
        <v>854.3433653496362</v>
      </c>
      <c r="DA122" s="72" t="s">
        <v>1368</v>
      </c>
    </row>
    <row r="123" spans="1:105" ht="12" customHeight="1" x14ac:dyDescent="0.25">
      <c r="A123" s="64" t="s">
        <v>28</v>
      </c>
      <c r="B123" s="229">
        <v>4.4715947473495357</v>
      </c>
      <c r="C123" s="229">
        <v>5.9020813444580371</v>
      </c>
      <c r="D123" s="229">
        <v>5.9177719791411647</v>
      </c>
      <c r="E123" s="229">
        <v>4.2046556088540914</v>
      </c>
      <c r="F123" s="229">
        <v>2.568925521816205</v>
      </c>
      <c r="G123" s="229">
        <v>2.8672892895851638</v>
      </c>
      <c r="H123" s="229">
        <v>3.3581233994922508</v>
      </c>
      <c r="I123" s="229">
        <v>2.7043074991416698</v>
      </c>
      <c r="J123" s="229">
        <v>2.6633758648418349</v>
      </c>
      <c r="K123" s="229">
        <v>1.7062293384196059</v>
      </c>
      <c r="L123" s="229">
        <v>1.842771788211375</v>
      </c>
      <c r="M123" s="229">
        <v>2.017626693835191</v>
      </c>
      <c r="N123" s="229">
        <v>1.744695876831275</v>
      </c>
      <c r="O123" s="229">
        <v>0.65414588215628322</v>
      </c>
      <c r="P123" s="229">
        <v>0.81625342260914746</v>
      </c>
      <c r="Q123" s="229">
        <v>0.34176300647764313</v>
      </c>
      <c r="R123" s="229">
        <v>0</v>
      </c>
      <c r="S123" s="229">
        <v>0</v>
      </c>
      <c r="T123" s="229">
        <v>0.56649895730227628</v>
      </c>
      <c r="U123" s="229">
        <v>0.31930444030505212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82.735372733025471</v>
      </c>
      <c r="F124" s="229">
        <v>0</v>
      </c>
      <c r="G124" s="229">
        <v>0</v>
      </c>
      <c r="H124" s="229">
        <v>0</v>
      </c>
      <c r="I124" s="229">
        <v>166.97498795188781</v>
      </c>
      <c r="J124" s="229">
        <v>150.9985256896783</v>
      </c>
      <c r="K124" s="229">
        <v>0</v>
      </c>
      <c r="L124" s="229">
        <v>0</v>
      </c>
      <c r="M124" s="229">
        <v>15.70136580554615</v>
      </c>
      <c r="N124" s="229">
        <v>0</v>
      </c>
      <c r="O124" s="229">
        <v>0.78482373825893537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17.122800579286729</v>
      </c>
      <c r="Y124" s="229">
        <v>33.370445031289549</v>
      </c>
      <c r="DA124" s="73" t="s">
        <v>1370</v>
      </c>
    </row>
    <row r="125" spans="1:105" ht="12" customHeight="1" x14ac:dyDescent="0.25">
      <c r="A125" s="64" t="s">
        <v>31</v>
      </c>
      <c r="B125" s="229">
        <v>5.234006035015268</v>
      </c>
      <c r="C125" s="229">
        <v>34.884569014531237</v>
      </c>
      <c r="D125" s="229">
        <v>28.89298033734503</v>
      </c>
      <c r="E125" s="229">
        <v>14.23824766440012</v>
      </c>
      <c r="F125" s="229">
        <v>5.247790967561536</v>
      </c>
      <c r="G125" s="229">
        <v>7.7515415421940386</v>
      </c>
      <c r="H125" s="229">
        <v>9.450169087947776</v>
      </c>
      <c r="I125" s="229">
        <v>7.3516773285656321</v>
      </c>
      <c r="J125" s="229">
        <v>5.8393025460248822</v>
      </c>
      <c r="K125" s="229">
        <v>5.4366157106560404</v>
      </c>
      <c r="L125" s="229">
        <v>0</v>
      </c>
      <c r="M125" s="229">
        <v>11.03476719065025</v>
      </c>
      <c r="N125" s="229">
        <v>6.250720946135857</v>
      </c>
      <c r="O125" s="229">
        <v>1.472145366812839</v>
      </c>
      <c r="P125" s="229">
        <v>0.76430530754226267</v>
      </c>
      <c r="Q125" s="229">
        <v>1.592168425947009</v>
      </c>
      <c r="R125" s="229">
        <v>2.5946589175729309</v>
      </c>
      <c r="S125" s="229">
        <v>1.9987108949867669</v>
      </c>
      <c r="T125" s="229">
        <v>2.6573943995157121</v>
      </c>
      <c r="U125" s="229">
        <v>3.1341571172592841</v>
      </c>
      <c r="V125" s="229">
        <v>4.1829506231822871</v>
      </c>
      <c r="W125" s="229">
        <v>1.3045261695332251</v>
      </c>
      <c r="X125" s="229">
        <v>4.0020221846949049</v>
      </c>
      <c r="Y125" s="229">
        <v>5.2164565374830234</v>
      </c>
      <c r="DA125" s="73" t="s">
        <v>1371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0</v>
      </c>
      <c r="F126" s="229">
        <v>15.29865889342077</v>
      </c>
      <c r="G126" s="229">
        <v>14.028892688913491</v>
      </c>
      <c r="H126" s="229">
        <v>8.9288595471483436</v>
      </c>
      <c r="I126" s="229">
        <v>9.5176105256524135</v>
      </c>
      <c r="J126" s="229">
        <v>6.987657265701376</v>
      </c>
      <c r="K126" s="229">
        <v>0</v>
      </c>
      <c r="L126" s="229">
        <v>0</v>
      </c>
      <c r="M126" s="229">
        <v>152.3009620348312</v>
      </c>
      <c r="N126" s="229">
        <v>58.772306978534161</v>
      </c>
      <c r="O126" s="229">
        <v>25.49319387958122</v>
      </c>
      <c r="P126" s="229">
        <v>41.843830939085677</v>
      </c>
      <c r="Q126" s="229">
        <v>36.804944645113217</v>
      </c>
      <c r="R126" s="229">
        <v>26.035440150992319</v>
      </c>
      <c r="S126" s="229">
        <v>18.460800228477879</v>
      </c>
      <c r="T126" s="229">
        <v>33.857926347559193</v>
      </c>
      <c r="U126" s="229">
        <v>36.332048994313837</v>
      </c>
      <c r="V126" s="229">
        <v>36.788566699070437</v>
      </c>
      <c r="W126" s="229">
        <v>34.824826130743141</v>
      </c>
      <c r="X126" s="229">
        <v>22.065003250096559</v>
      </c>
      <c r="Y126" s="229">
        <v>21.43932892587474</v>
      </c>
      <c r="DA126" s="73" t="s">
        <v>1372</v>
      </c>
    </row>
    <row r="127" spans="1:105" ht="12" customHeight="1" x14ac:dyDescent="0.25">
      <c r="A127" s="64" t="s">
        <v>32</v>
      </c>
      <c r="B127" s="229">
        <v>291.16193234767809</v>
      </c>
      <c r="C127" s="229">
        <v>270.61045359363999</v>
      </c>
      <c r="D127" s="229">
        <v>237.4136325714714</v>
      </c>
      <c r="E127" s="229">
        <v>291.4913626267284</v>
      </c>
      <c r="F127" s="229">
        <v>74.366098518338632</v>
      </c>
      <c r="G127" s="229">
        <v>62.761874474676077</v>
      </c>
      <c r="H127" s="229">
        <v>50.399183601427211</v>
      </c>
      <c r="I127" s="229">
        <v>101.3125693944629</v>
      </c>
      <c r="J127" s="229">
        <v>103.6842130176469</v>
      </c>
      <c r="K127" s="229">
        <v>79.637501082831662</v>
      </c>
      <c r="L127" s="229">
        <v>19.629989851264909</v>
      </c>
      <c r="M127" s="229">
        <v>105.0582713306307</v>
      </c>
      <c r="N127" s="229">
        <v>29.26163361075384</v>
      </c>
      <c r="O127" s="229">
        <v>29.20629761426817</v>
      </c>
      <c r="P127" s="229">
        <v>28.94019798511917</v>
      </c>
      <c r="Q127" s="229">
        <v>50.607909005276191</v>
      </c>
      <c r="R127" s="229">
        <v>52.275774280056382</v>
      </c>
      <c r="S127" s="229">
        <v>35.280725310386252</v>
      </c>
      <c r="T127" s="229">
        <v>32.879639549824347</v>
      </c>
      <c r="U127" s="229">
        <v>25.609885831370899</v>
      </c>
      <c r="V127" s="229">
        <v>24.91504553661462</v>
      </c>
      <c r="W127" s="229">
        <v>15.168126134617349</v>
      </c>
      <c r="X127" s="229">
        <v>25.034773709217209</v>
      </c>
      <c r="Y127" s="229">
        <v>39.572484242020458</v>
      </c>
      <c r="DA127" s="73" t="s">
        <v>1373</v>
      </c>
    </row>
    <row r="128" spans="1:105" ht="12" customHeight="1" x14ac:dyDescent="0.25">
      <c r="A128" s="64" t="s">
        <v>33</v>
      </c>
      <c r="B128" s="229">
        <v>416.6004587783392</v>
      </c>
      <c r="C128" s="229">
        <v>4.3329075666697809</v>
      </c>
      <c r="D128" s="229">
        <v>179.27020038865069</v>
      </c>
      <c r="E128" s="229">
        <v>263.79244912259031</v>
      </c>
      <c r="F128" s="229">
        <v>214.2025447422358</v>
      </c>
      <c r="G128" s="229">
        <v>210.47673686043001</v>
      </c>
      <c r="H128" s="229">
        <v>190.01481013575281</v>
      </c>
      <c r="I128" s="229">
        <v>237.43756776886281</v>
      </c>
      <c r="J128" s="229">
        <v>175.90281785605279</v>
      </c>
      <c r="K128" s="229">
        <v>170.1258316365606</v>
      </c>
      <c r="L128" s="229">
        <v>125.6361901615478</v>
      </c>
      <c r="M128" s="229">
        <v>7.6362677343100263</v>
      </c>
      <c r="N128" s="229">
        <v>394.00558759410728</v>
      </c>
      <c r="O128" s="229">
        <v>243.54076759487091</v>
      </c>
      <c r="P128" s="229">
        <v>287.16826977628318</v>
      </c>
      <c r="Q128" s="229">
        <v>3.5732045464335611</v>
      </c>
      <c r="R128" s="229">
        <v>85.180726666669415</v>
      </c>
      <c r="S128" s="229">
        <v>82.6748322199916</v>
      </c>
      <c r="T128" s="229">
        <v>78.653651130220425</v>
      </c>
      <c r="U128" s="229">
        <v>86.090392573664204</v>
      </c>
      <c r="V128" s="229">
        <v>35.184591105009332</v>
      </c>
      <c r="W128" s="229">
        <v>402.45809708839607</v>
      </c>
      <c r="X128" s="229">
        <v>451.92131322467901</v>
      </c>
      <c r="Y128" s="229">
        <v>512.45846650388569</v>
      </c>
      <c r="DA128" s="73" t="s">
        <v>1374</v>
      </c>
    </row>
    <row r="129" spans="1:105" ht="12" customHeight="1" x14ac:dyDescent="0.25">
      <c r="A129" s="64" t="s">
        <v>35</v>
      </c>
      <c r="B129" s="229">
        <v>852.59308025199221</v>
      </c>
      <c r="C129" s="229">
        <v>1139.2422991701301</v>
      </c>
      <c r="D129" s="229">
        <v>1101.8848557823389</v>
      </c>
      <c r="E129" s="229">
        <v>951.35335239197457</v>
      </c>
      <c r="F129" s="229">
        <v>589.6081221791494</v>
      </c>
      <c r="G129" s="229">
        <v>529.96217729024011</v>
      </c>
      <c r="H129" s="229">
        <v>528.8556755834868</v>
      </c>
      <c r="I129" s="229">
        <v>399.29641120488498</v>
      </c>
      <c r="J129" s="229">
        <v>317.7168919258599</v>
      </c>
      <c r="K129" s="229">
        <v>393.59822672090411</v>
      </c>
      <c r="L129" s="229">
        <v>415.03498119080569</v>
      </c>
      <c r="M129" s="229">
        <v>257.15084673927288</v>
      </c>
      <c r="N129" s="229">
        <v>267.29308893114819</v>
      </c>
      <c r="O129" s="229">
        <v>213.73866015391749</v>
      </c>
      <c r="P129" s="229">
        <v>272.70585994623252</v>
      </c>
      <c r="Q129" s="229">
        <v>212.31615170003769</v>
      </c>
      <c r="R129" s="229">
        <v>194.19191994075959</v>
      </c>
      <c r="S129" s="229">
        <v>202.72539669673299</v>
      </c>
      <c r="T129" s="229">
        <v>176.55225014121891</v>
      </c>
      <c r="U129" s="229">
        <v>195.7731787934903</v>
      </c>
      <c r="V129" s="229">
        <v>202.5043289615902</v>
      </c>
      <c r="W129" s="229">
        <v>287.36605583688822</v>
      </c>
      <c r="X129" s="229">
        <v>135.8003162024373</v>
      </c>
      <c r="Y129" s="229">
        <v>142.6342410441633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131.53498398469881</v>
      </c>
      <c r="M131" s="229">
        <v>143.93593474586569</v>
      </c>
      <c r="N131" s="229">
        <v>112.8918449832241</v>
      </c>
      <c r="O131" s="229">
        <v>117.1422570563735</v>
      </c>
      <c r="P131" s="229">
        <v>146.3495111676709</v>
      </c>
      <c r="Q131" s="229">
        <v>96.855668559972614</v>
      </c>
      <c r="R131" s="229">
        <v>104.3113823090934</v>
      </c>
      <c r="S131" s="229">
        <v>104.0748738602491</v>
      </c>
      <c r="T131" s="229">
        <v>100.51567147665889</v>
      </c>
      <c r="U131" s="229">
        <v>120.9393804655289</v>
      </c>
      <c r="V131" s="229">
        <v>123.0180186786091</v>
      </c>
      <c r="W131" s="229">
        <v>88.877454208851844</v>
      </c>
      <c r="X131" s="229">
        <v>88.239750816849849</v>
      </c>
      <c r="Y131" s="229">
        <v>99.651943064919479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820.42819532506587</v>
      </c>
      <c r="C134" s="261">
        <v>837.89518023166795</v>
      </c>
      <c r="D134" s="261">
        <v>858.70242219692182</v>
      </c>
      <c r="E134" s="261">
        <v>867.15409989674595</v>
      </c>
      <c r="F134" s="261">
        <v>730.21595854576287</v>
      </c>
      <c r="G134" s="261">
        <v>678.11985160165773</v>
      </c>
      <c r="H134" s="261">
        <v>648.33574978358138</v>
      </c>
      <c r="I134" s="261">
        <v>662.78401111601841</v>
      </c>
      <c r="J134" s="261">
        <v>629.61707698559667</v>
      </c>
      <c r="K134" s="261">
        <v>600.2302009998748</v>
      </c>
      <c r="L134" s="261">
        <v>560.41848694912665</v>
      </c>
      <c r="M134" s="261">
        <v>674.73681153237953</v>
      </c>
      <c r="N134" s="261">
        <v>564.57910781870078</v>
      </c>
      <c r="O134" s="261">
        <v>506.58130045501127</v>
      </c>
      <c r="P134" s="261">
        <v>535.42503564641436</v>
      </c>
      <c r="Q134" s="261">
        <v>357.18977741034962</v>
      </c>
      <c r="R134" s="261">
        <v>373.84066786196428</v>
      </c>
      <c r="S134" s="261">
        <v>391.27281754638688</v>
      </c>
      <c r="T134" s="261">
        <v>365.96016574556182</v>
      </c>
      <c r="U134" s="261">
        <v>397.11390324482147</v>
      </c>
      <c r="V134" s="261">
        <v>393.81343476694423</v>
      </c>
      <c r="W134" s="261">
        <v>388.82078856640231</v>
      </c>
      <c r="X134" s="261">
        <v>296.49998122851599</v>
      </c>
      <c r="Y134" s="261">
        <v>336.47918985192581</v>
      </c>
      <c r="DA134" s="70" t="s">
        <v>1380</v>
      </c>
    </row>
    <row r="135" spans="1:105" ht="12" customHeight="1" x14ac:dyDescent="0.25">
      <c r="A135" s="60" t="s">
        <v>1012</v>
      </c>
      <c r="B135" s="262">
        <v>820.42819532506587</v>
      </c>
      <c r="C135" s="262">
        <v>837.89518023166795</v>
      </c>
      <c r="D135" s="262">
        <v>858.70242219692182</v>
      </c>
      <c r="E135" s="262">
        <v>867.15409989674595</v>
      </c>
      <c r="F135" s="262">
        <v>730.21595854576287</v>
      </c>
      <c r="G135" s="262">
        <v>678.11985160165773</v>
      </c>
      <c r="H135" s="262">
        <v>648.33574978358138</v>
      </c>
      <c r="I135" s="262">
        <v>662.78401111601841</v>
      </c>
      <c r="J135" s="262">
        <v>629.61707698559667</v>
      </c>
      <c r="K135" s="262">
        <v>600.2302009998748</v>
      </c>
      <c r="L135" s="262">
        <v>560.41848694912665</v>
      </c>
      <c r="M135" s="262">
        <v>674.73681153237953</v>
      </c>
      <c r="N135" s="262">
        <v>564.57910781870078</v>
      </c>
      <c r="O135" s="262">
        <v>506.58130045501127</v>
      </c>
      <c r="P135" s="262">
        <v>535.42503564641436</v>
      </c>
      <c r="Q135" s="262">
        <v>357.18977741034962</v>
      </c>
      <c r="R135" s="262">
        <v>373.84066786196428</v>
      </c>
      <c r="S135" s="262">
        <v>391.27281754638688</v>
      </c>
      <c r="T135" s="262">
        <v>365.96016574556182</v>
      </c>
      <c r="U135" s="262">
        <v>397.11390324482147</v>
      </c>
      <c r="V135" s="262">
        <v>393.81343476694423</v>
      </c>
      <c r="W135" s="262">
        <v>388.82078856640231</v>
      </c>
      <c r="X135" s="262">
        <v>296.49998122851599</v>
      </c>
      <c r="Y135" s="262">
        <v>336.47918985192581</v>
      </c>
      <c r="DA135" s="72" t="s">
        <v>1381</v>
      </c>
    </row>
    <row r="136" spans="1:105" ht="12" customHeight="1" x14ac:dyDescent="0.25">
      <c r="A136" s="59" t="s">
        <v>28</v>
      </c>
      <c r="B136" s="230">
        <v>3.1805354827299568</v>
      </c>
      <c r="C136" s="230">
        <v>3.4090660306144578</v>
      </c>
      <c r="D136" s="230">
        <v>3.698108550684629</v>
      </c>
      <c r="E136" s="230">
        <v>2.8907636109273969</v>
      </c>
      <c r="F136" s="230">
        <v>2.7301685588708859</v>
      </c>
      <c r="G136" s="230">
        <v>3.149424488434073</v>
      </c>
      <c r="H136" s="230">
        <v>3.6226628830851699</v>
      </c>
      <c r="I136" s="230">
        <v>3.4456589944204472</v>
      </c>
      <c r="J136" s="230">
        <v>3.838269123688224</v>
      </c>
      <c r="K136" s="230">
        <v>2.1319235216290089</v>
      </c>
      <c r="L136" s="230">
        <v>2.365876423281426</v>
      </c>
      <c r="M136" s="230">
        <v>2.5804849081983599</v>
      </c>
      <c r="N136" s="230">
        <v>2.7111422689952711</v>
      </c>
      <c r="O136" s="230">
        <v>1.2247657826808189</v>
      </c>
      <c r="P136" s="230">
        <v>1.266531286396561</v>
      </c>
      <c r="Q136" s="230">
        <v>0.40467103288434392</v>
      </c>
      <c r="R136" s="230">
        <v>0</v>
      </c>
      <c r="S136" s="230">
        <v>0</v>
      </c>
      <c r="T136" s="230">
        <v>0.84099197897543143</v>
      </c>
      <c r="U136" s="230">
        <v>0.48551106321705578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3.722819900228211</v>
      </c>
      <c r="C137" s="295">
        <v>20.149468006185941</v>
      </c>
      <c r="D137" s="295">
        <v>18.055676700102499</v>
      </c>
      <c r="E137" s="295">
        <v>9.7890081996126135</v>
      </c>
      <c r="F137" s="295">
        <v>5.5771776104407369</v>
      </c>
      <c r="G137" s="295">
        <v>8.5142768275160527</v>
      </c>
      <c r="H137" s="295">
        <v>10.19461548046851</v>
      </c>
      <c r="I137" s="295">
        <v>9.3670461363173683</v>
      </c>
      <c r="J137" s="295">
        <v>8.4151902711682567</v>
      </c>
      <c r="K137" s="295">
        <v>6.7930193501074561</v>
      </c>
      <c r="L137" s="295">
        <v>0</v>
      </c>
      <c r="M137" s="295">
        <v>14.113141091937459</v>
      </c>
      <c r="N137" s="295">
        <v>9.7132078970356215</v>
      </c>
      <c r="O137" s="295">
        <v>2.7563167812981848</v>
      </c>
      <c r="P137" s="295">
        <v>1.185926524224503</v>
      </c>
      <c r="Q137" s="295">
        <v>1.885237516179108</v>
      </c>
      <c r="R137" s="295">
        <v>3.5259789292424961</v>
      </c>
      <c r="S137" s="295">
        <v>3.0257068758809571</v>
      </c>
      <c r="T137" s="295">
        <v>3.9450158665948991</v>
      </c>
      <c r="U137" s="295">
        <v>4.7655709166966513</v>
      </c>
      <c r="V137" s="295">
        <v>6.1376976737270326</v>
      </c>
      <c r="W137" s="295">
        <v>1.497731059336199</v>
      </c>
      <c r="X137" s="295">
        <v>6.3487751352553552</v>
      </c>
      <c r="Y137" s="295">
        <v>8.4037535665501135</v>
      </c>
      <c r="DA137" s="122" t="s">
        <v>1383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0</v>
      </c>
      <c r="F138" s="295">
        <v>16.258905580952131</v>
      </c>
      <c r="G138" s="295">
        <v>15.409306044061641</v>
      </c>
      <c r="H138" s="295">
        <v>9.632239266319317</v>
      </c>
      <c r="I138" s="295">
        <v>12.12674236325333</v>
      </c>
      <c r="J138" s="295">
        <v>10.0701179596557</v>
      </c>
      <c r="K138" s="295">
        <v>0</v>
      </c>
      <c r="L138" s="295">
        <v>0</v>
      </c>
      <c r="M138" s="295">
        <v>194.78842901702629</v>
      </c>
      <c r="N138" s="295">
        <v>91.328286959251542</v>
      </c>
      <c r="O138" s="295">
        <v>47.731236115156882</v>
      </c>
      <c r="P138" s="295">
        <v>64.926552905147332</v>
      </c>
      <c r="Q138" s="295">
        <v>43.579599554357777</v>
      </c>
      <c r="R138" s="295">
        <v>35.380532201829453</v>
      </c>
      <c r="S138" s="295">
        <v>27.946498078172581</v>
      </c>
      <c r="T138" s="295">
        <v>50.263542617333933</v>
      </c>
      <c r="U138" s="295">
        <v>55.243866070986122</v>
      </c>
      <c r="V138" s="295">
        <v>53.980340814268438</v>
      </c>
      <c r="W138" s="295">
        <v>39.982504720974433</v>
      </c>
      <c r="X138" s="295">
        <v>35.00373999156654</v>
      </c>
      <c r="Y138" s="295">
        <v>34.538931865076833</v>
      </c>
      <c r="DA138" s="122" t="s">
        <v>1384</v>
      </c>
    </row>
    <row r="139" spans="1:105" ht="12" customHeight="1" x14ac:dyDescent="0.25">
      <c r="A139" s="59" t="s">
        <v>32</v>
      </c>
      <c r="B139" s="295">
        <v>207.09632902241671</v>
      </c>
      <c r="C139" s="295">
        <v>156.3056913374277</v>
      </c>
      <c r="D139" s="295">
        <v>148.36350365582649</v>
      </c>
      <c r="E139" s="295">
        <v>200.40467100482309</v>
      </c>
      <c r="F139" s="295">
        <v>79.033814836765387</v>
      </c>
      <c r="G139" s="295">
        <v>68.937510117497752</v>
      </c>
      <c r="H139" s="295">
        <v>54.369429008562101</v>
      </c>
      <c r="I139" s="295">
        <v>129.08612134258959</v>
      </c>
      <c r="J139" s="295">
        <v>149.4223623082882</v>
      </c>
      <c r="K139" s="295">
        <v>99.506589143229817</v>
      </c>
      <c r="L139" s="295">
        <v>25.202323193496891</v>
      </c>
      <c r="M139" s="295">
        <v>134.36642391699331</v>
      </c>
      <c r="N139" s="295">
        <v>45.470647804849193</v>
      </c>
      <c r="O139" s="295">
        <v>54.683328187949961</v>
      </c>
      <c r="P139" s="295">
        <v>44.904762623231619</v>
      </c>
      <c r="Q139" s="295">
        <v>59.923263844010293</v>
      </c>
      <c r="R139" s="295">
        <v>71.039502484485851</v>
      </c>
      <c r="S139" s="295">
        <v>53.408991478184618</v>
      </c>
      <c r="T139" s="295">
        <v>48.81123394239745</v>
      </c>
      <c r="U139" s="295">
        <v>38.940526122898291</v>
      </c>
      <c r="V139" s="295">
        <v>36.558169294033902</v>
      </c>
      <c r="W139" s="295">
        <v>17.414578683288671</v>
      </c>
      <c r="X139" s="295">
        <v>39.714959464658619</v>
      </c>
      <c r="Y139" s="295">
        <v>63.75159137175303</v>
      </c>
      <c r="DA139" s="122" t="s">
        <v>1385</v>
      </c>
    </row>
    <row r="140" spans="1:105" ht="12" customHeight="1" x14ac:dyDescent="0.25">
      <c r="A140" s="59" t="s">
        <v>35</v>
      </c>
      <c r="B140" s="295">
        <v>606.42851091969101</v>
      </c>
      <c r="C140" s="295">
        <v>658.03095485743984</v>
      </c>
      <c r="D140" s="295">
        <v>688.58513329030825</v>
      </c>
      <c r="E140" s="295">
        <v>654.06965708138284</v>
      </c>
      <c r="F140" s="295">
        <v>626.61589195873376</v>
      </c>
      <c r="G140" s="295">
        <v>582.10933412414818</v>
      </c>
      <c r="H140" s="295">
        <v>570.51680314514624</v>
      </c>
      <c r="I140" s="295">
        <v>508.75844227943759</v>
      </c>
      <c r="J140" s="295">
        <v>457.87113732279641</v>
      </c>
      <c r="K140" s="295">
        <v>491.79866898490849</v>
      </c>
      <c r="L140" s="295">
        <v>532.85028733234833</v>
      </c>
      <c r="M140" s="295">
        <v>328.88833259822411</v>
      </c>
      <c r="N140" s="295">
        <v>415.35582288856921</v>
      </c>
      <c r="O140" s="295">
        <v>400.18565358792551</v>
      </c>
      <c r="P140" s="295">
        <v>423.14126230741442</v>
      </c>
      <c r="Q140" s="295">
        <v>251.397005462918</v>
      </c>
      <c r="R140" s="295">
        <v>263.8946542464065</v>
      </c>
      <c r="S140" s="295">
        <v>306.89162111414868</v>
      </c>
      <c r="T140" s="295">
        <v>262.09938134025998</v>
      </c>
      <c r="U140" s="295">
        <v>297.67842907102329</v>
      </c>
      <c r="V140" s="295">
        <v>297.13722698491478</v>
      </c>
      <c r="W140" s="295">
        <v>329.92597410280302</v>
      </c>
      <c r="X140" s="295">
        <v>215.43250663703549</v>
      </c>
      <c r="Y140" s="295">
        <v>229.7849130485458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492.54581701942357</v>
      </c>
      <c r="C142" s="261">
        <f t="shared" si="6"/>
        <v>484.0171836294893</v>
      </c>
      <c r="D142" s="261">
        <f t="shared" si="6"/>
        <v>509.12171771848949</v>
      </c>
      <c r="E142" s="261">
        <f t="shared" si="6"/>
        <v>525.18963984197308</v>
      </c>
      <c r="F142" s="261">
        <f t="shared" si="6"/>
        <v>379.54464051356541</v>
      </c>
      <c r="G142" s="261">
        <f t="shared" si="6"/>
        <v>348.56651405113723</v>
      </c>
      <c r="H142" s="261">
        <f t="shared" si="6"/>
        <v>328.92687283924886</v>
      </c>
      <c r="I142" s="261">
        <f t="shared" si="6"/>
        <v>348.37312136983059</v>
      </c>
      <c r="J142" s="261">
        <f t="shared" si="6"/>
        <v>269.67668249706662</v>
      </c>
      <c r="K142" s="261">
        <f t="shared" si="6"/>
        <v>291.65926137036485</v>
      </c>
      <c r="L142" s="261">
        <f t="shared" si="6"/>
        <v>276.80995622036858</v>
      </c>
      <c r="M142" s="261">
        <f t="shared" si="6"/>
        <v>234.47957850630837</v>
      </c>
      <c r="N142" s="261">
        <f t="shared" si="6"/>
        <v>261.53904493145063</v>
      </c>
      <c r="O142" s="261">
        <f t="shared" si="6"/>
        <v>216.84597980186004</v>
      </c>
      <c r="P142" s="261">
        <f t="shared" si="6"/>
        <v>237.7400836602437</v>
      </c>
      <c r="Q142" s="261">
        <f t="shared" si="6"/>
        <v>139.16603476446238</v>
      </c>
      <c r="R142" s="261">
        <f t="shared" si="6"/>
        <v>154.62377643182157</v>
      </c>
      <c r="S142" s="261">
        <f t="shared" si="6"/>
        <v>161.43210880704629</v>
      </c>
      <c r="T142" s="261">
        <f t="shared" si="6"/>
        <v>145.91939101033526</v>
      </c>
      <c r="U142" s="261">
        <f t="shared" si="6"/>
        <v>164.07135716999122</v>
      </c>
      <c r="V142" s="261">
        <f t="shared" si="6"/>
        <v>155.3096410712584</v>
      </c>
      <c r="W142" s="261">
        <f t="shared" si="6"/>
        <v>236.35063038939566</v>
      </c>
      <c r="X142" s="261">
        <f t="shared" si="6"/>
        <v>161.91573573676482</v>
      </c>
      <c r="Y142" s="261">
        <f t="shared" si="6"/>
        <v>184.03960683657527</v>
      </c>
      <c r="DA142" s="70"/>
    </row>
    <row r="143" spans="1:105" ht="12" customHeight="1" x14ac:dyDescent="0.25">
      <c r="A143" s="60" t="s">
        <v>1022</v>
      </c>
      <c r="B143" s="262">
        <v>315.96890363802419</v>
      </c>
      <c r="C143" s="262">
        <v>320.38372743314392</v>
      </c>
      <c r="D143" s="262">
        <v>334.42090392473489</v>
      </c>
      <c r="E143" s="262">
        <v>344.36668158750899</v>
      </c>
      <c r="F143" s="262">
        <v>278.18082282310399</v>
      </c>
      <c r="G143" s="262">
        <v>255.46253382125229</v>
      </c>
      <c r="H143" s="262">
        <v>239.9662932444979</v>
      </c>
      <c r="I143" s="262">
        <v>244.38853288900029</v>
      </c>
      <c r="J143" s="262">
        <v>183.77672950644359</v>
      </c>
      <c r="K143" s="262">
        <v>218.50028563212311</v>
      </c>
      <c r="L143" s="262">
        <v>198.79535907547751</v>
      </c>
      <c r="M143" s="262">
        <v>156.3348452684892</v>
      </c>
      <c r="N143" s="262">
        <v>163.6697690748598</v>
      </c>
      <c r="O143" s="262">
        <v>145.76447021501639</v>
      </c>
      <c r="P143" s="262">
        <v>150.17616106561749</v>
      </c>
      <c r="Q143" s="262">
        <v>93.944780671148195</v>
      </c>
      <c r="R143" s="262">
        <v>102.3736745824296</v>
      </c>
      <c r="S143" s="262">
        <v>111.3609671286352</v>
      </c>
      <c r="T143" s="262">
        <v>98.044950198695489</v>
      </c>
      <c r="U143" s="262">
        <v>111.415431458463</v>
      </c>
      <c r="V143" s="262">
        <v>107.33280429881179</v>
      </c>
      <c r="W143" s="262">
        <v>143.00478592647849</v>
      </c>
      <c r="X143" s="262">
        <v>78.220861916653718</v>
      </c>
      <c r="Y143" s="262">
        <v>87.955883027195625</v>
      </c>
      <c r="DA143" s="72" t="s">
        <v>1388</v>
      </c>
    </row>
    <row r="144" spans="1:105" ht="12" customHeight="1" x14ac:dyDescent="0.25">
      <c r="A144" s="60" t="s">
        <v>1024</v>
      </c>
      <c r="B144" s="262">
        <v>176.57691338139941</v>
      </c>
      <c r="C144" s="262">
        <v>163.63345619634541</v>
      </c>
      <c r="D144" s="262">
        <v>174.70081379375461</v>
      </c>
      <c r="E144" s="262">
        <v>180.82295825446411</v>
      </c>
      <c r="F144" s="262">
        <v>101.3638176904614</v>
      </c>
      <c r="G144" s="262">
        <v>93.103980229884939</v>
      </c>
      <c r="H144" s="262">
        <v>88.960579594750939</v>
      </c>
      <c r="I144" s="262">
        <v>103.9845884808303</v>
      </c>
      <c r="J144" s="262">
        <v>85.899952990623049</v>
      </c>
      <c r="K144" s="262">
        <v>73.158975738241722</v>
      </c>
      <c r="L144" s="262">
        <v>78.014597144891042</v>
      </c>
      <c r="M144" s="262">
        <v>78.144733237819153</v>
      </c>
      <c r="N144" s="262">
        <v>97.869275856590832</v>
      </c>
      <c r="O144" s="262">
        <v>71.081509586843637</v>
      </c>
      <c r="P144" s="262">
        <v>87.563922594626206</v>
      </c>
      <c r="Q144" s="262">
        <v>45.221254093314187</v>
      </c>
      <c r="R144" s="262">
        <v>52.250101849391953</v>
      </c>
      <c r="S144" s="262">
        <v>50.071141678411088</v>
      </c>
      <c r="T144" s="262">
        <v>47.874440811639779</v>
      </c>
      <c r="U144" s="262">
        <v>52.655925711528212</v>
      </c>
      <c r="V144" s="262">
        <v>47.976836772446589</v>
      </c>
      <c r="W144" s="262">
        <v>93.345844462917171</v>
      </c>
      <c r="X144" s="262">
        <v>83.694873820111084</v>
      </c>
      <c r="Y144" s="262">
        <v>96.083723809379663</v>
      </c>
      <c r="DA144" s="72" t="s">
        <v>1389</v>
      </c>
    </row>
    <row r="145" spans="1:105" ht="12" customHeight="1" x14ac:dyDescent="0.25">
      <c r="A145" s="64" t="s">
        <v>28</v>
      </c>
      <c r="B145" s="229">
        <v>0.50289788873818242</v>
      </c>
      <c r="C145" s="229">
        <v>0.66377755923617143</v>
      </c>
      <c r="D145" s="229">
        <v>0.66554220641485062</v>
      </c>
      <c r="E145" s="229">
        <v>0.47287657939423561</v>
      </c>
      <c r="F145" s="229">
        <v>0.28891420046791139</v>
      </c>
      <c r="G145" s="229">
        <v>0.32246968064104559</v>
      </c>
      <c r="H145" s="229">
        <v>0.377671337217655</v>
      </c>
      <c r="I145" s="229">
        <v>0.30413993410813711</v>
      </c>
      <c r="J145" s="229">
        <v>0.2995365579895406</v>
      </c>
      <c r="K145" s="229">
        <v>0.19189107700400759</v>
      </c>
      <c r="L145" s="229">
        <v>0.20724732317638739</v>
      </c>
      <c r="M145" s="229">
        <v>0.22691237956949031</v>
      </c>
      <c r="N145" s="229">
        <v>0.19621721612154741</v>
      </c>
      <c r="O145" s="229">
        <v>7.3568514512224417E-2</v>
      </c>
      <c r="P145" s="229">
        <v>9.1799938522776042E-2</v>
      </c>
      <c r="Q145" s="229">
        <v>3.8436375413557919E-2</v>
      </c>
      <c r="R145" s="229">
        <v>0</v>
      </c>
      <c r="S145" s="229">
        <v>0</v>
      </c>
      <c r="T145" s="229">
        <v>6.3711303393171104E-2</v>
      </c>
      <c r="U145" s="229">
        <v>3.5910572841896603E-2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9.3048334257184688</v>
      </c>
      <c r="F146" s="229">
        <v>0</v>
      </c>
      <c r="G146" s="229">
        <v>0</v>
      </c>
      <c r="H146" s="229">
        <v>0</v>
      </c>
      <c r="I146" s="229">
        <v>18.778841477721219</v>
      </c>
      <c r="J146" s="229">
        <v>16.982048701288889</v>
      </c>
      <c r="K146" s="229">
        <v>0</v>
      </c>
      <c r="L146" s="229">
        <v>0</v>
      </c>
      <c r="M146" s="229">
        <v>1.7658540543271239</v>
      </c>
      <c r="N146" s="229">
        <v>0</v>
      </c>
      <c r="O146" s="229">
        <v>8.826519917440423E-2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1.925715711539437</v>
      </c>
      <c r="Y146" s="229">
        <v>3.7530069920661511</v>
      </c>
      <c r="DA146" s="73" t="s">
        <v>1391</v>
      </c>
    </row>
    <row r="147" spans="1:105" ht="12" customHeight="1" x14ac:dyDescent="0.25">
      <c r="A147" s="64" t="s">
        <v>31</v>
      </c>
      <c r="B147" s="229">
        <v>0.58864247172941131</v>
      </c>
      <c r="C147" s="229">
        <v>3.9232929409239778</v>
      </c>
      <c r="D147" s="229">
        <v>3.2494489398032278</v>
      </c>
      <c r="E147" s="229">
        <v>1.601304477334933</v>
      </c>
      <c r="F147" s="229">
        <v>0.59019279412345804</v>
      </c>
      <c r="G147" s="229">
        <v>0.8717770943680242</v>
      </c>
      <c r="H147" s="229">
        <v>1.062813235784553</v>
      </c>
      <c r="I147" s="229">
        <v>0.82680636688095155</v>
      </c>
      <c r="J147" s="229">
        <v>0.65671714187427466</v>
      </c>
      <c r="K147" s="229">
        <v>0.61142896824233139</v>
      </c>
      <c r="L147" s="229">
        <v>0</v>
      </c>
      <c r="M147" s="229">
        <v>1.2410250562586569</v>
      </c>
      <c r="N147" s="229">
        <v>0.70298731090658406</v>
      </c>
      <c r="O147" s="229">
        <v>0.16556482389749161</v>
      </c>
      <c r="P147" s="229">
        <v>8.5957593930491696E-2</v>
      </c>
      <c r="Q147" s="229">
        <v>0.17906321685321469</v>
      </c>
      <c r="R147" s="229">
        <v>0.29180830673811659</v>
      </c>
      <c r="S147" s="229">
        <v>0.22478501431343539</v>
      </c>
      <c r="T147" s="229">
        <v>0.29886385251106429</v>
      </c>
      <c r="U147" s="229">
        <v>0.35248297001370388</v>
      </c>
      <c r="V147" s="229">
        <v>0.47043552825114793</v>
      </c>
      <c r="W147" s="229">
        <v>0.1467135314198198</v>
      </c>
      <c r="X147" s="229">
        <v>0.45008741200426888</v>
      </c>
      <c r="Y147" s="229">
        <v>0.58666876754644315</v>
      </c>
      <c r="DA147" s="73" t="s">
        <v>1392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0</v>
      </c>
      <c r="F148" s="229">
        <v>1.720563622762822</v>
      </c>
      <c r="G148" s="229">
        <v>1.577759370696755</v>
      </c>
      <c r="H148" s="229">
        <v>1.0041841599716119</v>
      </c>
      <c r="I148" s="229">
        <v>1.0703980368569741</v>
      </c>
      <c r="J148" s="229">
        <v>0.78586685169315806</v>
      </c>
      <c r="K148" s="229">
        <v>0</v>
      </c>
      <c r="L148" s="229">
        <v>0</v>
      </c>
      <c r="M148" s="229">
        <v>17.12852720061656</v>
      </c>
      <c r="N148" s="229">
        <v>6.6098273134649101</v>
      </c>
      <c r="O148" s="229">
        <v>2.8670919668723722</v>
      </c>
      <c r="P148" s="229">
        <v>4.7059663106672662</v>
      </c>
      <c r="Q148" s="229">
        <v>4.1392679799805396</v>
      </c>
      <c r="R148" s="229">
        <v>2.928075692025558</v>
      </c>
      <c r="S148" s="229">
        <v>2.0761938377402731</v>
      </c>
      <c r="T148" s="229">
        <v>3.8078315767172151</v>
      </c>
      <c r="U148" s="229">
        <v>4.0860837721492222</v>
      </c>
      <c r="V148" s="229">
        <v>4.1374260343320319</v>
      </c>
      <c r="W148" s="229">
        <v>3.9165739576927781</v>
      </c>
      <c r="X148" s="229">
        <v>2.4815405188611779</v>
      </c>
      <c r="Y148" s="229">
        <v>2.4111740580195882</v>
      </c>
      <c r="DA148" s="73" t="s">
        <v>1393</v>
      </c>
    </row>
    <row r="149" spans="1:105" ht="12" customHeight="1" x14ac:dyDescent="0.25">
      <c r="A149" s="64" t="s">
        <v>32</v>
      </c>
      <c r="B149" s="229">
        <v>32.745525775869503</v>
      </c>
      <c r="C149" s="229">
        <v>30.434203784541999</v>
      </c>
      <c r="D149" s="229">
        <v>26.70072341609777</v>
      </c>
      <c r="E149" s="229">
        <v>32.782575151132981</v>
      </c>
      <c r="F149" s="229">
        <v>8.3635830283447632</v>
      </c>
      <c r="G149" s="229">
        <v>7.0585140089615139</v>
      </c>
      <c r="H149" s="229">
        <v>5.6681440200521287</v>
      </c>
      <c r="I149" s="229">
        <v>11.39411778791351</v>
      </c>
      <c r="J149" s="229">
        <v>11.66084468029247</v>
      </c>
      <c r="K149" s="229">
        <v>8.9564313006404408</v>
      </c>
      <c r="L149" s="229">
        <v>2.2076867448698172</v>
      </c>
      <c r="M149" s="229">
        <v>11.81537814399964</v>
      </c>
      <c r="N149" s="229">
        <v>3.290909528999868</v>
      </c>
      <c r="O149" s="229">
        <v>3.284686166334823</v>
      </c>
      <c r="P149" s="229">
        <v>3.254759272406798</v>
      </c>
      <c r="Q149" s="229">
        <v>5.6916183219181207</v>
      </c>
      <c r="R149" s="229">
        <v>5.8791947846295152</v>
      </c>
      <c r="S149" s="229">
        <v>3.9678466574507079</v>
      </c>
      <c r="T149" s="229">
        <v>3.6978085551871658</v>
      </c>
      <c r="U149" s="229">
        <v>2.8802157268514161</v>
      </c>
      <c r="V149" s="229">
        <v>2.802070515358297</v>
      </c>
      <c r="W149" s="229">
        <v>1.7058832564679289</v>
      </c>
      <c r="X149" s="229">
        <v>2.8155357439012021</v>
      </c>
      <c r="Y149" s="229">
        <v>4.450519311758522</v>
      </c>
      <c r="DA149" s="73" t="s">
        <v>1394</v>
      </c>
    </row>
    <row r="150" spans="1:105" ht="12" customHeight="1" x14ac:dyDescent="0.25">
      <c r="A150" s="64" t="s">
        <v>33</v>
      </c>
      <c r="B150" s="229">
        <v>46.852969243504717</v>
      </c>
      <c r="C150" s="229">
        <v>0.48730043541345058</v>
      </c>
      <c r="D150" s="229">
        <v>20.161622504490371</v>
      </c>
      <c r="E150" s="229">
        <v>29.667416933848379</v>
      </c>
      <c r="F150" s="229">
        <v>24.090288498765879</v>
      </c>
      <c r="G150" s="229">
        <v>23.671265527438969</v>
      </c>
      <c r="H150" s="229">
        <v>21.370015004802742</v>
      </c>
      <c r="I150" s="229">
        <v>26.703415287994659</v>
      </c>
      <c r="J150" s="229">
        <v>19.78290983889806</v>
      </c>
      <c r="K150" s="229">
        <v>19.13320110248489</v>
      </c>
      <c r="L150" s="229">
        <v>14.129673718487419</v>
      </c>
      <c r="M150" s="229">
        <v>0.85881282593872543</v>
      </c>
      <c r="N150" s="229">
        <v>44.311837129151847</v>
      </c>
      <c r="O150" s="229">
        <v>27.389811636605181</v>
      </c>
      <c r="P150" s="229">
        <v>32.296378527747827</v>
      </c>
      <c r="Q150" s="229">
        <v>0.40186043770988611</v>
      </c>
      <c r="R150" s="229">
        <v>9.5798501479239082</v>
      </c>
      <c r="S150" s="229">
        <v>9.2980247371167337</v>
      </c>
      <c r="T150" s="229">
        <v>8.8457826189152851</v>
      </c>
      <c r="U150" s="229">
        <v>9.6821557211997451</v>
      </c>
      <c r="V150" s="229">
        <v>3.957034924355209</v>
      </c>
      <c r="W150" s="229">
        <v>45.262448581975683</v>
      </c>
      <c r="X150" s="229">
        <v>50.825329024100071</v>
      </c>
      <c r="Y150" s="229">
        <v>57.633639771038403</v>
      </c>
      <c r="DA150" s="73" t="s">
        <v>1395</v>
      </c>
    </row>
    <row r="151" spans="1:105" ht="12" customHeight="1" x14ac:dyDescent="0.25">
      <c r="A151" s="64" t="s">
        <v>35</v>
      </c>
      <c r="B151" s="229">
        <v>95.886878001557577</v>
      </c>
      <c r="C151" s="229">
        <v>128.1248814762298</v>
      </c>
      <c r="D151" s="229">
        <v>123.92347672694839</v>
      </c>
      <c r="E151" s="229">
        <v>106.99395168703511</v>
      </c>
      <c r="F151" s="229">
        <v>66.310275545996546</v>
      </c>
      <c r="G151" s="229">
        <v>59.602194547778637</v>
      </c>
      <c r="H151" s="229">
        <v>59.477751836922238</v>
      </c>
      <c r="I151" s="229">
        <v>44.906869589354862</v>
      </c>
      <c r="J151" s="229">
        <v>35.732029218586653</v>
      </c>
      <c r="K151" s="229">
        <v>44.266023289870049</v>
      </c>
      <c r="L151" s="229">
        <v>46.67690781170694</v>
      </c>
      <c r="M151" s="229">
        <v>28.920469143378639</v>
      </c>
      <c r="N151" s="229">
        <v>30.06111637854875</v>
      </c>
      <c r="O151" s="229">
        <v>24.038117720047229</v>
      </c>
      <c r="P151" s="229">
        <v>30.669863653181029</v>
      </c>
      <c r="Q151" s="229">
        <v>23.87813531140155</v>
      </c>
      <c r="R151" s="229">
        <v>21.83979364545673</v>
      </c>
      <c r="S151" s="229">
        <v>22.79951108110296</v>
      </c>
      <c r="T151" s="229">
        <v>19.85594823874008</v>
      </c>
      <c r="U151" s="229">
        <v>22.017629917193631</v>
      </c>
      <c r="V151" s="229">
        <v>22.774648698988091</v>
      </c>
      <c r="W151" s="229">
        <v>32.318622536411432</v>
      </c>
      <c r="X151" s="229">
        <v>15.272782120665839</v>
      </c>
      <c r="Y151" s="229">
        <v>16.041359455795892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14.79308154665048</v>
      </c>
      <c r="M153" s="229">
        <v>16.187754433730319</v>
      </c>
      <c r="N153" s="229">
        <v>12.696380979397309</v>
      </c>
      <c r="O153" s="229">
        <v>13.174403559399909</v>
      </c>
      <c r="P153" s="229">
        <v>16.459197298170022</v>
      </c>
      <c r="Q153" s="229">
        <v>10.892872450037331</v>
      </c>
      <c r="R153" s="229">
        <v>11.731379272618121</v>
      </c>
      <c r="S153" s="229">
        <v>11.704780350686971</v>
      </c>
      <c r="T153" s="229">
        <v>11.30449466617579</v>
      </c>
      <c r="U153" s="229">
        <v>13.601447031278591</v>
      </c>
      <c r="V153" s="229">
        <v>13.83522107116181</v>
      </c>
      <c r="W153" s="229">
        <v>9.9956025989495281</v>
      </c>
      <c r="X153" s="229">
        <v>9.9238832890391002</v>
      </c>
      <c r="Y153" s="229">
        <v>11.20735545315466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0.99999999999999989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1</v>
      </c>
      <c r="I160" s="232">
        <f t="shared" si="7"/>
        <v>1</v>
      </c>
      <c r="J160" s="232">
        <f t="shared" si="7"/>
        <v>1</v>
      </c>
      <c r="K160" s="232">
        <f t="shared" si="7"/>
        <v>1</v>
      </c>
      <c r="L160" s="232">
        <f t="shared" si="7"/>
        <v>0.99999999999999989</v>
      </c>
      <c r="M160" s="232">
        <f t="shared" si="7"/>
        <v>1</v>
      </c>
      <c r="N160" s="232">
        <f t="shared" si="7"/>
        <v>0.99999999999999989</v>
      </c>
      <c r="O160" s="232">
        <f t="shared" si="7"/>
        <v>1</v>
      </c>
      <c r="P160" s="232">
        <f t="shared" si="7"/>
        <v>1</v>
      </c>
      <c r="Q160" s="232">
        <f t="shared" si="7"/>
        <v>1</v>
      </c>
      <c r="R160" s="232">
        <f t="shared" si="7"/>
        <v>1.0000000000000002</v>
      </c>
      <c r="S160" s="232">
        <f t="shared" si="7"/>
        <v>1</v>
      </c>
      <c r="T160" s="232">
        <f t="shared" si="7"/>
        <v>1</v>
      </c>
      <c r="U160" s="232">
        <f t="shared" si="7"/>
        <v>0.99999999999999978</v>
      </c>
      <c r="V160" s="232">
        <f t="shared" si="7"/>
        <v>1</v>
      </c>
      <c r="W160" s="232">
        <f t="shared" si="7"/>
        <v>1</v>
      </c>
      <c r="X160" s="232">
        <f t="shared" si="7"/>
        <v>1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1.9350190563400798E-2</v>
      </c>
      <c r="C165" s="268">
        <f t="shared" si="12"/>
        <v>1.9156203744530552E-2</v>
      </c>
      <c r="D165" s="268">
        <f t="shared" si="12"/>
        <v>1.8880506905433785E-2</v>
      </c>
      <c r="E165" s="268">
        <f t="shared" si="12"/>
        <v>1.8712672889523579E-2</v>
      </c>
      <c r="F165" s="268">
        <f t="shared" si="12"/>
        <v>1.9247181773609793E-2</v>
      </c>
      <c r="G165" s="268">
        <f t="shared" si="12"/>
        <v>1.9874596869216849E-2</v>
      </c>
      <c r="H165" s="268">
        <f t="shared" si="12"/>
        <v>1.9239564350405747E-2</v>
      </c>
      <c r="I165" s="268">
        <f t="shared" si="12"/>
        <v>1.9308485731386993E-2</v>
      </c>
      <c r="J165" s="268">
        <f t="shared" si="12"/>
        <v>1.6271816542680236E-2</v>
      </c>
      <c r="K165" s="268">
        <f t="shared" si="12"/>
        <v>2.1201635104815115E-2</v>
      </c>
      <c r="L165" s="268">
        <f t="shared" si="12"/>
        <v>1.8937824735573081E-2</v>
      </c>
      <c r="M165" s="268">
        <f t="shared" si="12"/>
        <v>1.8378568005996038E-2</v>
      </c>
      <c r="N165" s="268">
        <f t="shared" si="12"/>
        <v>1.5869361274908234E-2</v>
      </c>
      <c r="O165" s="268">
        <f t="shared" si="12"/>
        <v>1.6009898513102742E-2</v>
      </c>
      <c r="P165" s="268">
        <f t="shared" si="12"/>
        <v>1.4369379432508789E-2</v>
      </c>
      <c r="Q165" s="268">
        <f t="shared" si="12"/>
        <v>1.5859266076021759E-2</v>
      </c>
      <c r="R165" s="268">
        <f t="shared" si="12"/>
        <v>1.5261390034292249E-2</v>
      </c>
      <c r="S165" s="268">
        <f t="shared" si="12"/>
        <v>1.6166736910848609E-2</v>
      </c>
      <c r="T165" s="268">
        <f t="shared" si="12"/>
        <v>1.5416612256392884E-2</v>
      </c>
      <c r="U165" s="268">
        <f t="shared" si="12"/>
        <v>1.6677473999330346E-2</v>
      </c>
      <c r="V165" s="268">
        <f t="shared" si="12"/>
        <v>1.5638989508344397E-2</v>
      </c>
      <c r="W165" s="268">
        <f t="shared" si="12"/>
        <v>1.7342843442015164E-2</v>
      </c>
      <c r="X165" s="268">
        <f t="shared" si="12"/>
        <v>1.1776601461608674E-2</v>
      </c>
      <c r="Y165" s="268">
        <f t="shared" si="12"/>
        <v>1.1183540417576158E-2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0.45938905245552408</v>
      </c>
      <c r="C167" s="269">
        <f t="shared" si="14"/>
        <v>0.41563960038667891</v>
      </c>
      <c r="D167" s="269">
        <f t="shared" si="14"/>
        <v>0.41900671119384014</v>
      </c>
      <c r="E167" s="269">
        <f t="shared" si="14"/>
        <v>0.41742080148865141</v>
      </c>
      <c r="F167" s="269">
        <f t="shared" si="14"/>
        <v>0.29381393092743874</v>
      </c>
      <c r="G167" s="269">
        <f t="shared" si="14"/>
        <v>0.30331952201624823</v>
      </c>
      <c r="H167" s="269">
        <f t="shared" si="14"/>
        <v>0.30015149569341831</v>
      </c>
      <c r="I167" s="269">
        <f t="shared" si="14"/>
        <v>0.34458125548781871</v>
      </c>
      <c r="J167" s="269">
        <f t="shared" si="14"/>
        <v>0.31859152864839052</v>
      </c>
      <c r="K167" s="269">
        <f t="shared" si="14"/>
        <v>0.30157183638009799</v>
      </c>
      <c r="L167" s="269">
        <f t="shared" si="14"/>
        <v>0.31572250438617544</v>
      </c>
      <c r="M167" s="269">
        <f t="shared" si="14"/>
        <v>0.28843042480240799</v>
      </c>
      <c r="N167" s="269">
        <f t="shared" si="14"/>
        <v>0.35521196684702827</v>
      </c>
      <c r="O167" s="269">
        <f t="shared" si="14"/>
        <v>0.30799380822308275</v>
      </c>
      <c r="P167" s="269">
        <f t="shared" si="14"/>
        <v>0.32371292583984518</v>
      </c>
      <c r="Q167" s="269">
        <f t="shared" si="14"/>
        <v>0.29132226778375842</v>
      </c>
      <c r="R167" s="269">
        <f t="shared" si="14"/>
        <v>0.30455330875457964</v>
      </c>
      <c r="S167" s="269">
        <f t="shared" si="14"/>
        <v>0.29149939588365181</v>
      </c>
      <c r="T167" s="269">
        <f t="shared" si="14"/>
        <v>0.28457770080656775</v>
      </c>
      <c r="U167" s="269">
        <f t="shared" si="14"/>
        <v>0.2995715799871706</v>
      </c>
      <c r="V167" s="269">
        <f t="shared" si="14"/>
        <v>0.26567890027119906</v>
      </c>
      <c r="W167" s="269">
        <f t="shared" si="14"/>
        <v>0.45265889134035003</v>
      </c>
      <c r="X167" s="269">
        <f t="shared" si="14"/>
        <v>0.48557505240324139</v>
      </c>
      <c r="Y167" s="269">
        <f t="shared" si="14"/>
        <v>0.47513295454988702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0.23445058007754216</v>
      </c>
      <c r="C168" s="269">
        <f t="shared" si="15"/>
        <v>0.23377524527190147</v>
      </c>
      <c r="D168" s="269">
        <f t="shared" si="15"/>
        <v>0.22622091409691816</v>
      </c>
      <c r="E168" s="269">
        <f t="shared" si="15"/>
        <v>0.21987751160359881</v>
      </c>
      <c r="F168" s="269">
        <f t="shared" si="15"/>
        <v>0.23249025747591961</v>
      </c>
      <c r="G168" s="269">
        <f t="shared" si="15"/>
        <v>0.24266245529081398</v>
      </c>
      <c r="H168" s="269">
        <f t="shared" si="15"/>
        <v>0.24027406263213327</v>
      </c>
      <c r="I168" s="269">
        <f t="shared" si="15"/>
        <v>0.24124521527524029</v>
      </c>
      <c r="J168" s="269">
        <f t="shared" si="15"/>
        <v>0.25649671670639995</v>
      </c>
      <c r="K168" s="269">
        <f t="shared" si="15"/>
        <v>0.2717721946481883</v>
      </c>
      <c r="L168" s="269">
        <f t="shared" si="15"/>
        <v>0.24911858936662967</v>
      </c>
      <c r="M168" s="269">
        <f t="shared" si="15"/>
        <v>0.27355192488931712</v>
      </c>
      <c r="N168" s="269">
        <f t="shared" si="15"/>
        <v>0.22507643644357123</v>
      </c>
      <c r="O168" s="269">
        <f t="shared" si="15"/>
        <v>0.24110072241418604</v>
      </c>
      <c r="P168" s="269">
        <f t="shared" si="15"/>
        <v>0.21741901351148954</v>
      </c>
      <c r="Q168" s="269">
        <f t="shared" si="15"/>
        <v>0.25275171719513984</v>
      </c>
      <c r="R168" s="269">
        <f t="shared" si="15"/>
        <v>0.23934631125047454</v>
      </c>
      <c r="S168" s="269">
        <f t="shared" si="15"/>
        <v>0.25020377433106045</v>
      </c>
      <c r="T168" s="269">
        <f t="shared" si="15"/>
        <v>0.23894336828857973</v>
      </c>
      <c r="U168" s="269">
        <f t="shared" si="15"/>
        <v>0.24816039054269096</v>
      </c>
      <c r="V168" s="269">
        <f t="shared" si="15"/>
        <v>0.23954107605814751</v>
      </c>
      <c r="W168" s="269">
        <f t="shared" si="15"/>
        <v>0.20710451034279512</v>
      </c>
      <c r="X168" s="269">
        <f t="shared" si="15"/>
        <v>0.18894969311256202</v>
      </c>
      <c r="Y168" s="269">
        <f t="shared" si="15"/>
        <v>0.18276269392326938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0.23445058007754216</v>
      </c>
      <c r="C169" s="318">
        <f t="shared" si="16"/>
        <v>0.23377524527190147</v>
      </c>
      <c r="D169" s="318">
        <f t="shared" si="16"/>
        <v>0.22622091409691816</v>
      </c>
      <c r="E169" s="318">
        <f t="shared" si="16"/>
        <v>0.21987751160359881</v>
      </c>
      <c r="F169" s="318">
        <f t="shared" si="16"/>
        <v>0.23249025747591961</v>
      </c>
      <c r="G169" s="318">
        <f t="shared" si="16"/>
        <v>0.24266245529081398</v>
      </c>
      <c r="H169" s="318">
        <f t="shared" si="16"/>
        <v>0.24027406263213327</v>
      </c>
      <c r="I169" s="318">
        <f t="shared" si="16"/>
        <v>0.24124521527524029</v>
      </c>
      <c r="J169" s="318">
        <f t="shared" si="16"/>
        <v>0.25649671670639995</v>
      </c>
      <c r="K169" s="318">
        <f t="shared" si="16"/>
        <v>0.2717721946481883</v>
      </c>
      <c r="L169" s="318">
        <f t="shared" si="16"/>
        <v>0.24911858936662967</v>
      </c>
      <c r="M169" s="318">
        <f t="shared" si="16"/>
        <v>0.27355192488931712</v>
      </c>
      <c r="N169" s="318">
        <f t="shared" si="16"/>
        <v>0.22507643644357123</v>
      </c>
      <c r="O169" s="318">
        <f t="shared" si="16"/>
        <v>0.24110072241418604</v>
      </c>
      <c r="P169" s="318">
        <f t="shared" si="16"/>
        <v>0.21741901351148954</v>
      </c>
      <c r="Q169" s="318">
        <f t="shared" si="16"/>
        <v>0.25275171719513984</v>
      </c>
      <c r="R169" s="318">
        <f t="shared" si="16"/>
        <v>0.23934631125047454</v>
      </c>
      <c r="S169" s="318">
        <f t="shared" si="16"/>
        <v>0.25020377433106045</v>
      </c>
      <c r="T169" s="318">
        <f t="shared" si="16"/>
        <v>0.23894336828857973</v>
      </c>
      <c r="U169" s="318">
        <f t="shared" si="16"/>
        <v>0.24816039054269096</v>
      </c>
      <c r="V169" s="318">
        <f t="shared" si="16"/>
        <v>0.23954107605814751</v>
      </c>
      <c r="W169" s="318">
        <f t="shared" si="16"/>
        <v>0.20710451034279512</v>
      </c>
      <c r="X169" s="318">
        <f t="shared" si="16"/>
        <v>0.18894969311256202</v>
      </c>
      <c r="Y169" s="318">
        <f t="shared" si="16"/>
        <v>0.18276269392326938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3.0027079478688871E-2</v>
      </c>
      <c r="C171" s="269">
        <f t="shared" si="18"/>
        <v>2.8748407233327042E-2</v>
      </c>
      <c r="D171" s="269">
        <f t="shared" si="18"/>
        <v>2.8568156898145458E-2</v>
      </c>
      <c r="E171" s="269">
        <f t="shared" si="18"/>
        <v>2.8367623572191695E-2</v>
      </c>
      <c r="F171" s="269">
        <f t="shared" si="18"/>
        <v>2.55373910805448E-2</v>
      </c>
      <c r="G171" s="269">
        <f t="shared" si="18"/>
        <v>2.6359899346654527E-2</v>
      </c>
      <c r="H171" s="269">
        <f t="shared" si="18"/>
        <v>2.5770274703625959E-2</v>
      </c>
      <c r="I171" s="269">
        <f t="shared" si="18"/>
        <v>2.6884581415884571E-2</v>
      </c>
      <c r="J171" s="269">
        <f t="shared" si="18"/>
        <v>2.3340967067729361E-2</v>
      </c>
      <c r="K171" s="269">
        <f t="shared" si="18"/>
        <v>2.7860707477506307E-2</v>
      </c>
      <c r="L171" s="269">
        <f t="shared" si="18"/>
        <v>2.6043522334143834E-2</v>
      </c>
      <c r="M171" s="269">
        <f t="shared" si="18"/>
        <v>2.0227390541580913E-2</v>
      </c>
      <c r="N171" s="269">
        <f t="shared" si="18"/>
        <v>2.2279075647768577E-2</v>
      </c>
      <c r="O171" s="269">
        <f t="shared" si="18"/>
        <v>2.1947525201964684E-2</v>
      </c>
      <c r="P171" s="269">
        <f t="shared" si="18"/>
        <v>2.0615531490961018E-2</v>
      </c>
      <c r="Q171" s="269">
        <f t="shared" si="18"/>
        <v>2.0935607817052275E-2</v>
      </c>
      <c r="R171" s="269">
        <f t="shared" si="18"/>
        <v>2.1074325308418036E-2</v>
      </c>
      <c r="S171" s="269">
        <f t="shared" si="18"/>
        <v>2.191289640465607E-2</v>
      </c>
      <c r="T171" s="269">
        <f t="shared" si="18"/>
        <v>2.0261519654960938E-2</v>
      </c>
      <c r="U171" s="269">
        <f t="shared" si="18"/>
        <v>2.1788526928661497E-2</v>
      </c>
      <c r="V171" s="269">
        <f t="shared" si="18"/>
        <v>2.0050593076070045E-2</v>
      </c>
      <c r="W171" s="269">
        <f t="shared" si="18"/>
        <v>2.6957181382287643E-2</v>
      </c>
      <c r="X171" s="269">
        <f t="shared" si="18"/>
        <v>2.2370289866950641E-2</v>
      </c>
      <c r="Y171" s="269">
        <f t="shared" si="18"/>
        <v>2.1683468888594945E-2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1.8553528721044366E-2</v>
      </c>
      <c r="C172" s="318">
        <f t="shared" si="19"/>
        <v>1.836752848483892E-2</v>
      </c>
      <c r="D172" s="318">
        <f t="shared" si="19"/>
        <v>1.8103182291155536E-2</v>
      </c>
      <c r="E172" s="318">
        <f t="shared" si="19"/>
        <v>1.7942258127418995E-2</v>
      </c>
      <c r="F172" s="318">
        <f t="shared" si="19"/>
        <v>1.8199190416467368E-2</v>
      </c>
      <c r="G172" s="318">
        <f t="shared" si="19"/>
        <v>1.8784290147793984E-2</v>
      </c>
      <c r="H172" s="318">
        <f t="shared" si="19"/>
        <v>1.8273789094285564E-2</v>
      </c>
      <c r="I172" s="318">
        <f t="shared" si="19"/>
        <v>1.8278432654089408E-2</v>
      </c>
      <c r="J172" s="318">
        <f t="shared" si="19"/>
        <v>1.538392922504641E-2</v>
      </c>
      <c r="K172" s="318">
        <f t="shared" si="19"/>
        <v>2.0328747903615264E-2</v>
      </c>
      <c r="L172" s="318">
        <f t="shared" si="19"/>
        <v>1.8158140303286368E-2</v>
      </c>
      <c r="M172" s="318">
        <f t="shared" si="19"/>
        <v>1.3023646566119528E-2</v>
      </c>
      <c r="N172" s="318">
        <f t="shared" si="19"/>
        <v>1.3407417715221977E-2</v>
      </c>
      <c r="O172" s="318">
        <f t="shared" si="19"/>
        <v>1.4255172559255819E-2</v>
      </c>
      <c r="P172" s="318">
        <f t="shared" si="19"/>
        <v>1.2530583306679539E-2</v>
      </c>
      <c r="Q172" s="318">
        <f t="shared" si="19"/>
        <v>1.3659638116897816E-2</v>
      </c>
      <c r="R172" s="318">
        <f t="shared" si="19"/>
        <v>1.346790145541916E-2</v>
      </c>
      <c r="S172" s="318">
        <f t="shared" si="19"/>
        <v>1.4632502810998121E-2</v>
      </c>
      <c r="T172" s="318">
        <f t="shared" si="19"/>
        <v>1.3154000054210233E-2</v>
      </c>
      <c r="U172" s="318">
        <f t="shared" si="19"/>
        <v>1.4306525104372631E-2</v>
      </c>
      <c r="V172" s="318">
        <f t="shared" si="19"/>
        <v>1.3415083737736607E-2</v>
      </c>
      <c r="W172" s="318">
        <f t="shared" si="19"/>
        <v>1.5651720927947747E-2</v>
      </c>
      <c r="X172" s="318">
        <f t="shared" si="19"/>
        <v>1.0242726137220994E-2</v>
      </c>
      <c r="Y172" s="318">
        <f t="shared" si="19"/>
        <v>9.8167035803695853E-3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1.147355075764451E-2</v>
      </c>
      <c r="C173" s="318">
        <f t="shared" si="20"/>
        <v>1.0380878748488122E-2</v>
      </c>
      <c r="D173" s="318">
        <f t="shared" si="20"/>
        <v>1.0464974606989922E-2</v>
      </c>
      <c r="E173" s="318">
        <f t="shared" si="20"/>
        <v>1.0425365444772704E-2</v>
      </c>
      <c r="F173" s="318">
        <f t="shared" si="20"/>
        <v>7.3382006640774341E-3</v>
      </c>
      <c r="G173" s="318">
        <f t="shared" si="20"/>
        <v>7.5756091988605431E-3</v>
      </c>
      <c r="H173" s="318">
        <f t="shared" si="20"/>
        <v>7.4964856093403922E-3</v>
      </c>
      <c r="I173" s="318">
        <f t="shared" si="20"/>
        <v>8.6061487617951644E-3</v>
      </c>
      <c r="J173" s="318">
        <f t="shared" si="20"/>
        <v>7.9570378426829496E-3</v>
      </c>
      <c r="K173" s="318">
        <f t="shared" si="20"/>
        <v>7.5319595738910479E-3</v>
      </c>
      <c r="L173" s="318">
        <f t="shared" si="20"/>
        <v>7.8853820308574692E-3</v>
      </c>
      <c r="M173" s="318">
        <f t="shared" si="20"/>
        <v>7.203743975461389E-3</v>
      </c>
      <c r="N173" s="318">
        <f t="shared" si="20"/>
        <v>8.8716579325466005E-3</v>
      </c>
      <c r="O173" s="318">
        <f t="shared" si="20"/>
        <v>7.692352642708864E-3</v>
      </c>
      <c r="P173" s="318">
        <f t="shared" si="20"/>
        <v>8.0849481842814788E-3</v>
      </c>
      <c r="Q173" s="318">
        <f t="shared" si="20"/>
        <v>7.2759697001544554E-3</v>
      </c>
      <c r="R173" s="318">
        <f t="shared" si="20"/>
        <v>7.6064238529988774E-3</v>
      </c>
      <c r="S173" s="318">
        <f t="shared" si="20"/>
        <v>7.2803935936579462E-3</v>
      </c>
      <c r="T173" s="318">
        <f t="shared" si="20"/>
        <v>7.1075196007507066E-3</v>
      </c>
      <c r="U173" s="318">
        <f t="shared" si="20"/>
        <v>7.4820018242888692E-3</v>
      </c>
      <c r="V173" s="318">
        <f t="shared" si="20"/>
        <v>6.6355093383334354E-3</v>
      </c>
      <c r="W173" s="318">
        <f t="shared" si="20"/>
        <v>1.1305460454339892E-2</v>
      </c>
      <c r="X173" s="318">
        <f t="shared" si="20"/>
        <v>1.2127563729729647E-2</v>
      </c>
      <c r="Y173" s="318">
        <f t="shared" si="20"/>
        <v>1.1866765308225358E-2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0.25678309742484401</v>
      </c>
      <c r="C176" s="310">
        <f t="shared" si="23"/>
        <v>0.30268054336356209</v>
      </c>
      <c r="D176" s="310">
        <f t="shared" si="23"/>
        <v>0.30732371090566235</v>
      </c>
      <c r="E176" s="310">
        <f t="shared" si="23"/>
        <v>0.31562139044603454</v>
      </c>
      <c r="F176" s="310">
        <f t="shared" si="23"/>
        <v>0.4289112387424871</v>
      </c>
      <c r="G176" s="310">
        <f t="shared" si="23"/>
        <v>0.40778352647706639</v>
      </c>
      <c r="H176" s="310">
        <f t="shared" si="23"/>
        <v>0.41456460262041678</v>
      </c>
      <c r="I176" s="310">
        <f t="shared" si="23"/>
        <v>0.36798046208966939</v>
      </c>
      <c r="J176" s="310">
        <f t="shared" si="23"/>
        <v>0.38529897103480004</v>
      </c>
      <c r="K176" s="310">
        <f t="shared" si="23"/>
        <v>0.37759362638939226</v>
      </c>
      <c r="L176" s="310">
        <f t="shared" si="23"/>
        <v>0.39017755917747798</v>
      </c>
      <c r="M176" s="310">
        <f t="shared" si="23"/>
        <v>0.39941169176069802</v>
      </c>
      <c r="N176" s="310">
        <f t="shared" si="23"/>
        <v>0.3815631597867235</v>
      </c>
      <c r="O176" s="310">
        <f t="shared" si="23"/>
        <v>0.4129480456476638</v>
      </c>
      <c r="P176" s="310">
        <f t="shared" si="23"/>
        <v>0.42388314972519553</v>
      </c>
      <c r="Q176" s="310">
        <f t="shared" si="23"/>
        <v>0.41913114112802768</v>
      </c>
      <c r="R176" s="310">
        <f t="shared" si="23"/>
        <v>0.41976466465223561</v>
      </c>
      <c r="S176" s="310">
        <f t="shared" si="23"/>
        <v>0.42021719646978312</v>
      </c>
      <c r="T176" s="310">
        <f t="shared" si="23"/>
        <v>0.44080079899349878</v>
      </c>
      <c r="U176" s="310">
        <f t="shared" si="23"/>
        <v>0.41380202854214654</v>
      </c>
      <c r="V176" s="310">
        <f t="shared" si="23"/>
        <v>0.45909044108623909</v>
      </c>
      <c r="W176" s="310">
        <f t="shared" si="23"/>
        <v>0.29593657349255209</v>
      </c>
      <c r="X176" s="310">
        <f t="shared" si="23"/>
        <v>0.29132836315563737</v>
      </c>
      <c r="Y176" s="310">
        <f t="shared" si="23"/>
        <v>0.30923734222067245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0.99999999999999989</v>
      </c>
      <c r="C178" s="232">
        <f t="shared" si="24"/>
        <v>1.0000000000000002</v>
      </c>
      <c r="D178" s="232">
        <f t="shared" si="24"/>
        <v>1</v>
      </c>
      <c r="E178" s="232">
        <f t="shared" si="24"/>
        <v>1</v>
      </c>
      <c r="F178" s="232">
        <f t="shared" si="24"/>
        <v>1.0000000000000002</v>
      </c>
      <c r="G178" s="232">
        <f t="shared" si="24"/>
        <v>1</v>
      </c>
      <c r="H178" s="232">
        <f t="shared" si="24"/>
        <v>1</v>
      </c>
      <c r="I178" s="232">
        <f t="shared" si="24"/>
        <v>1</v>
      </c>
      <c r="J178" s="232">
        <f t="shared" si="24"/>
        <v>1</v>
      </c>
      <c r="K178" s="232">
        <f t="shared" si="24"/>
        <v>1</v>
      </c>
      <c r="L178" s="232">
        <f t="shared" si="24"/>
        <v>1</v>
      </c>
      <c r="M178" s="232">
        <f t="shared" si="24"/>
        <v>1</v>
      </c>
      <c r="N178" s="232">
        <f t="shared" si="24"/>
        <v>1</v>
      </c>
      <c r="O178" s="232">
        <f t="shared" si="24"/>
        <v>0.99999999999999989</v>
      </c>
      <c r="P178" s="232">
        <f t="shared" si="24"/>
        <v>1</v>
      </c>
      <c r="Q178" s="232">
        <f t="shared" si="24"/>
        <v>1</v>
      </c>
      <c r="R178" s="232">
        <f t="shared" si="24"/>
        <v>1.0000000000000002</v>
      </c>
      <c r="S178" s="232">
        <f t="shared" si="24"/>
        <v>0.99999999999999989</v>
      </c>
      <c r="T178" s="232">
        <f t="shared" si="24"/>
        <v>0.99999999999999989</v>
      </c>
      <c r="U178" s="232">
        <f t="shared" si="24"/>
        <v>0.99999999999999978</v>
      </c>
      <c r="V178" s="232">
        <f t="shared" si="24"/>
        <v>1</v>
      </c>
      <c r="W178" s="232">
        <f t="shared" si="24"/>
        <v>1</v>
      </c>
      <c r="X178" s="232">
        <f t="shared" si="24"/>
        <v>1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2.9311264621341083E-2</v>
      </c>
      <c r="C183" s="268">
        <f t="shared" si="29"/>
        <v>3.096560506442984E-2</v>
      </c>
      <c r="D183" s="268">
        <f t="shared" si="29"/>
        <v>3.0703607723951996E-2</v>
      </c>
      <c r="E183" s="268">
        <f t="shared" si="29"/>
        <v>3.0784522112711588E-2</v>
      </c>
      <c r="F183" s="268">
        <f t="shared" si="29"/>
        <v>3.815194334289259E-2</v>
      </c>
      <c r="G183" s="268">
        <f t="shared" si="29"/>
        <v>3.800091671694316E-2</v>
      </c>
      <c r="H183" s="268">
        <f t="shared" si="29"/>
        <v>3.722232389250095E-2</v>
      </c>
      <c r="I183" s="268">
        <f t="shared" si="29"/>
        <v>3.4543344289858786E-2</v>
      </c>
      <c r="J183" s="268">
        <f t="shared" si="29"/>
        <v>3.0065730230339233E-2</v>
      </c>
      <c r="K183" s="268">
        <f t="shared" si="29"/>
        <v>3.8651925885573889E-2</v>
      </c>
      <c r="L183" s="268">
        <f t="shared" si="29"/>
        <v>3.5186611077287884E-2</v>
      </c>
      <c r="M183" s="268">
        <f t="shared" si="29"/>
        <v>3.4886028396583849E-2</v>
      </c>
      <c r="N183" s="268">
        <f t="shared" si="29"/>
        <v>2.9035317460332003E-2</v>
      </c>
      <c r="O183" s="268">
        <f t="shared" si="29"/>
        <v>3.0960092483912439E-2</v>
      </c>
      <c r="P183" s="268">
        <f t="shared" si="29"/>
        <v>2.8257039160365552E-2</v>
      </c>
      <c r="Q183" s="268">
        <f t="shared" si="29"/>
        <v>3.1067479333403786E-2</v>
      </c>
      <c r="R183" s="268">
        <f t="shared" si="29"/>
        <v>2.9874958200323463E-2</v>
      </c>
      <c r="S183" s="268">
        <f t="shared" si="29"/>
        <v>3.1703862701231884E-2</v>
      </c>
      <c r="T183" s="268">
        <f t="shared" si="29"/>
        <v>3.1348110552550122E-2</v>
      </c>
      <c r="U183" s="268">
        <f t="shared" si="29"/>
        <v>3.2328788721874106E-2</v>
      </c>
      <c r="V183" s="268">
        <f t="shared" si="29"/>
        <v>3.2905476269780395E-2</v>
      </c>
      <c r="W183" s="268">
        <f t="shared" si="29"/>
        <v>2.7702605668163446E-2</v>
      </c>
      <c r="X183" s="268">
        <f t="shared" si="29"/>
        <v>1.8695359993533441E-2</v>
      </c>
      <c r="Y183" s="268">
        <f t="shared" si="29"/>
        <v>1.8212829579305839E-2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0.63149547702174202</v>
      </c>
      <c r="C184" s="269">
        <f t="shared" si="30"/>
        <v>0.60971563880715873</v>
      </c>
      <c r="D184" s="269">
        <f t="shared" si="30"/>
        <v>0.61835379532630141</v>
      </c>
      <c r="E184" s="269">
        <f t="shared" si="30"/>
        <v>0.62317636102742713</v>
      </c>
      <c r="F184" s="269">
        <f t="shared" si="30"/>
        <v>0.52852093326965632</v>
      </c>
      <c r="G184" s="269">
        <f t="shared" si="30"/>
        <v>0.52630367318796634</v>
      </c>
      <c r="H184" s="269">
        <f t="shared" si="30"/>
        <v>0.52697383785108876</v>
      </c>
      <c r="I184" s="269">
        <f t="shared" si="30"/>
        <v>0.55943303419241697</v>
      </c>
      <c r="J184" s="269">
        <f t="shared" si="30"/>
        <v>0.53420781111456495</v>
      </c>
      <c r="K184" s="269">
        <f t="shared" si="30"/>
        <v>0.49892223129955121</v>
      </c>
      <c r="L184" s="269">
        <f t="shared" si="30"/>
        <v>0.53234500054741263</v>
      </c>
      <c r="M184" s="269">
        <f t="shared" si="30"/>
        <v>0.49684534231374666</v>
      </c>
      <c r="N184" s="269">
        <f t="shared" si="30"/>
        <v>0.58978675192108898</v>
      </c>
      <c r="O184" s="269">
        <f t="shared" si="30"/>
        <v>0.54050031213575533</v>
      </c>
      <c r="P184" s="269">
        <f t="shared" si="30"/>
        <v>0.57768218522294201</v>
      </c>
      <c r="Q184" s="269">
        <f t="shared" si="30"/>
        <v>0.51788926351208719</v>
      </c>
      <c r="R184" s="269">
        <f t="shared" si="30"/>
        <v>0.54102437215738197</v>
      </c>
      <c r="S184" s="269">
        <f t="shared" si="30"/>
        <v>0.51876152666994324</v>
      </c>
      <c r="T184" s="269">
        <f t="shared" si="30"/>
        <v>0.52512606981243148</v>
      </c>
      <c r="U184" s="269">
        <f t="shared" si="30"/>
        <v>0.52698719627175938</v>
      </c>
      <c r="V184" s="269">
        <f t="shared" si="30"/>
        <v>0.50729064169912275</v>
      </c>
      <c r="W184" s="269">
        <f t="shared" si="30"/>
        <v>0.65616289016492968</v>
      </c>
      <c r="X184" s="269">
        <f t="shared" si="30"/>
        <v>0.69953671429019582</v>
      </c>
      <c r="Y184" s="269">
        <f t="shared" si="30"/>
        <v>0.70218825117114536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0.63149547702174202</v>
      </c>
      <c r="C185" s="318">
        <f t="shared" si="31"/>
        <v>0.60971563880715873</v>
      </c>
      <c r="D185" s="318">
        <f t="shared" si="31"/>
        <v>0.61835379532630141</v>
      </c>
      <c r="E185" s="318">
        <f t="shared" si="31"/>
        <v>0.62317636102742713</v>
      </c>
      <c r="F185" s="318">
        <f t="shared" si="31"/>
        <v>0.52852093326965632</v>
      </c>
      <c r="G185" s="318">
        <f t="shared" si="31"/>
        <v>0.52630367318796634</v>
      </c>
      <c r="H185" s="318">
        <f t="shared" si="31"/>
        <v>0.52697383785108876</v>
      </c>
      <c r="I185" s="318">
        <f t="shared" si="31"/>
        <v>0.55943303419241697</v>
      </c>
      <c r="J185" s="318">
        <f t="shared" si="31"/>
        <v>0.53420781111456495</v>
      </c>
      <c r="K185" s="318">
        <f t="shared" si="31"/>
        <v>0.49892223129955121</v>
      </c>
      <c r="L185" s="318">
        <f t="shared" si="31"/>
        <v>0.53234500054741263</v>
      </c>
      <c r="M185" s="318">
        <f t="shared" si="31"/>
        <v>0.49684534231374666</v>
      </c>
      <c r="N185" s="318">
        <f t="shared" si="31"/>
        <v>0.58978675192108898</v>
      </c>
      <c r="O185" s="318">
        <f t="shared" si="31"/>
        <v>0.54050031213575533</v>
      </c>
      <c r="P185" s="318">
        <f t="shared" si="31"/>
        <v>0.57768218522294201</v>
      </c>
      <c r="Q185" s="318">
        <f t="shared" si="31"/>
        <v>0.51788926351208719</v>
      </c>
      <c r="R185" s="318">
        <f t="shared" si="31"/>
        <v>0.54102437215738197</v>
      </c>
      <c r="S185" s="318">
        <f t="shared" si="31"/>
        <v>0.51876152666994324</v>
      </c>
      <c r="T185" s="318">
        <f t="shared" si="31"/>
        <v>0.52512606981243148</v>
      </c>
      <c r="U185" s="318">
        <f t="shared" si="31"/>
        <v>0.52698719627175938</v>
      </c>
      <c r="V185" s="318">
        <f t="shared" si="31"/>
        <v>0.50729064169912275</v>
      </c>
      <c r="W185" s="318">
        <f t="shared" si="31"/>
        <v>0.65616289016492968</v>
      </c>
      <c r="X185" s="318">
        <f t="shared" si="31"/>
        <v>0.69953671429019582</v>
      </c>
      <c r="Y185" s="318">
        <f t="shared" si="31"/>
        <v>0.70218825117114536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0.29390098538145698</v>
      </c>
      <c r="C187" s="269">
        <f t="shared" si="33"/>
        <v>0.31272965441307127</v>
      </c>
      <c r="D187" s="269">
        <f t="shared" si="33"/>
        <v>0.30444506054240866</v>
      </c>
      <c r="E187" s="269">
        <f t="shared" si="33"/>
        <v>0.29934900864921032</v>
      </c>
      <c r="F187" s="269">
        <f t="shared" si="33"/>
        <v>0.38137717346855649</v>
      </c>
      <c r="G187" s="269">
        <f t="shared" si="33"/>
        <v>0.38397129042236322</v>
      </c>
      <c r="H187" s="269">
        <f t="shared" si="33"/>
        <v>0.38469413240359696</v>
      </c>
      <c r="I187" s="269">
        <f t="shared" si="33"/>
        <v>0.35717026402005947</v>
      </c>
      <c r="J187" s="269">
        <f t="shared" si="33"/>
        <v>0.39220935489708542</v>
      </c>
      <c r="K187" s="269">
        <f t="shared" si="33"/>
        <v>0.41002206117332496</v>
      </c>
      <c r="L187" s="269">
        <f t="shared" si="33"/>
        <v>0.38304862209858442</v>
      </c>
      <c r="M187" s="269">
        <f t="shared" si="33"/>
        <v>0.42971454707622764</v>
      </c>
      <c r="N187" s="269">
        <f t="shared" si="33"/>
        <v>0.34079842792080001</v>
      </c>
      <c r="O187" s="269">
        <f t="shared" si="33"/>
        <v>0.38584475649966576</v>
      </c>
      <c r="P187" s="269">
        <f t="shared" si="33"/>
        <v>0.35382342511574366</v>
      </c>
      <c r="Q187" s="269">
        <f t="shared" si="33"/>
        <v>0.40974859034833727</v>
      </c>
      <c r="R187" s="269">
        <f t="shared" si="33"/>
        <v>0.38773979276515302</v>
      </c>
      <c r="S187" s="269">
        <f t="shared" si="33"/>
        <v>0.40605427302201785</v>
      </c>
      <c r="T187" s="269">
        <f t="shared" si="33"/>
        <v>0.40208495407763295</v>
      </c>
      <c r="U187" s="269">
        <f t="shared" si="33"/>
        <v>0.39809987877201219</v>
      </c>
      <c r="V187" s="269">
        <f t="shared" si="33"/>
        <v>0.41709973085028695</v>
      </c>
      <c r="W187" s="269">
        <f t="shared" si="33"/>
        <v>0.27377279780061115</v>
      </c>
      <c r="X187" s="269">
        <f t="shared" si="33"/>
        <v>0.2482335428397435</v>
      </c>
      <c r="Y187" s="269">
        <f t="shared" si="33"/>
        <v>0.24631229104296062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0.29390098538145698</v>
      </c>
      <c r="C188" s="318">
        <f t="shared" si="34"/>
        <v>0.31272965441307127</v>
      </c>
      <c r="D188" s="318">
        <f t="shared" si="34"/>
        <v>0.30444506054240866</v>
      </c>
      <c r="E188" s="318">
        <f t="shared" si="34"/>
        <v>0.29934900864921032</v>
      </c>
      <c r="F188" s="318">
        <f t="shared" si="34"/>
        <v>0.38137717346855649</v>
      </c>
      <c r="G188" s="318">
        <f t="shared" si="34"/>
        <v>0.38397129042236322</v>
      </c>
      <c r="H188" s="318">
        <f t="shared" si="34"/>
        <v>0.38469413240359696</v>
      </c>
      <c r="I188" s="318">
        <f t="shared" si="34"/>
        <v>0.35717026402005947</v>
      </c>
      <c r="J188" s="318">
        <f t="shared" si="34"/>
        <v>0.39220935489708542</v>
      </c>
      <c r="K188" s="318">
        <f t="shared" si="34"/>
        <v>0.41002206117332496</v>
      </c>
      <c r="L188" s="318">
        <f t="shared" si="34"/>
        <v>0.38304862209858442</v>
      </c>
      <c r="M188" s="318">
        <f t="shared" si="34"/>
        <v>0.42971454707622764</v>
      </c>
      <c r="N188" s="318">
        <f t="shared" si="34"/>
        <v>0.34079842792080001</v>
      </c>
      <c r="O188" s="318">
        <f t="shared" si="34"/>
        <v>0.38584475649966576</v>
      </c>
      <c r="P188" s="318">
        <f t="shared" si="34"/>
        <v>0.35382342511574366</v>
      </c>
      <c r="Q188" s="318">
        <f t="shared" si="34"/>
        <v>0.40974859034833727</v>
      </c>
      <c r="R188" s="318">
        <f t="shared" si="34"/>
        <v>0.38773979276515302</v>
      </c>
      <c r="S188" s="318">
        <f t="shared" si="34"/>
        <v>0.40605427302201785</v>
      </c>
      <c r="T188" s="318">
        <f t="shared" si="34"/>
        <v>0.40208495407763295</v>
      </c>
      <c r="U188" s="318">
        <f t="shared" si="34"/>
        <v>0.39809987877201219</v>
      </c>
      <c r="V188" s="318">
        <f t="shared" si="34"/>
        <v>0.41709973085028695</v>
      </c>
      <c r="W188" s="318">
        <f t="shared" si="34"/>
        <v>0.27377279780061115</v>
      </c>
      <c r="X188" s="318">
        <f t="shared" si="34"/>
        <v>0.2482335428397435</v>
      </c>
      <c r="Y188" s="318">
        <f t="shared" si="34"/>
        <v>0.24631229104296062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4.5292272975459867E-2</v>
      </c>
      <c r="C190" s="269">
        <f t="shared" si="36"/>
        <v>4.6589101715340357E-2</v>
      </c>
      <c r="D190" s="269">
        <f t="shared" si="36"/>
        <v>4.6497536407337954E-2</v>
      </c>
      <c r="E190" s="269">
        <f t="shared" si="36"/>
        <v>4.6690108210650991E-2</v>
      </c>
      <c r="F190" s="269">
        <f t="shared" si="36"/>
        <v>5.1949949918894664E-2</v>
      </c>
      <c r="G190" s="269">
        <f t="shared" si="36"/>
        <v>5.1724119672727255E-2</v>
      </c>
      <c r="H190" s="269">
        <f t="shared" si="36"/>
        <v>5.1109705852813478E-2</v>
      </c>
      <c r="I190" s="269">
        <f t="shared" si="36"/>
        <v>4.885335749766475E-2</v>
      </c>
      <c r="J190" s="269">
        <f t="shared" si="36"/>
        <v>4.3517103758010468E-2</v>
      </c>
      <c r="K190" s="269">
        <f t="shared" si="36"/>
        <v>5.2403781641549914E-2</v>
      </c>
      <c r="L190" s="269">
        <f t="shared" si="36"/>
        <v>4.9419766276715134E-2</v>
      </c>
      <c r="M190" s="269">
        <f t="shared" si="36"/>
        <v>3.8554082213441782E-2</v>
      </c>
      <c r="N190" s="269">
        <f t="shared" si="36"/>
        <v>4.0379502697778936E-2</v>
      </c>
      <c r="O190" s="269">
        <f t="shared" si="36"/>
        <v>4.2694838880666386E-2</v>
      </c>
      <c r="P190" s="269">
        <f t="shared" si="36"/>
        <v>4.0237350500948794E-2</v>
      </c>
      <c r="Q190" s="269">
        <f t="shared" si="36"/>
        <v>4.1294666806171755E-2</v>
      </c>
      <c r="R190" s="269">
        <f t="shared" si="36"/>
        <v>4.1360876877141677E-2</v>
      </c>
      <c r="S190" s="269">
        <f t="shared" si="36"/>
        <v>4.3480337606806869E-2</v>
      </c>
      <c r="T190" s="269">
        <f t="shared" si="36"/>
        <v>4.1440865557385381E-2</v>
      </c>
      <c r="U190" s="269">
        <f t="shared" si="36"/>
        <v>4.2584136234354218E-2</v>
      </c>
      <c r="V190" s="269">
        <f t="shared" si="36"/>
        <v>4.2704151180809981E-2</v>
      </c>
      <c r="W190" s="269">
        <f t="shared" si="36"/>
        <v>4.236170636629575E-2</v>
      </c>
      <c r="X190" s="269">
        <f t="shared" si="36"/>
        <v>3.3534382876527186E-2</v>
      </c>
      <c r="Y190" s="269">
        <f t="shared" si="36"/>
        <v>3.328662820658821E-2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3.1441064315912336E-2</v>
      </c>
      <c r="C191" s="318">
        <f t="shared" si="37"/>
        <v>3.3215611574228074E-2</v>
      </c>
      <c r="D191" s="318">
        <f t="shared" si="37"/>
        <v>3.2934577120785756E-2</v>
      </c>
      <c r="E191" s="318">
        <f t="shared" si="37"/>
        <v>3.3021370868306997E-2</v>
      </c>
      <c r="F191" s="318">
        <f t="shared" si="37"/>
        <v>4.0357382760405326E-2</v>
      </c>
      <c r="G191" s="318">
        <f t="shared" si="37"/>
        <v>4.0180185850756521E-2</v>
      </c>
      <c r="H191" s="318">
        <f t="shared" si="37"/>
        <v>3.9551072653059488E-2</v>
      </c>
      <c r="I191" s="318">
        <f t="shared" si="37"/>
        <v>3.6582764960426097E-2</v>
      </c>
      <c r="J191" s="318">
        <f t="shared" si="37"/>
        <v>3.1799800739143028E-2</v>
      </c>
      <c r="K191" s="318">
        <f t="shared" si="37"/>
        <v>4.1460431796497596E-2</v>
      </c>
      <c r="L191" s="318">
        <f t="shared" si="37"/>
        <v>3.7743322106086039E-2</v>
      </c>
      <c r="M191" s="318">
        <f t="shared" si="37"/>
        <v>2.7656286808210272E-2</v>
      </c>
      <c r="N191" s="318">
        <f t="shared" si="37"/>
        <v>2.7443132347157194E-2</v>
      </c>
      <c r="O191" s="318">
        <f t="shared" si="37"/>
        <v>3.083951627526765E-2</v>
      </c>
      <c r="P191" s="318">
        <f t="shared" si="37"/>
        <v>2.756648146454101E-2</v>
      </c>
      <c r="Q191" s="318">
        <f t="shared" si="37"/>
        <v>2.9935294471034126E-2</v>
      </c>
      <c r="R191" s="318">
        <f t="shared" si="37"/>
        <v>2.9494059550127655E-2</v>
      </c>
      <c r="S191" s="318">
        <f t="shared" si="37"/>
        <v>3.2101833069705606E-2</v>
      </c>
      <c r="T191" s="318">
        <f t="shared" si="37"/>
        <v>2.992276126336257E-2</v>
      </c>
      <c r="U191" s="318">
        <f t="shared" si="37"/>
        <v>3.102521003127905E-2</v>
      </c>
      <c r="V191" s="318">
        <f t="shared" si="37"/>
        <v>3.1577248796094415E-2</v>
      </c>
      <c r="W191" s="318">
        <f t="shared" si="37"/>
        <v>2.7969443179882942E-2</v>
      </c>
      <c r="X191" s="318">
        <f t="shared" si="37"/>
        <v>1.8190759133812427E-2</v>
      </c>
      <c r="Y191" s="318">
        <f t="shared" si="37"/>
        <v>1.7884845709071701E-2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1.3851208659547528E-2</v>
      </c>
      <c r="C192" s="318">
        <f t="shared" si="38"/>
        <v>1.3373490141112285E-2</v>
      </c>
      <c r="D192" s="318">
        <f t="shared" si="38"/>
        <v>1.3562959286552196E-2</v>
      </c>
      <c r="E192" s="318">
        <f t="shared" si="38"/>
        <v>1.366873734234399E-2</v>
      </c>
      <c r="F192" s="318">
        <f t="shared" si="38"/>
        <v>1.1592567158489334E-2</v>
      </c>
      <c r="G192" s="318">
        <f t="shared" si="38"/>
        <v>1.1543933821970729E-2</v>
      </c>
      <c r="H192" s="318">
        <f t="shared" si="38"/>
        <v>1.1558633199753993E-2</v>
      </c>
      <c r="I192" s="318">
        <f t="shared" si="38"/>
        <v>1.2270592537238657E-2</v>
      </c>
      <c r="J192" s="318">
        <f t="shared" si="38"/>
        <v>1.1717303018867441E-2</v>
      </c>
      <c r="K192" s="318">
        <f t="shared" si="38"/>
        <v>1.0943349845052318E-2</v>
      </c>
      <c r="L192" s="318">
        <f t="shared" si="38"/>
        <v>1.167644417062909E-2</v>
      </c>
      <c r="M192" s="318">
        <f t="shared" si="38"/>
        <v>1.0897795405231513E-2</v>
      </c>
      <c r="N192" s="318">
        <f t="shared" si="38"/>
        <v>1.2936370350621744E-2</v>
      </c>
      <c r="O192" s="318">
        <f t="shared" si="38"/>
        <v>1.1855322605398736E-2</v>
      </c>
      <c r="P192" s="318">
        <f t="shared" si="38"/>
        <v>1.267086903640779E-2</v>
      </c>
      <c r="Q192" s="318">
        <f t="shared" si="38"/>
        <v>1.1359372335137627E-2</v>
      </c>
      <c r="R192" s="318">
        <f t="shared" si="38"/>
        <v>1.1866817327014022E-2</v>
      </c>
      <c r="S192" s="318">
        <f t="shared" si="38"/>
        <v>1.1378504537101259E-2</v>
      </c>
      <c r="T192" s="318">
        <f t="shared" si="38"/>
        <v>1.1518104294022811E-2</v>
      </c>
      <c r="U192" s="318">
        <f t="shared" si="38"/>
        <v>1.1558926203075163E-2</v>
      </c>
      <c r="V192" s="318">
        <f t="shared" si="38"/>
        <v>1.1126902384715566E-2</v>
      </c>
      <c r="W192" s="318">
        <f t="shared" si="38"/>
        <v>1.4392263186412804E-2</v>
      </c>
      <c r="X192" s="318">
        <f t="shared" si="38"/>
        <v>1.534362374271476E-2</v>
      </c>
      <c r="Y192" s="318">
        <f t="shared" si="38"/>
        <v>1.5401782497516512E-2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</v>
      </c>
      <c r="C197" s="232">
        <f t="shared" si="42"/>
        <v>1</v>
      </c>
      <c r="D197" s="232">
        <f t="shared" si="42"/>
        <v>1.0000000000000002</v>
      </c>
      <c r="E197" s="232">
        <f t="shared" si="42"/>
        <v>1</v>
      </c>
      <c r="F197" s="232">
        <f t="shared" si="42"/>
        <v>1.0000000000000004</v>
      </c>
      <c r="G197" s="232">
        <f t="shared" si="42"/>
        <v>0.99999999999999989</v>
      </c>
      <c r="H197" s="232">
        <f t="shared" si="42"/>
        <v>1</v>
      </c>
      <c r="I197" s="232">
        <f t="shared" si="42"/>
        <v>0.99999999999999956</v>
      </c>
      <c r="J197" s="232">
        <f t="shared" si="42"/>
        <v>1.0000000000000002</v>
      </c>
      <c r="K197" s="232">
        <f t="shared" si="42"/>
        <v>1</v>
      </c>
      <c r="L197" s="232">
        <f t="shared" si="42"/>
        <v>1.0000000000000002</v>
      </c>
      <c r="M197" s="232">
        <f t="shared" si="42"/>
        <v>0.99999999999999978</v>
      </c>
      <c r="N197" s="232">
        <f t="shared" si="42"/>
        <v>0.99999999999999967</v>
      </c>
      <c r="O197" s="232">
        <f t="shared" si="42"/>
        <v>0.99999999999999978</v>
      </c>
      <c r="P197" s="232">
        <f t="shared" si="42"/>
        <v>1.0000000000000004</v>
      </c>
      <c r="Q197" s="232">
        <f t="shared" si="42"/>
        <v>1</v>
      </c>
      <c r="R197" s="232">
        <f t="shared" si="42"/>
        <v>0.99999999999999967</v>
      </c>
      <c r="S197" s="232">
        <f t="shared" si="42"/>
        <v>0.99999999999999989</v>
      </c>
      <c r="T197" s="232">
        <f t="shared" si="42"/>
        <v>0.99999999999999978</v>
      </c>
      <c r="U197" s="232">
        <f t="shared" si="42"/>
        <v>1</v>
      </c>
      <c r="V197" s="232">
        <f t="shared" si="42"/>
        <v>1.0000000000000004</v>
      </c>
      <c r="W197" s="232">
        <f t="shared" si="42"/>
        <v>0.99999999999999967</v>
      </c>
      <c r="X197" s="232">
        <f t="shared" si="42"/>
        <v>0.99999999999999944</v>
      </c>
      <c r="Y197" s="232">
        <f t="shared" si="42"/>
        <v>0.99999999999999978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5.0076681062110218E-2</v>
      </c>
      <c r="C202" s="268">
        <f t="shared" si="47"/>
        <v>5.2578525547770261E-2</v>
      </c>
      <c r="D202" s="268">
        <f t="shared" si="47"/>
        <v>5.2192067818985111E-2</v>
      </c>
      <c r="E202" s="268">
        <f t="shared" si="47"/>
        <v>5.232266937466297E-2</v>
      </c>
      <c r="F202" s="268">
        <f t="shared" si="47"/>
        <v>6.320578826053308E-2</v>
      </c>
      <c r="G202" s="268">
        <f t="shared" si="47"/>
        <v>6.2984865080728286E-2</v>
      </c>
      <c r="H202" s="268">
        <f t="shared" si="47"/>
        <v>6.1822596623231578E-2</v>
      </c>
      <c r="I202" s="268">
        <f t="shared" si="47"/>
        <v>5.7944302391145265E-2</v>
      </c>
      <c r="J202" s="268">
        <f t="shared" si="47"/>
        <v>5.1148905487801634E-2</v>
      </c>
      <c r="K202" s="268">
        <f t="shared" si="47"/>
        <v>6.3794120756533901E-2</v>
      </c>
      <c r="L202" s="268">
        <f t="shared" si="47"/>
        <v>5.8789105029770458E-2</v>
      </c>
      <c r="M202" s="268">
        <f t="shared" si="47"/>
        <v>5.9648608200465504E-2</v>
      </c>
      <c r="N202" s="268">
        <f t="shared" si="47"/>
        <v>5.0034772931837009E-2</v>
      </c>
      <c r="O202" s="268">
        <f t="shared" si="47"/>
        <v>5.2763486801184138E-2</v>
      </c>
      <c r="P202" s="268">
        <f t="shared" si="47"/>
        <v>4.8692257541059464E-2</v>
      </c>
      <c r="Q202" s="268">
        <f t="shared" si="47"/>
        <v>5.3022163754953638E-2</v>
      </c>
      <c r="R202" s="268">
        <f t="shared" si="47"/>
        <v>5.1122650717857092E-2</v>
      </c>
      <c r="S202" s="268">
        <f t="shared" si="47"/>
        <v>5.380415206593904E-2</v>
      </c>
      <c r="T202" s="268">
        <f t="shared" si="47"/>
        <v>5.3501953563583379E-2</v>
      </c>
      <c r="U202" s="268">
        <f t="shared" si="47"/>
        <v>5.4991285191355106E-2</v>
      </c>
      <c r="V202" s="268">
        <f t="shared" si="47"/>
        <v>5.5842200702579871E-2</v>
      </c>
      <c r="W202" s="268">
        <f t="shared" si="47"/>
        <v>4.7819814142833428E-2</v>
      </c>
      <c r="X202" s="268">
        <f t="shared" si="47"/>
        <v>3.3340534425342155E-2</v>
      </c>
      <c r="Y202" s="268">
        <f t="shared" si="47"/>
        <v>3.2520338577145917E-2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0.51731511441453915</v>
      </c>
      <c r="C203" s="269">
        <f t="shared" si="48"/>
        <v>0.49640952845967201</v>
      </c>
      <c r="D203" s="269">
        <f t="shared" si="48"/>
        <v>0.50400641896772536</v>
      </c>
      <c r="E203" s="269">
        <f t="shared" si="48"/>
        <v>0.50786980060004761</v>
      </c>
      <c r="F203" s="269">
        <f t="shared" si="48"/>
        <v>0.41984242574285541</v>
      </c>
      <c r="G203" s="269">
        <f t="shared" si="48"/>
        <v>0.41827554422806695</v>
      </c>
      <c r="H203" s="269">
        <f t="shared" si="48"/>
        <v>0.41967853272568439</v>
      </c>
      <c r="I203" s="269">
        <f t="shared" si="48"/>
        <v>0.44996466123348294</v>
      </c>
      <c r="J203" s="269">
        <f t="shared" si="48"/>
        <v>0.43577144076119195</v>
      </c>
      <c r="K203" s="269">
        <f t="shared" si="48"/>
        <v>0.39484470279740252</v>
      </c>
      <c r="L203" s="269">
        <f t="shared" si="48"/>
        <v>0.42647789883718518</v>
      </c>
      <c r="M203" s="269">
        <f t="shared" si="48"/>
        <v>0.40733708341646574</v>
      </c>
      <c r="N203" s="269">
        <f t="shared" si="48"/>
        <v>0.48733130392878682</v>
      </c>
      <c r="O203" s="269">
        <f t="shared" si="48"/>
        <v>0.44168345290112127</v>
      </c>
      <c r="P203" s="269">
        <f t="shared" si="48"/>
        <v>0.47731619914174611</v>
      </c>
      <c r="Q203" s="269">
        <f t="shared" si="48"/>
        <v>0.42381105225256022</v>
      </c>
      <c r="R203" s="269">
        <f t="shared" si="48"/>
        <v>0.44392216447384464</v>
      </c>
      <c r="S203" s="269">
        <f t="shared" si="48"/>
        <v>0.42213884208438401</v>
      </c>
      <c r="T203" s="269">
        <f t="shared" si="48"/>
        <v>0.42974001205077916</v>
      </c>
      <c r="U203" s="269">
        <f t="shared" si="48"/>
        <v>0.42982180366326639</v>
      </c>
      <c r="V203" s="269">
        <f t="shared" si="48"/>
        <v>0.41279567343715867</v>
      </c>
      <c r="W203" s="269">
        <f t="shared" si="48"/>
        <v>0.5431038363552213</v>
      </c>
      <c r="X203" s="269">
        <f t="shared" si="48"/>
        <v>0.59818177832128705</v>
      </c>
      <c r="Y203" s="269">
        <f t="shared" si="48"/>
        <v>0.60119468894395223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0.51731511441453915</v>
      </c>
      <c r="C204" s="318">
        <f t="shared" si="49"/>
        <v>0.49640952845967201</v>
      </c>
      <c r="D204" s="318">
        <f t="shared" si="49"/>
        <v>0.50400641896772536</v>
      </c>
      <c r="E204" s="318">
        <f t="shared" si="49"/>
        <v>0.50786980060004761</v>
      </c>
      <c r="F204" s="318">
        <f t="shared" si="49"/>
        <v>0.41984242574285541</v>
      </c>
      <c r="G204" s="318">
        <f t="shared" si="49"/>
        <v>0.41827554422806695</v>
      </c>
      <c r="H204" s="318">
        <f t="shared" si="49"/>
        <v>0.41967853272568439</v>
      </c>
      <c r="I204" s="318">
        <f t="shared" si="49"/>
        <v>0.44996466123348294</v>
      </c>
      <c r="J204" s="318">
        <f t="shared" si="49"/>
        <v>0.43577144076119195</v>
      </c>
      <c r="K204" s="318">
        <f t="shared" si="49"/>
        <v>0.39484470279740252</v>
      </c>
      <c r="L204" s="318">
        <f t="shared" si="49"/>
        <v>0.42647789883718518</v>
      </c>
      <c r="M204" s="318">
        <f t="shared" si="49"/>
        <v>0.40733708341646574</v>
      </c>
      <c r="N204" s="318">
        <f t="shared" si="49"/>
        <v>0.48733130392878682</v>
      </c>
      <c r="O204" s="318">
        <f t="shared" si="49"/>
        <v>0.44168345290112127</v>
      </c>
      <c r="P204" s="318">
        <f t="shared" si="49"/>
        <v>0.47731619914174611</v>
      </c>
      <c r="Q204" s="318">
        <f t="shared" si="49"/>
        <v>0.42381105225256022</v>
      </c>
      <c r="R204" s="318">
        <f t="shared" si="49"/>
        <v>0.44392216447384464</v>
      </c>
      <c r="S204" s="318">
        <f t="shared" si="49"/>
        <v>0.42213884208438401</v>
      </c>
      <c r="T204" s="318">
        <f t="shared" si="49"/>
        <v>0.42974001205077916</v>
      </c>
      <c r="U204" s="318">
        <f t="shared" si="49"/>
        <v>0.42982180366326639</v>
      </c>
      <c r="V204" s="318">
        <f t="shared" si="49"/>
        <v>0.41279567343715867</v>
      </c>
      <c r="W204" s="318">
        <f t="shared" si="49"/>
        <v>0.5431038363552213</v>
      </c>
      <c r="X204" s="318">
        <f t="shared" si="49"/>
        <v>0.59818177832128705</v>
      </c>
      <c r="Y204" s="318">
        <f t="shared" si="49"/>
        <v>0.60119468894395223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0.27032063482059759</v>
      </c>
      <c r="C206" s="269">
        <f t="shared" si="51"/>
        <v>0.28587427283777256</v>
      </c>
      <c r="D206" s="269">
        <f t="shared" si="51"/>
        <v>0.27861288834577713</v>
      </c>
      <c r="E206" s="269">
        <f t="shared" si="51"/>
        <v>0.27391289373589539</v>
      </c>
      <c r="F206" s="269">
        <f t="shared" si="51"/>
        <v>0.34015124005432407</v>
      </c>
      <c r="G206" s="269">
        <f t="shared" si="51"/>
        <v>0.34262421906787571</v>
      </c>
      <c r="H206" s="269">
        <f t="shared" si="51"/>
        <v>0.34398261663103696</v>
      </c>
      <c r="I206" s="269">
        <f t="shared" si="51"/>
        <v>0.32255132307803963</v>
      </c>
      <c r="J206" s="269">
        <f t="shared" si="51"/>
        <v>0.35921934123208876</v>
      </c>
      <c r="K206" s="269">
        <f t="shared" si="51"/>
        <v>0.36432914779394526</v>
      </c>
      <c r="L206" s="269">
        <f t="shared" si="51"/>
        <v>0.34454859868786386</v>
      </c>
      <c r="M206" s="269">
        <f t="shared" si="51"/>
        <v>0.39555421446397926</v>
      </c>
      <c r="N206" s="269">
        <f t="shared" si="51"/>
        <v>0.31616960201537742</v>
      </c>
      <c r="O206" s="269">
        <f t="shared" si="51"/>
        <v>0.35401447211623066</v>
      </c>
      <c r="P206" s="269">
        <f t="shared" si="51"/>
        <v>0.32824416497771319</v>
      </c>
      <c r="Q206" s="269">
        <f t="shared" si="51"/>
        <v>0.37648360820836074</v>
      </c>
      <c r="R206" s="269">
        <f t="shared" si="51"/>
        <v>0.35720999883230076</v>
      </c>
      <c r="S206" s="269">
        <f t="shared" si="51"/>
        <v>0.37099228079361363</v>
      </c>
      <c r="T206" s="269">
        <f t="shared" si="51"/>
        <v>0.36944795590713908</v>
      </c>
      <c r="U206" s="269">
        <f t="shared" si="51"/>
        <v>0.36456389648288084</v>
      </c>
      <c r="V206" s="269">
        <f t="shared" si="51"/>
        <v>0.38107585184009296</v>
      </c>
      <c r="W206" s="269">
        <f t="shared" si="51"/>
        <v>0.25442204165839738</v>
      </c>
      <c r="X206" s="269">
        <f t="shared" si="51"/>
        <v>0.23832871193206898</v>
      </c>
      <c r="Y206" s="269">
        <f t="shared" si="51"/>
        <v>0.23677775246297547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0.27032063482059759</v>
      </c>
      <c r="C207" s="318">
        <f t="shared" si="52"/>
        <v>0.28587427283777256</v>
      </c>
      <c r="D207" s="318">
        <f t="shared" si="52"/>
        <v>0.27861288834577713</v>
      </c>
      <c r="E207" s="318">
        <f t="shared" si="52"/>
        <v>0.27391289373589539</v>
      </c>
      <c r="F207" s="318">
        <f t="shared" si="52"/>
        <v>0.34015124005432407</v>
      </c>
      <c r="G207" s="318">
        <f t="shared" si="52"/>
        <v>0.34262421906787571</v>
      </c>
      <c r="H207" s="318">
        <f t="shared" si="52"/>
        <v>0.34398261663103696</v>
      </c>
      <c r="I207" s="318">
        <f t="shared" si="52"/>
        <v>0.32255132307803963</v>
      </c>
      <c r="J207" s="318">
        <f t="shared" si="52"/>
        <v>0.35921934123208876</v>
      </c>
      <c r="K207" s="318">
        <f t="shared" si="52"/>
        <v>0.36432914779394526</v>
      </c>
      <c r="L207" s="318">
        <f t="shared" si="52"/>
        <v>0.34454859868786386</v>
      </c>
      <c r="M207" s="318">
        <f t="shared" si="52"/>
        <v>0.39555421446397926</v>
      </c>
      <c r="N207" s="318">
        <f t="shared" si="52"/>
        <v>0.31616960201537742</v>
      </c>
      <c r="O207" s="318">
        <f t="shared" si="52"/>
        <v>0.35401447211623066</v>
      </c>
      <c r="P207" s="318">
        <f t="shared" si="52"/>
        <v>0.32824416497771319</v>
      </c>
      <c r="Q207" s="318">
        <f t="shared" si="52"/>
        <v>0.37648360820836074</v>
      </c>
      <c r="R207" s="318">
        <f t="shared" si="52"/>
        <v>0.35720999883230076</v>
      </c>
      <c r="S207" s="318">
        <f t="shared" si="52"/>
        <v>0.37099228079361363</v>
      </c>
      <c r="T207" s="318">
        <f t="shared" si="52"/>
        <v>0.36944795590713908</v>
      </c>
      <c r="U207" s="318">
        <f t="shared" si="52"/>
        <v>0.36456389648288084</v>
      </c>
      <c r="V207" s="318">
        <f t="shared" si="52"/>
        <v>0.38107585184009296</v>
      </c>
      <c r="W207" s="318">
        <f t="shared" si="52"/>
        <v>0.25442204165839738</v>
      </c>
      <c r="X207" s="318">
        <f t="shared" si="52"/>
        <v>0.23832871193206898</v>
      </c>
      <c r="Y207" s="318">
        <f t="shared" si="52"/>
        <v>0.23677775246297547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0.16228756970275299</v>
      </c>
      <c r="C209" s="269">
        <f t="shared" si="54"/>
        <v>0.16513767315478503</v>
      </c>
      <c r="D209" s="269">
        <f t="shared" si="54"/>
        <v>0.16518862486751265</v>
      </c>
      <c r="E209" s="269">
        <f t="shared" si="54"/>
        <v>0.16589463628939405</v>
      </c>
      <c r="F209" s="269">
        <f t="shared" si="54"/>
        <v>0.17680054594228786</v>
      </c>
      <c r="G209" s="269">
        <f t="shared" si="54"/>
        <v>0.17611537162332894</v>
      </c>
      <c r="H209" s="269">
        <f t="shared" si="54"/>
        <v>0.17451625402004711</v>
      </c>
      <c r="I209" s="269">
        <f t="shared" si="54"/>
        <v>0.16953971329733181</v>
      </c>
      <c r="J209" s="269">
        <f t="shared" si="54"/>
        <v>0.1538603125189178</v>
      </c>
      <c r="K209" s="269">
        <f t="shared" si="54"/>
        <v>0.17703202865211831</v>
      </c>
      <c r="L209" s="269">
        <f t="shared" si="54"/>
        <v>0.17018439744518063</v>
      </c>
      <c r="M209" s="269">
        <f t="shared" si="54"/>
        <v>0.13746009391908931</v>
      </c>
      <c r="N209" s="269">
        <f t="shared" si="54"/>
        <v>0.14646432112399832</v>
      </c>
      <c r="O209" s="269">
        <f t="shared" si="54"/>
        <v>0.15153858818146373</v>
      </c>
      <c r="P209" s="269">
        <f t="shared" si="54"/>
        <v>0.14574737833948159</v>
      </c>
      <c r="Q209" s="269">
        <f t="shared" si="54"/>
        <v>0.14668317578412549</v>
      </c>
      <c r="R209" s="269">
        <f t="shared" si="54"/>
        <v>0.1477451859759972</v>
      </c>
      <c r="S209" s="269">
        <f t="shared" si="54"/>
        <v>0.15306472505606325</v>
      </c>
      <c r="T209" s="269">
        <f t="shared" si="54"/>
        <v>0.14731007847849822</v>
      </c>
      <c r="U209" s="269">
        <f t="shared" si="54"/>
        <v>0.15062301466249772</v>
      </c>
      <c r="V209" s="269">
        <f t="shared" si="54"/>
        <v>0.15028627402016889</v>
      </c>
      <c r="W209" s="269">
        <f t="shared" si="54"/>
        <v>0.15465430784354758</v>
      </c>
      <c r="X209" s="269">
        <f t="shared" si="54"/>
        <v>0.13014897532130132</v>
      </c>
      <c r="Y209" s="269">
        <f t="shared" si="54"/>
        <v>0.12950722001592618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0.10410772704021592</v>
      </c>
      <c r="C210" s="318">
        <f t="shared" si="55"/>
        <v>0.1093089771487667</v>
      </c>
      <c r="D210" s="318">
        <f t="shared" si="55"/>
        <v>0.10850554459517865</v>
      </c>
      <c r="E210" s="318">
        <f t="shared" si="55"/>
        <v>0.1087770608143281</v>
      </c>
      <c r="F210" s="318">
        <f t="shared" si="55"/>
        <v>0.12958296889464782</v>
      </c>
      <c r="G210" s="318">
        <f t="shared" si="55"/>
        <v>0.12907401390016082</v>
      </c>
      <c r="H210" s="318">
        <f t="shared" si="55"/>
        <v>0.12731710920005093</v>
      </c>
      <c r="I210" s="318">
        <f t="shared" si="55"/>
        <v>0.11893443913306694</v>
      </c>
      <c r="J210" s="318">
        <f t="shared" si="55"/>
        <v>0.10485127884897354</v>
      </c>
      <c r="K210" s="318">
        <f t="shared" si="55"/>
        <v>0.13262582043435306</v>
      </c>
      <c r="L210" s="318">
        <f t="shared" si="55"/>
        <v>0.12222056193753698</v>
      </c>
      <c r="M210" s="318">
        <f t="shared" si="55"/>
        <v>9.1648930155572877E-2</v>
      </c>
      <c r="N210" s="318">
        <f t="shared" si="55"/>
        <v>9.1656607610362414E-2</v>
      </c>
      <c r="O210" s="318">
        <f t="shared" si="55"/>
        <v>0.10186466008540285</v>
      </c>
      <c r="P210" s="318">
        <f t="shared" si="55"/>
        <v>9.206601355319402E-2</v>
      </c>
      <c r="Q210" s="318">
        <f t="shared" si="55"/>
        <v>9.9019267168960493E-2</v>
      </c>
      <c r="R210" s="318">
        <f t="shared" si="55"/>
        <v>9.7819481190180732E-2</v>
      </c>
      <c r="S210" s="318">
        <f t="shared" si="55"/>
        <v>0.10558888155203132</v>
      </c>
      <c r="T210" s="318">
        <f t="shared" si="55"/>
        <v>9.8979369418882135E-2</v>
      </c>
      <c r="U210" s="318">
        <f t="shared" si="55"/>
        <v>0.10228310690944888</v>
      </c>
      <c r="V210" s="318">
        <f t="shared" si="55"/>
        <v>0.10386120994770316</v>
      </c>
      <c r="W210" s="318">
        <f t="shared" si="55"/>
        <v>9.3574136651706247E-2</v>
      </c>
      <c r="X210" s="318">
        <f t="shared" si="55"/>
        <v>6.2874463565124106E-2</v>
      </c>
      <c r="Y210" s="318">
        <f t="shared" si="55"/>
        <v>6.1893861276356009E-2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5.8179842662537062E-2</v>
      </c>
      <c r="C211" s="318">
        <f t="shared" si="56"/>
        <v>5.5828696006018357E-2</v>
      </c>
      <c r="D211" s="318">
        <f t="shared" si="56"/>
        <v>5.6683080272333992E-2</v>
      </c>
      <c r="E211" s="318">
        <f t="shared" si="56"/>
        <v>5.7117575475065969E-2</v>
      </c>
      <c r="F211" s="318">
        <f t="shared" si="56"/>
        <v>4.7217577047640027E-2</v>
      </c>
      <c r="G211" s="318">
        <f t="shared" si="56"/>
        <v>4.7041357723168128E-2</v>
      </c>
      <c r="H211" s="318">
        <f t="shared" si="56"/>
        <v>4.719914481999618E-2</v>
      </c>
      <c r="I211" s="318">
        <f t="shared" si="56"/>
        <v>5.0605274164264878E-2</v>
      </c>
      <c r="J211" s="318">
        <f t="shared" si="56"/>
        <v>4.9009033669944274E-2</v>
      </c>
      <c r="K211" s="318">
        <f t="shared" si="56"/>
        <v>4.4406208217765246E-2</v>
      </c>
      <c r="L211" s="318">
        <f t="shared" si="56"/>
        <v>4.7963835507643625E-2</v>
      </c>
      <c r="M211" s="318">
        <f t="shared" si="56"/>
        <v>4.581116376351644E-2</v>
      </c>
      <c r="N211" s="318">
        <f t="shared" si="56"/>
        <v>5.4807713513635906E-2</v>
      </c>
      <c r="O211" s="318">
        <f t="shared" si="56"/>
        <v>4.9673928096060874E-2</v>
      </c>
      <c r="P211" s="318">
        <f t="shared" si="56"/>
        <v>5.3681364786287565E-2</v>
      </c>
      <c r="Q211" s="318">
        <f t="shared" si="56"/>
        <v>4.7663908615164993E-2</v>
      </c>
      <c r="R211" s="318">
        <f t="shared" si="56"/>
        <v>4.9925704785816469E-2</v>
      </c>
      <c r="S211" s="318">
        <f t="shared" si="56"/>
        <v>4.7475843504031917E-2</v>
      </c>
      <c r="T211" s="318">
        <f t="shared" si="56"/>
        <v>4.8330709059616096E-2</v>
      </c>
      <c r="U211" s="318">
        <f t="shared" si="56"/>
        <v>4.8339907753048847E-2</v>
      </c>
      <c r="V211" s="318">
        <f t="shared" si="56"/>
        <v>4.6425064072465709E-2</v>
      </c>
      <c r="W211" s="318">
        <f t="shared" si="56"/>
        <v>6.108017119184133E-2</v>
      </c>
      <c r="X211" s="318">
        <f t="shared" si="56"/>
        <v>6.7274511756177199E-2</v>
      </c>
      <c r="Y211" s="318">
        <f t="shared" si="56"/>
        <v>6.7613358739570181E-2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1.6484290092021268</v>
      </c>
      <c r="C217" s="320">
        <f>IF(C$5=0,0,(C$5-C$16-C$59)/(CHI_fec!C$5-CHI_fec!C$16))</f>
        <v>1.4610897625757171</v>
      </c>
      <c r="D217" s="320">
        <f>IF(D$5=0,0,(D$5-D$16-D$59)/(CHI_fec!D$5-CHI_fec!D$16))</f>
        <v>1.4892883903133649</v>
      </c>
      <c r="E217" s="320">
        <f>IF(E$5=0,0,(E$5-E$16-E$59)/(CHI_fec!E$5-CHI_fec!E$16))</f>
        <v>1.5981801743243724</v>
      </c>
      <c r="F217" s="320">
        <f>IF(F$5=0,0,(F$5-F$16-F$59)/(CHI_fec!F$5-CHI_fec!F$16))</f>
        <v>1.117687903027559</v>
      </c>
      <c r="G217" s="320">
        <f>IF(G$5=0,0,(G$5-G$16-G$59)/(CHI_fec!G$5-CHI_fec!G$16))</f>
        <v>1.1208614582096421</v>
      </c>
      <c r="H217" s="320">
        <f>IF(H$5=0,0,(H$5-H$16-H$59)/(CHI_fec!H$5-CHI_fec!H$16))</f>
        <v>1.0970754750831191</v>
      </c>
      <c r="I217" s="320">
        <f>IF(I$5=0,0,(I$5-I$16-I$59)/(CHI_fec!I$5-CHI_fec!I$16))</f>
        <v>1.259725725347677</v>
      </c>
      <c r="J217" s="320">
        <f>IF(J$5=0,0,(J$5-J$16-J$59)/(CHI_fec!J$5-CHI_fec!J$16))</f>
        <v>1.0428161829531613</v>
      </c>
      <c r="K217" s="320">
        <f>IF(K$5=0,0,(K$5-K$16-K$59)/(CHI_fec!K$5-CHI_fec!K$16))</f>
        <v>1.0631070466548984</v>
      </c>
      <c r="L217" s="320">
        <f>IF(L$5=0,0,(L$5-L$16-L$59)/(CHI_fec!L$5-CHI_fec!L$16))</f>
        <v>1.0405962075617463</v>
      </c>
      <c r="M217" s="320">
        <f>IF(M$5=0,0,(M$5-M$16-M$59)/(CHI_fec!M$5-CHI_fec!M$16))</f>
        <v>1.0568354644809812</v>
      </c>
      <c r="N217" s="320">
        <f>IF(N$5=0,0,(N$5-N$16-N$59)/(CHI_fec!N$5-CHI_fec!N$16))</f>
        <v>1.1808253212823547</v>
      </c>
      <c r="O217" s="320">
        <f>IF(O$5=0,0,(O$5-O$16-O$59)/(CHI_fec!O$5-CHI_fec!O$16))</f>
        <v>0.98713199565051557</v>
      </c>
      <c r="P217" s="320">
        <f>IF(P$5=0,0,(P$5-P$16-P$59)/(CHI_fec!P$5-CHI_fec!P$16))</f>
        <v>1.075499684735189</v>
      </c>
      <c r="Q217" s="320">
        <f>IF(Q$5=0,0,(Q$5-Q$16-Q$59)/(CHI_fec!Q$5-CHI_fec!Q$16))</f>
        <v>1.0105418743605503</v>
      </c>
      <c r="R217" s="320">
        <f>IF(R$5=0,0,(R$5-R$16-R$59)/(CHI_fec!R$5-CHI_fec!R$16))</f>
        <v>1.073619181237939</v>
      </c>
      <c r="S217" s="320">
        <f>IF(S$5=0,0,(S$5-S$16-S$59)/(CHI_fec!S$5-CHI_fec!S$16))</f>
        <v>0.97288960818288073</v>
      </c>
      <c r="T217" s="320">
        <f>IF(T$5=0,0,(T$5-T$16-T$59)/(CHI_fec!T$5-CHI_fec!T$16))</f>
        <v>1.0074230230189443</v>
      </c>
      <c r="U217" s="320">
        <f>IF(U$5=0,0,(U$5-U$16-U$59)/(CHI_fec!U$5-CHI_fec!U$16))</f>
        <v>1.0111846207550577</v>
      </c>
      <c r="V217" s="320">
        <f>IF(V$5=0,0,(V$5-V$16-V$59)/(CHI_fec!V$5-CHI_fec!V$16))</f>
        <v>0.95295751849363264</v>
      </c>
      <c r="W217" s="320">
        <f>IF(W$5=0,0,(W$5-W$16-W$59)/(CHI_fec!W$5-CHI_fec!W$16))</f>
        <v>1.6181787867393069</v>
      </c>
      <c r="X217" s="320">
        <f>IF(X$5=0,0,(X$5-X$16-X$59)/(CHI_fec!X$5-CHI_fec!X$16))</f>
        <v>1.5965014408156522</v>
      </c>
      <c r="Y217" s="320">
        <f>IF(Y$5=0,0,(Y$5-Y$16-Y$59)/(CHI_fec!Y$5-CHI_fec!Y$16))</f>
        <v>1.6506867593205528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1.6799264587603777</v>
      </c>
      <c r="C222" s="275">
        <f>IF(C$10=0,0,C$10/CHI_fec!C$10)</f>
        <v>1.5515183691499812</v>
      </c>
      <c r="D222" s="275">
        <f>IF(D$10=0,0,D$10/CHI_fec!D$10)</f>
        <v>1.5926158316760988</v>
      </c>
      <c r="E222" s="275">
        <f>IF(E$10=0,0,E$10/CHI_fec!E$10)</f>
        <v>1.72763698863504</v>
      </c>
      <c r="F222" s="275">
        <f>IF(F$10=0,0,F$10/CHI_fec!F$10)</f>
        <v>1.59080391372289</v>
      </c>
      <c r="G222" s="275">
        <f>IF(G$10=0,0,G$10/CHI_fec!G$10)</f>
        <v>1.565088060543055</v>
      </c>
      <c r="H222" s="275">
        <f>IF(H$10=0,0,H$10/CHI_fec!H$10)</f>
        <v>1.486061156888834</v>
      </c>
      <c r="I222" s="275">
        <f>IF(I$10=0,0,I$10/CHI_fec!I$10)</f>
        <v>1.6456334420034964</v>
      </c>
      <c r="J222" s="275">
        <f>IF(J$10=0,0,J$10/CHI_fec!J$10)</f>
        <v>1.1853307125907691</v>
      </c>
      <c r="K222" s="275">
        <f>IF(K$10=0,0,K$10/CHI_fec!K$10)</f>
        <v>1.5139416838126136</v>
      </c>
      <c r="L222" s="275">
        <f>IF(L$10=0,0,L$10/CHI_fec!L$10)</f>
        <v>1.3058234555260173</v>
      </c>
      <c r="M222" s="275">
        <f>IF(M$10=0,0,M$10/CHI_fec!M$10)</f>
        <v>1.3093491535972039</v>
      </c>
      <c r="N222" s="275">
        <f>IF(N$10=0,0,N$10/CHI_fec!N$10)</f>
        <v>1.267994461665362</v>
      </c>
      <c r="O222" s="275">
        <f>IF(O$10=0,0,O$10/CHI_fec!O$10)</f>
        <v>1.1671885279617806</v>
      </c>
      <c r="P222" s="275">
        <f>IF(P$10=0,0,P$10/CHI_fec!P$10)</f>
        <v>1.1064035273803134</v>
      </c>
      <c r="Q222" s="275">
        <f>IF(Q$10=0,0,Q$10/CHI_fec!Q$10)</f>
        <v>1.0915801660000668</v>
      </c>
      <c r="R222" s="275">
        <f>IF(R$10=0,0,R$10/CHI_fec!R$10)</f>
        <v>1.1560207543907444</v>
      </c>
      <c r="S222" s="275">
        <f>IF(S$10=0,0,S$10/CHI_fec!S$10)</f>
        <v>1.1269661017396888</v>
      </c>
      <c r="T222" s="275">
        <f>IF(T$10=0,0,T$10/CHI_fec!T$10)</f>
        <v>1.1511169529702237</v>
      </c>
      <c r="U222" s="275">
        <f>IF(U$10=0,0,U$10/CHI_fec!U$10)</f>
        <v>1.2021199519688859</v>
      </c>
      <c r="V222" s="275">
        <f>IF(V$10=0,0,V$10/CHI_fec!V$10)</f>
        <v>1.1374655058976402</v>
      </c>
      <c r="W222" s="275">
        <f>IF(W$10=0,0,W$10/CHI_fec!W$10)</f>
        <v>1.5923146658893221</v>
      </c>
      <c r="X222" s="275">
        <f>IF(X$10=0,0,X$10/CHI_fec!X$10)</f>
        <v>1.1166882132301477</v>
      </c>
      <c r="Y222" s="275">
        <f>IF(Y$10=0,0,Y$10/CHI_fec!Y$10)</f>
        <v>1.1358041856266332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2.6498976418034208</v>
      </c>
      <c r="C224" s="276">
        <f>IF(C$25=0,0,C$25/CHI_fec!C$25)</f>
        <v>2.4837039137028825</v>
      </c>
      <c r="D224" s="276">
        <f>IF(D$25=0,0,D$25/CHI_fec!D$25)</f>
        <v>2.5269601055246764</v>
      </c>
      <c r="E224" s="276">
        <f>IF(E$25=0,0,E$25/CHI_fec!E$25)</f>
        <v>2.5844515582582797</v>
      </c>
      <c r="F224" s="276">
        <f>IF(F$25=0,0,F$25/CHI_fec!F$25)</f>
        <v>1.4313533010117208</v>
      </c>
      <c r="G224" s="276">
        <f>IF(G$25=0,0,G$25/CHI_fec!G$25)</f>
        <v>1.3965373626303754</v>
      </c>
      <c r="H224" s="276">
        <f>IF(H$25=0,0,H$25/CHI_fec!H$25)</f>
        <v>1.3875418302870908</v>
      </c>
      <c r="I224" s="276">
        <f>IF(I$25=0,0,I$25/CHI_fec!I$25)</f>
        <v>1.5678340431218387</v>
      </c>
      <c r="J224" s="276">
        <f>IF(J$25=0,0,J$25/CHI_fec!J$25)</f>
        <v>1.2754064836358718</v>
      </c>
      <c r="K224" s="276">
        <f>IF(K$25=0,0,K$25/CHI_fec!K$25)</f>
        <v>1.1972076174321193</v>
      </c>
      <c r="L224" s="276">
        <f>IF(L$25=0,0,L$25/CHI_fec!L$25)</f>
        <v>1.2772144506672267</v>
      </c>
      <c r="M224" s="276">
        <f>IF(M$25=0,0,M$25/CHI_fec!M$25)</f>
        <v>1.2094638125759152</v>
      </c>
      <c r="N224" s="276">
        <f>IF(N$25=0,0,N$25/CHI_fec!N$25)</f>
        <v>1.5470487990209163</v>
      </c>
      <c r="O224" s="276">
        <f>IF(O$25=0,0,O$25/CHI_fec!O$25)</f>
        <v>1.1389144934946152</v>
      </c>
      <c r="P224" s="276">
        <f>IF(P$25=0,0,P$25/CHI_fec!P$25)</f>
        <v>1.4154802736126904</v>
      </c>
      <c r="Q224" s="276">
        <f>IF(Q$25=0,0,Q$25/CHI_fec!Q$25)</f>
        <v>1.2477031687101272</v>
      </c>
      <c r="R224" s="276">
        <f>IF(R$25=0,0,R$25/CHI_fec!R$25)</f>
        <v>1.3225833436172123</v>
      </c>
      <c r="S224" s="276">
        <f>IF(S$25=0,0,S$25/CHI_fec!S$25)</f>
        <v>1.1293826280322108</v>
      </c>
      <c r="T224" s="276">
        <f>IF(T$25=0,0,T$25/CHI_fec!T$25)</f>
        <v>1.1854913579400137</v>
      </c>
      <c r="U224" s="276">
        <f>IF(U$25=0,0,U$25/CHI_fec!U$25)</f>
        <v>1.1799360989037786</v>
      </c>
      <c r="V224" s="276">
        <f>IF(V$25=0,0,V$25/CHI_fec!V$25)</f>
        <v>1.0876687394837483</v>
      </c>
      <c r="W224" s="276">
        <f>IF(W$25=0,0,W$25/CHI_fec!W$25)</f>
        <v>2.3881524883355589</v>
      </c>
      <c r="X224" s="276">
        <f>IF(X$25=0,0,X$25/CHI_fec!X$25)</f>
        <v>2.469858709131076</v>
      </c>
      <c r="Y224" s="276">
        <f>IF(Y$25=0,0,Y$25/CHI_fec!Y$25)</f>
        <v>2.5311580809455747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2.4525234499161828</v>
      </c>
      <c r="C225" s="276">
        <f>IF(C$36=0,0,C$36/CHI_fec!C$36)</f>
        <v>2.3857798683134535</v>
      </c>
      <c r="D225" s="276">
        <f>IF(D$36=0,0,D$36/CHI_fec!D$36)</f>
        <v>2.3815795424354516</v>
      </c>
      <c r="E225" s="276">
        <f>IF(E$36=0,0,E$36/CHI_fec!E$36)</f>
        <v>2.444783607805086</v>
      </c>
      <c r="F225" s="276">
        <f>IF(F$36=0,0,F$36/CHI_fec!F$36)</f>
        <v>2.3376348494802826</v>
      </c>
      <c r="G225" s="276">
        <f>IF(G$36=0,0,G$36/CHI_fec!G$36)</f>
        <v>2.3310313055207974</v>
      </c>
      <c r="H225" s="276">
        <f>IF(H$36=0,0,H$36/CHI_fec!H$36)</f>
        <v>2.2999042246358825</v>
      </c>
      <c r="I225" s="276">
        <f>IF(I$36=0,0,I$36/CHI_fec!I$36)</f>
        <v>2.4165647865964091</v>
      </c>
      <c r="J225" s="276">
        <f>IF(J$36=0,0,J$36/CHI_fec!J$36)</f>
        <v>2.3490787688053101</v>
      </c>
      <c r="K225" s="276">
        <f>IF(K$36=0,0,K$36/CHI_fec!K$36)</f>
        <v>2.356529316787368</v>
      </c>
      <c r="L225" s="276">
        <f>IF(L$36=0,0,L$36/CHI_fec!L$36)</f>
        <v>2.2124358993181135</v>
      </c>
      <c r="M225" s="276">
        <f>IF(M$36=0,0,M$36/CHI_fec!M$36)</f>
        <v>2.4997500834307944</v>
      </c>
      <c r="N225" s="276">
        <f>IF(N$36=0,0,N$36/CHI_fec!N$36)</f>
        <v>2.3054556169138158</v>
      </c>
      <c r="O225" s="276">
        <f>IF(O$36=0,0,O$36/CHI_fec!O$36)</f>
        <v>2.25419041236312</v>
      </c>
      <c r="P225" s="276">
        <f>IF(P$36=0,0,P$36/CHI_fec!P$36)</f>
        <v>2.2241383639872647</v>
      </c>
      <c r="Q225" s="276">
        <f>IF(Q$36=0,0,Q$36/CHI_fec!Q$36)</f>
        <v>2.2899247414287545</v>
      </c>
      <c r="R225" s="276">
        <f>IF(R$36=0,0,R$36/CHI_fec!R$36)</f>
        <v>2.318520553258312</v>
      </c>
      <c r="S225" s="276">
        <f>IF(S$36=0,0,S$36/CHI_fec!S$36)</f>
        <v>2.2513647305104558</v>
      </c>
      <c r="T225" s="276">
        <f>IF(T$36=0,0,T$36/CHI_fec!T$36)</f>
        <v>2.292813896452369</v>
      </c>
      <c r="U225" s="276">
        <f>IF(U$36=0,0,U$36/CHI_fec!U$36)</f>
        <v>2.2804866080095954</v>
      </c>
      <c r="V225" s="276">
        <f>IF(V$36=0,0,V$36/CHI_fec!V$36)</f>
        <v>2.2522665364461876</v>
      </c>
      <c r="W225" s="276">
        <f>IF(W$36=0,0,W$36/CHI_fec!W$36)</f>
        <v>2.316856867185257</v>
      </c>
      <c r="X225" s="276">
        <f>IF(X$36=0,0,X$36/CHI_fec!X$36)</f>
        <v>2.2734467805759797</v>
      </c>
      <c r="Y225" s="276">
        <f>IF(Y$36=0,0,Y$36/CHI_fec!Y$36)</f>
        <v>2.3220315447291737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1.953100240198931</v>
      </c>
      <c r="C226" s="276">
        <f>IF(C$44=0,0,C$44/CHI_fec!C$44)</f>
        <v>1.7947543943959989</v>
      </c>
      <c r="D226" s="276">
        <f>IF(D$44=0,0,D$44/CHI_fec!D$44)</f>
        <v>1.8421230644246831</v>
      </c>
      <c r="E226" s="276">
        <f>IF(E$44=0,0,E$44/CHI_fec!E$44)</f>
        <v>1.9673354185169252</v>
      </c>
      <c r="F226" s="276">
        <f>IF(F$44=0,0,F$44/CHI_fec!F$44)</f>
        <v>1.5281202528232098</v>
      </c>
      <c r="G226" s="276">
        <f>IF(G$44=0,0,G$44/CHI_fec!G$44)</f>
        <v>1.4990786383597192</v>
      </c>
      <c r="H226" s="276">
        <f>IF(H$44=0,0,H$44/CHI_fec!H$44)</f>
        <v>1.4471446948458693</v>
      </c>
      <c r="I226" s="276">
        <f>IF(I$44=0,0,I$44/CHI_fec!I$44)</f>
        <v>1.6078577481170828</v>
      </c>
      <c r="J226" s="276">
        <f>IF(J$44=0,0,J$44/CHI_fec!J$44)</f>
        <v>1.20352687688121</v>
      </c>
      <c r="K226" s="276">
        <f>IF(K$44=0,0,K$44/CHI_fec!K$44)</f>
        <v>1.4128887097320761</v>
      </c>
      <c r="L226" s="276">
        <f>IF(L$44=0,0,L$44/CHI_fec!L$44)</f>
        <v>1.2970269345964787</v>
      </c>
      <c r="M226" s="276">
        <f>IF(M$44=0,0,M$44/CHI_fec!M$44)</f>
        <v>1.0476398909214935</v>
      </c>
      <c r="N226" s="276">
        <f>IF(N$44=0,0,N$44/CHI_fec!N$44)</f>
        <v>1.2599147996175581</v>
      </c>
      <c r="O226" s="276">
        <f>IF(O$44=0,0,O$44/CHI_fec!O$44)</f>
        <v>1.1042206360582869</v>
      </c>
      <c r="P226" s="276">
        <f>IF(P$44=0,0,P$44/CHI_fec!P$44)</f>
        <v>1.1355068175238168</v>
      </c>
      <c r="Q226" s="276">
        <f>IF(Q$44=0,0,Q$44/CHI_fec!Q$44)</f>
        <v>1.0599705507679724</v>
      </c>
      <c r="R226" s="276">
        <f>IF(R$44=0,0,R$44/CHI_fec!R$44)</f>
        <v>1.1465057877431983</v>
      </c>
      <c r="S226" s="276">
        <f>IF(S$44=0,0,S$44/CHI_fec!S$44)</f>
        <v>1.0857003712122486</v>
      </c>
      <c r="T226" s="276">
        <f>IF(T$44=0,0,T$44/CHI_fec!T$44)</f>
        <v>1.0776887427702542</v>
      </c>
      <c r="U226" s="276">
        <f>IF(U$44=0,0,U$44/CHI_fec!U$44)</f>
        <v>1.1119468011018161</v>
      </c>
      <c r="V226" s="276">
        <f>IF(V$44=0,0,V$44/CHI_fec!V$44)</f>
        <v>1.0415066469662351</v>
      </c>
      <c r="W226" s="276">
        <f>IF(W$44=0,0,W$44/CHI_fec!W$44)</f>
        <v>1.7865973418279271</v>
      </c>
      <c r="X226" s="276">
        <f>IF(X$44=0,0,X$44/CHI_fec!X$44)</f>
        <v>1.4963217858693862</v>
      </c>
      <c r="Y226" s="276">
        <f>IF(Y$44=0,0,Y$44/CHI_fec!Y$44)</f>
        <v>1.5442463174458365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1.7055710283552237</v>
      </c>
      <c r="C229" s="320">
        <f>IF(C$61=0,0,(C$61-C$108)/CHI_fec!C$61)</f>
        <v>1.5171698399961424</v>
      </c>
      <c r="D229" s="320">
        <f>IF(D$61=0,0,(D$61-D$108)/CHI_fec!D$61)</f>
        <v>1.561620334828054</v>
      </c>
      <c r="E229" s="320">
        <f>IF(E$61=0,0,(E$61-E$108)/CHI_fec!E$61)</f>
        <v>1.6845016577975269</v>
      </c>
      <c r="F229" s="320">
        <f>IF(F$61=0,0,(F$61-F$108)/CHI_fec!F$61)</f>
        <v>1.1714630746584793</v>
      </c>
      <c r="G229" s="320">
        <f>IF(G$61=0,0,(G$61-G$108)/CHI_fec!G$61)</f>
        <v>1.1502653315470475</v>
      </c>
      <c r="H229" s="320">
        <f>IF(H$61=0,0,(H$61-H$108)/CHI_fec!H$61)</f>
        <v>1.1174448831516515</v>
      </c>
      <c r="I229" s="320">
        <f>IF(I$61=0,0,(I$61-I$108)/CHI_fec!I$61)</f>
        <v>1.2921657354894229</v>
      </c>
      <c r="J229" s="320">
        <f>IF(J$61=0,0,(J$61-J$108)/CHI_fec!J$61)</f>
        <v>1.0468550159197905</v>
      </c>
      <c r="K229" s="320">
        <f>IF(K$61=0,0,(K$61-K$108)/CHI_fec!K$61)</f>
        <v>1.0660199441140235</v>
      </c>
      <c r="L229" s="320">
        <f>IF(L$61=0,0,(L$61-L$108)/CHI_fec!L$61)</f>
        <v>1.0150030383792819</v>
      </c>
      <c r="M229" s="320">
        <f>IF(M$61=0,0,(M$61-M$108)/CHI_fec!M$61)</f>
        <v>1.0241849620396279</v>
      </c>
      <c r="N229" s="320">
        <f>IF(N$61=0,0,(N$61-N$108)/CHI_fec!N$61)</f>
        <v>1.1554411357981076</v>
      </c>
      <c r="O229" s="320">
        <f>IF(O$61=0,0,(O$61-O$108)/CHI_fec!O$61)</f>
        <v>0.96419996565735377</v>
      </c>
      <c r="P229" s="320">
        <f>IF(P$61=0,0,(P$61-P$108)/CHI_fec!P$61)</f>
        <v>1.0472986703059666</v>
      </c>
      <c r="Q229" s="320">
        <f>IF(Q$61=0,0,(Q$61-Q$108)/CHI_fec!Q$61)</f>
        <v>0.97821513281205219</v>
      </c>
      <c r="R229" s="320">
        <f>IF(R$61=0,0,(R$61-R$108)/CHI_fec!R$61)</f>
        <v>1.0452314757763383</v>
      </c>
      <c r="S229" s="320">
        <f>IF(S$61=0,0,(S$61-S$108)/CHI_fec!S$61)</f>
        <v>0.94635121994118798</v>
      </c>
      <c r="T229" s="320">
        <f>IF(T$61=0,0,(T$61-T$108)/CHI_fec!T$61)</f>
        <v>0.98010064608106551</v>
      </c>
      <c r="U229" s="320">
        <f>IF(U$61=0,0,(U$61-U$108)/CHI_fec!U$61)</f>
        <v>0.98554898234325106</v>
      </c>
      <c r="V229" s="320">
        <f>IF(V$61=0,0,(V$61-V$108)/CHI_fec!V$61)</f>
        <v>0.92574991012320262</v>
      </c>
      <c r="W229" s="320">
        <f>IF(W$61=0,0,(W$61-W$108)/CHI_fec!W$61)</f>
        <v>1.6013056508124708</v>
      </c>
      <c r="X229" s="320">
        <f>IF(X$61=0,0,(X$61-X$108)/CHI_fec!X$61)</f>
        <v>1.5731106779638595</v>
      </c>
      <c r="Y229" s="320">
        <f>IF(Y$61=0,0,(Y$61-Y$108)/CHI_fec!Y$61)</f>
        <v>1.628999937773919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1.6799264587603762</v>
      </c>
      <c r="C234" s="275">
        <f>IF(C$66=0,0,C$66/CHI_fec!C$66)</f>
        <v>1.551518369149981</v>
      </c>
      <c r="D234" s="275">
        <f>IF(D$66=0,0,D$66/CHI_fec!D$66)</f>
        <v>1.5926158316760985</v>
      </c>
      <c r="E234" s="275">
        <f>IF(E$66=0,0,E$66/CHI_fec!E$66)</f>
        <v>1.7276369886350402</v>
      </c>
      <c r="F234" s="275">
        <f>IF(F$66=0,0,F$66/CHI_fec!F$66)</f>
        <v>1.59080391372289</v>
      </c>
      <c r="G234" s="275">
        <f>IF(G$66=0,0,G$66/CHI_fec!G$66)</f>
        <v>1.5650880605430548</v>
      </c>
      <c r="H234" s="275">
        <f>IF(H$66=0,0,H$66/CHI_fec!H$66)</f>
        <v>1.4860611568888338</v>
      </c>
      <c r="I234" s="275">
        <f>IF(I$66=0,0,I$66/CHI_fec!I$66)</f>
        <v>1.6456334420034961</v>
      </c>
      <c r="J234" s="275">
        <f>IF(J$66=0,0,J$66/CHI_fec!J$66)</f>
        <v>1.1853307125907693</v>
      </c>
      <c r="K234" s="275">
        <f>IF(K$66=0,0,K$66/CHI_fec!K$66)</f>
        <v>1.513941683812613</v>
      </c>
      <c r="L234" s="275">
        <f>IF(L$66=0,0,L$66/CHI_fec!L$66)</f>
        <v>1.3058234555260173</v>
      </c>
      <c r="M234" s="275">
        <f>IF(M$66=0,0,M$66/CHI_fec!M$66)</f>
        <v>1.3093491535972039</v>
      </c>
      <c r="N234" s="275">
        <f>IF(N$66=0,0,N$66/CHI_fec!N$66)</f>
        <v>1.2679944616653624</v>
      </c>
      <c r="O234" s="275">
        <f>IF(O$66=0,0,O$66/CHI_fec!O$66)</f>
        <v>1.1671885279617806</v>
      </c>
      <c r="P234" s="275">
        <f>IF(P$66=0,0,P$66/CHI_fec!P$66)</f>
        <v>1.1064035273803137</v>
      </c>
      <c r="Q234" s="275">
        <f>IF(Q$66=0,0,Q$66/CHI_fec!Q$66)</f>
        <v>1.0915801660000668</v>
      </c>
      <c r="R234" s="275">
        <f>IF(R$66=0,0,R$66/CHI_fec!R$66)</f>
        <v>1.1560207543907444</v>
      </c>
      <c r="S234" s="275">
        <f>IF(S$66=0,0,S$66/CHI_fec!S$66)</f>
        <v>1.1269661017396884</v>
      </c>
      <c r="T234" s="275">
        <f>IF(T$66=0,0,T$66/CHI_fec!T$66)</f>
        <v>1.1511169529702232</v>
      </c>
      <c r="U234" s="275">
        <f>IF(U$66=0,0,U$66/CHI_fec!U$66)</f>
        <v>1.2021199519688859</v>
      </c>
      <c r="V234" s="275">
        <f>IF(V$66=0,0,V$66/CHI_fec!V$66)</f>
        <v>1.1374655058976404</v>
      </c>
      <c r="W234" s="275">
        <f>IF(W$66=0,0,W$66/CHI_fec!W$66)</f>
        <v>1.5923146658893226</v>
      </c>
      <c r="X234" s="275">
        <f>IF(X$66=0,0,X$66/CHI_fec!X$66)</f>
        <v>1.1166882132301474</v>
      </c>
      <c r="Y234" s="275">
        <f>IF(Y$66=0,0,Y$66/CHI_fec!Y$66)</f>
        <v>1.1358041856266332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2.6473749770342665</v>
      </c>
      <c r="C235" s="276">
        <f>IF(C$72=0,0,C$72/CHI_fec!C$72)</f>
        <v>2.4808067276680661</v>
      </c>
      <c r="D235" s="276">
        <f>IF(D$72=0,0,D$72/CHI_fec!D$72)</f>
        <v>2.5241696924840809</v>
      </c>
      <c r="E235" s="276">
        <f>IF(E$72=0,0,E$72/CHI_fec!E$72)</f>
        <v>2.5820058632231166</v>
      </c>
      <c r="F235" s="276">
        <f>IF(F$72=0,0,F$72/CHI_fec!F$72)</f>
        <v>1.4301126615498956</v>
      </c>
      <c r="G235" s="276">
        <f>IF(G$72=0,0,G$72/CHI_fec!G$72)</f>
        <v>1.3953254666324122</v>
      </c>
      <c r="H235" s="276">
        <f>IF(H$72=0,0,H$72/CHI_fec!H$72)</f>
        <v>1.3862654540975639</v>
      </c>
      <c r="I235" s="276">
        <f>IF(I$72=0,0,I$72/CHI_fec!I$72)</f>
        <v>1.5666704442126713</v>
      </c>
      <c r="J235" s="276">
        <f>IF(J$72=0,0,J$72/CHI_fec!J$72)</f>
        <v>1.2742684333190317</v>
      </c>
      <c r="K235" s="276">
        <f>IF(K$72=0,0,K$72/CHI_fec!K$72)</f>
        <v>1.1962120389851363</v>
      </c>
      <c r="L235" s="276">
        <f>IF(L$72=0,0,L$72/CHI_fec!L$72)</f>
        <v>1.2759851069406545</v>
      </c>
      <c r="M235" s="276">
        <f>IF(M$72=0,0,M$72/CHI_fec!M$72)</f>
        <v>1.2082848715171914</v>
      </c>
      <c r="N235" s="276">
        <f>IF(N$72=0,0,N$72/CHI_fec!N$72)</f>
        <v>1.5456651610828422</v>
      </c>
      <c r="O235" s="276">
        <f>IF(O$72=0,0,O$72/CHI_fec!O$72)</f>
        <v>1.1379639172977243</v>
      </c>
      <c r="P235" s="276">
        <f>IF(P$72=0,0,P$72/CHI_fec!P$72)</f>
        <v>1.414107908961991</v>
      </c>
      <c r="Q235" s="276">
        <f>IF(Q$72=0,0,Q$72/CHI_fec!Q$72)</f>
        <v>1.2463881860193546</v>
      </c>
      <c r="R235" s="276">
        <f>IF(R$72=0,0,R$72/CHI_fec!R$72)</f>
        <v>1.3213347052027589</v>
      </c>
      <c r="S235" s="276">
        <f>IF(S$72=0,0,S$72/CHI_fec!S$72)</f>
        <v>1.1283413413033234</v>
      </c>
      <c r="T235" s="276">
        <f>IF(T$72=0,0,T$72/CHI_fec!T$72)</f>
        <v>1.1843994172322878</v>
      </c>
      <c r="U235" s="276">
        <f>IF(U$72=0,0,U$72/CHI_fec!U$72)</f>
        <v>1.1788833714960258</v>
      </c>
      <c r="V235" s="276">
        <f>IF(V$72=0,0,V$72/CHI_fec!V$72)</f>
        <v>1.0866532431313747</v>
      </c>
      <c r="W235" s="276">
        <f>IF(W$72=0,0,W$72/CHI_fec!W$72)</f>
        <v>2.3861501501554345</v>
      </c>
      <c r="X235" s="276">
        <f>IF(X$72=0,0,X$72/CHI_fec!X$72)</f>
        <v>2.467713841129219</v>
      </c>
      <c r="Y235" s="276">
        <f>IF(Y$72=0,0,Y$72/CHI_fec!Y$72)</f>
        <v>2.5290386805132763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2.4525234499161823</v>
      </c>
      <c r="C236" s="276">
        <f>IF(C$85=0,0,C$85/CHI_fec!C$85)</f>
        <v>2.3857798683134557</v>
      </c>
      <c r="D236" s="276">
        <f>IF(D$85=0,0,D$85/CHI_fec!D$85)</f>
        <v>2.381579542435452</v>
      </c>
      <c r="E236" s="276">
        <f>IF(E$85=0,0,E$85/CHI_fec!E$85)</f>
        <v>2.4447836078050851</v>
      </c>
      <c r="F236" s="276">
        <f>IF(F$85=0,0,F$85/CHI_fec!F$85)</f>
        <v>2.337634849480283</v>
      </c>
      <c r="G236" s="276">
        <f>IF(G$85=0,0,G$85/CHI_fec!G$85)</f>
        <v>2.3310313055207974</v>
      </c>
      <c r="H236" s="276">
        <f>IF(H$85=0,0,H$85/CHI_fec!H$85)</f>
        <v>2.2999042246358825</v>
      </c>
      <c r="I236" s="276">
        <f>IF(I$85=0,0,I$85/CHI_fec!I$85)</f>
        <v>2.4165647865964095</v>
      </c>
      <c r="J236" s="276">
        <f>IF(J$85=0,0,J$85/CHI_fec!J$85)</f>
        <v>2.3490787688053105</v>
      </c>
      <c r="K236" s="276">
        <f>IF(K$85=0,0,K$85/CHI_fec!K$85)</f>
        <v>2.356529316787368</v>
      </c>
      <c r="L236" s="276">
        <f>IF(L$85=0,0,L$85/CHI_fec!L$85)</f>
        <v>2.2124358993181139</v>
      </c>
      <c r="M236" s="276">
        <f>IF(M$85=0,0,M$85/CHI_fec!M$85)</f>
        <v>2.4997500834307949</v>
      </c>
      <c r="N236" s="276">
        <f>IF(N$85=0,0,N$85/CHI_fec!N$85)</f>
        <v>2.3054556169138158</v>
      </c>
      <c r="O236" s="276">
        <f>IF(O$85=0,0,O$85/CHI_fec!O$85)</f>
        <v>2.2541904123631196</v>
      </c>
      <c r="P236" s="276">
        <f>IF(P$85=0,0,P$85/CHI_fec!P$85)</f>
        <v>2.2241383639872656</v>
      </c>
      <c r="Q236" s="276">
        <f>IF(Q$85=0,0,Q$85/CHI_fec!Q$85)</f>
        <v>2.289924741428754</v>
      </c>
      <c r="R236" s="276">
        <f>IF(R$85=0,0,R$85/CHI_fec!R$85)</f>
        <v>2.318520553258312</v>
      </c>
      <c r="S236" s="276">
        <f>IF(S$85=0,0,S$85/CHI_fec!S$85)</f>
        <v>2.2513647305104558</v>
      </c>
      <c r="T236" s="276">
        <f>IF(T$85=0,0,T$85/CHI_fec!T$85)</f>
        <v>2.292813896452369</v>
      </c>
      <c r="U236" s="276">
        <f>IF(U$85=0,0,U$85/CHI_fec!U$85)</f>
        <v>2.2804866080095954</v>
      </c>
      <c r="V236" s="276">
        <f>IF(V$85=0,0,V$85/CHI_fec!V$85)</f>
        <v>2.2522665364461876</v>
      </c>
      <c r="W236" s="276">
        <f>IF(W$85=0,0,W$85/CHI_fec!W$85)</f>
        <v>2.3168568671852579</v>
      </c>
      <c r="X236" s="276">
        <f>IF(X$85=0,0,X$85/CHI_fec!X$85)</f>
        <v>2.2734467805759793</v>
      </c>
      <c r="Y236" s="276">
        <f>IF(Y$85=0,0,Y$85/CHI_fec!Y$85)</f>
        <v>2.3220315447291742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1.8916856437437581</v>
      </c>
      <c r="C237" s="276">
        <f>IF(C$93=0,0,C$93/CHI_fec!C$93)</f>
        <v>1.7388567551078433</v>
      </c>
      <c r="D237" s="276">
        <f>IF(D$93=0,0,D$93/CHI_fec!D$93)</f>
        <v>1.7851499794745218</v>
      </c>
      <c r="E237" s="276">
        <f>IF(E$93=0,0,E$93/CHI_fec!E$93)</f>
        <v>1.9133377121328603</v>
      </c>
      <c r="F237" s="276">
        <f>IF(F$93=0,0,F$93/CHI_fec!F$93)</f>
        <v>1.5374843749756677</v>
      </c>
      <c r="G237" s="276">
        <f>IF(G$93=0,0,G$93/CHI_fec!G$93)</f>
        <v>1.5090624353444266</v>
      </c>
      <c r="H237" s="276">
        <f>IF(H$93=0,0,H$93/CHI_fec!H$93)</f>
        <v>1.4528427205703647</v>
      </c>
      <c r="I237" s="276">
        <f>IF(I$93=0,0,I$93/CHI_fec!I$93)</f>
        <v>1.6120306990720445</v>
      </c>
      <c r="J237" s="276">
        <f>IF(J$93=0,0,J$93/CHI_fec!J$93)</f>
        <v>1.1961984687640308</v>
      </c>
      <c r="K237" s="276">
        <f>IF(K$93=0,0,K$93/CHI_fec!K$93)</f>
        <v>1.4346791853952992</v>
      </c>
      <c r="L237" s="276">
        <f>IF(L$93=0,0,L$93/CHI_fec!L$93)</f>
        <v>1.2989489584131666</v>
      </c>
      <c r="M237" s="276">
        <f>IF(M$93=0,0,M$93/CHI_fec!M$93)</f>
        <v>1.0318844397944058</v>
      </c>
      <c r="N237" s="276">
        <f>IF(N$93=0,0,N$93/CHI_fec!N$93)</f>
        <v>1.2303787400674537</v>
      </c>
      <c r="O237" s="276">
        <f>IF(O$93=0,0,O$93/CHI_fec!O$93)</f>
        <v>1.1004626390910333</v>
      </c>
      <c r="P237" s="276">
        <f>IF(P$93=0,0,P$93/CHI_fec!P$93)</f>
        <v>1.1076535805552861</v>
      </c>
      <c r="Q237" s="276">
        <f>IF(Q$93=0,0,Q$93/CHI_fec!Q$93)</f>
        <v>1.0425497832666468</v>
      </c>
      <c r="R237" s="276">
        <f>IF(R$93=0,0,R$93/CHI_fec!R$93)</f>
        <v>1.129094242337582</v>
      </c>
      <c r="S237" s="276">
        <f>IF(S$93=0,0,S$93/CHI_fec!S$93)</f>
        <v>1.0812818513355145</v>
      </c>
      <c r="T237" s="276">
        <f>IF(T$93=0,0,T$93/CHI_fec!T$93)</f>
        <v>1.0668032255706408</v>
      </c>
      <c r="U237" s="276">
        <f>IF(U$93=0,0,U$93/CHI_fec!U$93)</f>
        <v>1.1049695607188674</v>
      </c>
      <c r="V237" s="276">
        <f>IF(V$93=0,0,V$93/CHI_fec!V$93)</f>
        <v>1.0368774876782372</v>
      </c>
      <c r="W237" s="276">
        <f>IF(W$93=0,0,W$93/CHI_fec!W$93)</f>
        <v>1.7269314955589492</v>
      </c>
      <c r="X237" s="276">
        <f>IF(X$93=0,0,X$93/CHI_fec!X$93)</f>
        <v>1.3947668117996725</v>
      </c>
      <c r="Y237" s="276">
        <f>IF(Y$93=0,0,Y$93/CHI_fec!Y$93)</f>
        <v>1.4394067034922864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2.2010865828815751</v>
      </c>
      <c r="C240" s="320">
        <f>IF(C$110=0,0,C$110/CHI_fec!C$110)</f>
        <v>2.0382980467844671</v>
      </c>
      <c r="D240" s="320">
        <f>IF(D$110=0,0,D$110/CHI_fec!D$110)</f>
        <v>2.0771662614156017</v>
      </c>
      <c r="E240" s="320">
        <f>IF(E$110=0,0,E$110/CHI_fec!E$110)</f>
        <v>2.1783533821671361</v>
      </c>
      <c r="F240" s="320">
        <f>IF(F$110=0,0,F$110/CHI_fec!F$110)</f>
        <v>1.5573712379169429</v>
      </c>
      <c r="G240" s="320">
        <f>IF(G$110=0,0,G$110/CHI_fec!G$110)</f>
        <v>1.5311189982377031</v>
      </c>
      <c r="H240" s="320">
        <f>IF(H$110=0,0,H$110/CHI_fec!H$110)</f>
        <v>1.4999658065130925</v>
      </c>
      <c r="I240" s="320">
        <f>IF(I$110=0,0,I$110/CHI_fec!I$110)</f>
        <v>1.6630312828985836</v>
      </c>
      <c r="J240" s="320">
        <f>IF(J$110=0,0,J$110/CHI_fec!J$110)</f>
        <v>1.3822151300651362</v>
      </c>
      <c r="K240" s="320">
        <f>IF(K$110=0,0,K$110/CHI_fec!K$110)</f>
        <v>1.4192420423378673</v>
      </c>
      <c r="L240" s="320">
        <f>IF(L$110=0,0,L$110/CHI_fec!L$110)</f>
        <v>1.3767245134808095</v>
      </c>
      <c r="M240" s="320">
        <f>IF(M$110=0,0,M$110/CHI_fec!M$110)</f>
        <v>1.4003208959607312</v>
      </c>
      <c r="N240" s="320">
        <f>IF(N$110=0,0,N$110/CHI_fec!N$110)</f>
        <v>1.5076687546892773</v>
      </c>
      <c r="O240" s="320">
        <f>IF(O$110=0,0,O$110/CHI_fec!O$110)</f>
        <v>1.2559698908112384</v>
      </c>
      <c r="P240" s="320">
        <f>IF(P$110=0,0,P$110/CHI_fec!P$110)</f>
        <v>1.3830029778466466</v>
      </c>
      <c r="Q240" s="320">
        <f>IF(Q$110=0,0,Q$110/CHI_fec!Q$110)</f>
        <v>1.2306253479469491</v>
      </c>
      <c r="R240" s="320">
        <f>IF(R$110=0,0,R$110/CHI_fec!R$110)</f>
        <v>1.3040499965573766</v>
      </c>
      <c r="S240" s="320">
        <f>IF(S$110=0,0,S$110/CHI_fec!S$110)</f>
        <v>1.203827169493197</v>
      </c>
      <c r="T240" s="320">
        <f>IF(T$110=0,0,T$110/CHI_fec!T$110)</f>
        <v>1.2215902081786636</v>
      </c>
      <c r="U240" s="320">
        <f>IF(U$110=0,0,U$110/CHI_fec!U$110)</f>
        <v>1.1812898432672514</v>
      </c>
      <c r="V240" s="320">
        <f>IF(V$110=0,0,V$110/CHI_fec!V$110)</f>
        <v>1.1041474027276552</v>
      </c>
      <c r="W240" s="320">
        <f>IF(W$110=0,0,W$110/CHI_fec!W$110)</f>
        <v>1.8005127311870515</v>
      </c>
      <c r="X240" s="320">
        <f>IF(X$110=0,0,X$110/CHI_fec!X$110)</f>
        <v>1.6713184523680442</v>
      </c>
      <c r="Y240" s="320">
        <f>IF(Y$110=0,0,Y$110/CHI_fec!Y$110)</f>
        <v>1.7266197745808809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1.6799264587603766</v>
      </c>
      <c r="C245" s="275">
        <f>IF(C$115=0,0,C$115/CHI_fec!C$115)</f>
        <v>1.5515183691499812</v>
      </c>
      <c r="D245" s="275">
        <f>IF(D$115=0,0,D$115/CHI_fec!D$115)</f>
        <v>1.5926158316760992</v>
      </c>
      <c r="E245" s="275">
        <f>IF(E$115=0,0,E$115/CHI_fec!E$115)</f>
        <v>1.72763698863504</v>
      </c>
      <c r="F245" s="275">
        <f>IF(F$115=0,0,F$115/CHI_fec!F$115)</f>
        <v>1.5908039137228898</v>
      </c>
      <c r="G245" s="275">
        <f>IF(G$115=0,0,G$115/CHI_fec!G$115)</f>
        <v>1.5650880605430544</v>
      </c>
      <c r="H245" s="275">
        <f>IF(H$115=0,0,H$115/CHI_fec!H$115)</f>
        <v>1.486061156888834</v>
      </c>
      <c r="I245" s="275">
        <f>IF(I$115=0,0,I$115/CHI_fec!I$115)</f>
        <v>1.6456334420034959</v>
      </c>
      <c r="J245" s="275">
        <f>IF(J$115=0,0,J$115/CHI_fec!J$115)</f>
        <v>1.1853307125907693</v>
      </c>
      <c r="K245" s="275">
        <f>IF(K$115=0,0,K$115/CHI_fec!K$115)</f>
        <v>1.5139416838126138</v>
      </c>
      <c r="L245" s="275">
        <f>IF(L$115=0,0,L$115/CHI_fec!L$115)</f>
        <v>1.3058234555260171</v>
      </c>
      <c r="M245" s="275">
        <f>IF(M$115=0,0,M$115/CHI_fec!M$115)</f>
        <v>1.3093491535972039</v>
      </c>
      <c r="N245" s="275">
        <f>IF(N$115=0,0,N$115/CHI_fec!N$115)</f>
        <v>1.2679944616653624</v>
      </c>
      <c r="O245" s="275">
        <f>IF(O$115=0,0,O$115/CHI_fec!O$115)</f>
        <v>1.1671885279617806</v>
      </c>
      <c r="P245" s="275">
        <f>IF(P$115=0,0,P$115/CHI_fec!P$115)</f>
        <v>1.1064035273803134</v>
      </c>
      <c r="Q245" s="275">
        <f>IF(Q$115=0,0,Q$115/CHI_fec!Q$115)</f>
        <v>1.0915801660000668</v>
      </c>
      <c r="R245" s="275">
        <f>IF(R$115=0,0,R$115/CHI_fec!R$115)</f>
        <v>1.1560207543907444</v>
      </c>
      <c r="S245" s="275">
        <f>IF(S$115=0,0,S$115/CHI_fec!S$115)</f>
        <v>1.1269661017396888</v>
      </c>
      <c r="T245" s="275">
        <f>IF(T$115=0,0,T$115/CHI_fec!T$115)</f>
        <v>1.1511169529702234</v>
      </c>
      <c r="U245" s="275">
        <f>IF(U$115=0,0,U$115/CHI_fec!U$115)</f>
        <v>1.2021199519688859</v>
      </c>
      <c r="V245" s="275">
        <f>IF(V$115=0,0,V$115/CHI_fec!V$115)</f>
        <v>1.1374655058976404</v>
      </c>
      <c r="W245" s="275">
        <f>IF(W$115=0,0,W$115/CHI_fec!W$115)</f>
        <v>1.5923146658893226</v>
      </c>
      <c r="X245" s="275">
        <f>IF(X$115=0,0,X$115/CHI_fec!X$115)</f>
        <v>1.1166882132301477</v>
      </c>
      <c r="Y245" s="275">
        <f>IF(Y$115=0,0,Y$115/CHI_fec!Y$115)</f>
        <v>1.1358041856266334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2.6463286888620949</v>
      </c>
      <c r="C246" s="276">
        <f>IF(C$121=0,0,C$121/CHI_fec!C$121)</f>
        <v>2.4796054698292891</v>
      </c>
      <c r="D246" s="276">
        <f>IF(D$121=0,0,D$121/CHI_fec!D$121)</f>
        <v>2.5230126038838194</v>
      </c>
      <c r="E246" s="276">
        <f>IF(E$121=0,0,E$121/CHI_fec!E$121)</f>
        <v>2.5809914904921034</v>
      </c>
      <c r="F246" s="276">
        <f>IF(F$121=0,0,F$121/CHI_fec!F$121)</f>
        <v>1.4295980378558202</v>
      </c>
      <c r="G246" s="276">
        <f>IF(G$121=0,0,G$121/CHI_fec!G$121)</f>
        <v>1.3948227666072004</v>
      </c>
      <c r="H246" s="276">
        <f>IF(H$121=0,0,H$121/CHI_fec!H$121)</f>
        <v>1.3857360464495998</v>
      </c>
      <c r="I246" s="276">
        <f>IF(I$121=0,0,I$121/CHI_fec!I$121)</f>
        <v>1.5661876921818383</v>
      </c>
      <c r="J246" s="276">
        <f>IF(J$121=0,0,J$121/CHI_fec!J$121)</f>
        <v>1.2737963812105166</v>
      </c>
      <c r="K246" s="276">
        <f>IF(K$121=0,0,K$121/CHI_fec!K$121)</f>
        <v>1.1957990473026157</v>
      </c>
      <c r="L246" s="276">
        <f>IF(L$121=0,0,L$121/CHI_fec!L$121)</f>
        <v>1.2754752379204966</v>
      </c>
      <c r="M246" s="276">
        <f>IF(M$121=0,0,M$121/CHI_fec!M$121)</f>
        <v>1.2077959154286471</v>
      </c>
      <c r="N246" s="276">
        <f>IF(N$121=0,0,N$121/CHI_fec!N$121)</f>
        <v>1.5450912433190425</v>
      </c>
      <c r="O246" s="276">
        <f>IF(O$121=0,0,O$121/CHI_fec!O$121)</f>
        <v>1.1375695954150158</v>
      </c>
      <c r="P246" s="276">
        <f>IF(P$121=0,0,P$121/CHI_fec!P$121)</f>
        <v>1.413538727822415</v>
      </c>
      <c r="Q246" s="276">
        <f>IF(Q$121=0,0,Q$121/CHI_fec!Q$121)</f>
        <v>1.2458428689195011</v>
      </c>
      <c r="R246" s="276">
        <f>IF(R$121=0,0,R$121/CHI_fec!R$121)</f>
        <v>1.3208168202158621</v>
      </c>
      <c r="S246" s="276">
        <f>IF(S$121=0,0,S$121/CHI_fec!S$121)</f>
        <v>1.1279094439420689</v>
      </c>
      <c r="T246" s="276">
        <f>IF(T$121=0,0,T$121/CHI_fec!T$121)</f>
        <v>1.1839465093976382</v>
      </c>
      <c r="U246" s="276">
        <f>IF(U$121=0,0,U$121/CHI_fec!U$121)</f>
        <v>1.1784467104229057</v>
      </c>
      <c r="V246" s="276">
        <f>IF(V$121=0,0,V$121/CHI_fec!V$121)</f>
        <v>1.0862320498632663</v>
      </c>
      <c r="W246" s="276">
        <f>IF(W$121=0,0,W$121/CHI_fec!W$121)</f>
        <v>2.3853195365754671</v>
      </c>
      <c r="X246" s="276">
        <f>IF(X$121=0,0,X$121/CHI_fec!X$121)</f>
        <v>2.4668241408273484</v>
      </c>
      <c r="Y246" s="276">
        <f>IF(Y$121=0,0,Y$121/CHI_fec!Y$121)</f>
        <v>2.5281595055591546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2.4525234499161819</v>
      </c>
      <c r="C247" s="276">
        <f>IF(C$134=0,0,C$134/CHI_fec!C$134)</f>
        <v>2.3857798683134548</v>
      </c>
      <c r="D247" s="276">
        <f>IF(D$134=0,0,D$134/CHI_fec!D$134)</f>
        <v>2.3815795424354516</v>
      </c>
      <c r="E247" s="276">
        <f>IF(E$134=0,0,E$134/CHI_fec!E$134)</f>
        <v>2.4447836078050864</v>
      </c>
      <c r="F247" s="276">
        <f>IF(F$134=0,0,F$134/CHI_fec!F$134)</f>
        <v>2.3376348494802826</v>
      </c>
      <c r="G247" s="276">
        <f>IF(G$134=0,0,G$134/CHI_fec!G$134)</f>
        <v>2.3310313055207983</v>
      </c>
      <c r="H247" s="276">
        <f>IF(H$134=0,0,H$134/CHI_fec!H$134)</f>
        <v>2.299904224635883</v>
      </c>
      <c r="I247" s="276">
        <f>IF(I$134=0,0,I$134/CHI_fec!I$134)</f>
        <v>2.4165647865964091</v>
      </c>
      <c r="J247" s="276">
        <f>IF(J$134=0,0,J$134/CHI_fec!J$134)</f>
        <v>2.3490787688053096</v>
      </c>
      <c r="K247" s="276">
        <f>IF(K$134=0,0,K$134/CHI_fec!K$134)</f>
        <v>2.356529316787368</v>
      </c>
      <c r="L247" s="276">
        <f>IF(L$134=0,0,L$134/CHI_fec!L$134)</f>
        <v>2.2124358993181139</v>
      </c>
      <c r="M247" s="276">
        <f>IF(M$134=0,0,M$134/CHI_fec!M$134)</f>
        <v>2.4997500834307944</v>
      </c>
      <c r="N247" s="276">
        <f>IF(N$134=0,0,N$134/CHI_fec!N$134)</f>
        <v>2.3054556169138158</v>
      </c>
      <c r="O247" s="276">
        <f>IF(O$134=0,0,O$134/CHI_fec!O$134)</f>
        <v>2.2541904123631196</v>
      </c>
      <c r="P247" s="276">
        <f>IF(P$134=0,0,P$134/CHI_fec!P$134)</f>
        <v>2.2241383639872647</v>
      </c>
      <c r="Q247" s="276">
        <f>IF(Q$134=0,0,Q$134/CHI_fec!Q$134)</f>
        <v>2.2899247414287549</v>
      </c>
      <c r="R247" s="276">
        <f>IF(R$134=0,0,R$134/CHI_fec!R$134)</f>
        <v>2.318520553258312</v>
      </c>
      <c r="S247" s="276">
        <f>IF(S$134=0,0,S$134/CHI_fec!S$134)</f>
        <v>2.2513647305104558</v>
      </c>
      <c r="T247" s="276">
        <f>IF(T$134=0,0,T$134/CHI_fec!T$134)</f>
        <v>2.2928138964523694</v>
      </c>
      <c r="U247" s="276">
        <f>IF(U$134=0,0,U$134/CHI_fec!U$134)</f>
        <v>2.2804866080095958</v>
      </c>
      <c r="V247" s="276">
        <f>IF(V$134=0,0,V$134/CHI_fec!V$134)</f>
        <v>2.2522665364461885</v>
      </c>
      <c r="W247" s="276">
        <f>IF(W$134=0,0,W$134/CHI_fec!W$134)</f>
        <v>2.3168568671852561</v>
      </c>
      <c r="X247" s="276">
        <f>IF(X$134=0,0,X$134/CHI_fec!X$134)</f>
        <v>2.2734467805759797</v>
      </c>
      <c r="Y247" s="276">
        <f>IF(Y$134=0,0,Y$134/CHI_fec!Y$134)</f>
        <v>2.3220315447291737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1.933672946934915</v>
      </c>
      <c r="C248" s="276">
        <f>IF(C$142=0,0,C$142/CHI_fec!C$142)</f>
        <v>1.7769941286003139</v>
      </c>
      <c r="D248" s="276">
        <f>IF(D$142=0,0,D$142/CHI_fec!D$142)</f>
        <v>1.8240445735862199</v>
      </c>
      <c r="E248" s="276">
        <f>IF(E$142=0,0,E$142/CHI_fec!E$142)</f>
        <v>1.9502474587039831</v>
      </c>
      <c r="F248" s="276">
        <f>IF(F$142=0,0,F$142/CHI_fec!F$142)</f>
        <v>1.5310664303502024</v>
      </c>
      <c r="G248" s="276">
        <f>IF(G$142=0,0,G$142/CHI_fec!G$142)</f>
        <v>1.5022186152091823</v>
      </c>
      <c r="H248" s="276">
        <f>IF(H$142=0,0,H$142/CHI_fec!H$142)</f>
        <v>1.4489387421323692</v>
      </c>
      <c r="I248" s="276">
        <f>IF(I$142=0,0,I$142/CHI_fec!I$142)</f>
        <v>1.6091645403824364</v>
      </c>
      <c r="J248" s="276">
        <f>IF(J$142=0,0,J$142/CHI_fec!J$142)</f>
        <v>1.201228629146434</v>
      </c>
      <c r="K248" s="276">
        <f>IF(K$142=0,0,K$142/CHI_fec!K$142)</f>
        <v>1.4197263089818528</v>
      </c>
      <c r="L248" s="276">
        <f>IF(L$142=0,0,L$142/CHI_fec!L$142)</f>
        <v>1.2976315583867932</v>
      </c>
      <c r="M248" s="276">
        <f>IF(M$142=0,0,M$142/CHI_fec!M$142)</f>
        <v>1.0426846806387751</v>
      </c>
      <c r="N248" s="276">
        <f>IF(N$142=0,0,N$142/CHI_fec!N$142)</f>
        <v>1.250657307756271</v>
      </c>
      <c r="O248" s="276">
        <f>IF(O$142=0,0,O$142/CHI_fec!O$142)</f>
        <v>1.1030467519515641</v>
      </c>
      <c r="P248" s="276">
        <f>IF(P$142=0,0,P$142/CHI_fec!P$142)</f>
        <v>1.1267583659779759</v>
      </c>
      <c r="Q248" s="276">
        <f>IF(Q$142=0,0,Q$142/CHI_fec!Q$142)</f>
        <v>1.0544759133844388</v>
      </c>
      <c r="R248" s="276">
        <f>IF(R$142=0,0,R$142/CHI_fec!R$142)</f>
        <v>1.141034931252366</v>
      </c>
      <c r="S248" s="276">
        <f>IF(S$142=0,0,S$142/CHI_fec!S$142)</f>
        <v>1.0843139947805578</v>
      </c>
      <c r="T248" s="276">
        <f>IF(T$142=0,0,T$142/CHI_fec!T$142)</f>
        <v>1.0742728770807666</v>
      </c>
      <c r="U248" s="276">
        <f>IF(U$142=0,0,U$142/CHI_fec!U$142)</f>
        <v>1.1097595934197271</v>
      </c>
      <c r="V248" s="276">
        <f>IF(V$142=0,0,V$142/CHI_fec!V$142)</f>
        <v>1.0400533905998572</v>
      </c>
      <c r="W248" s="276">
        <f>IF(W$142=0,0,W$142/CHI_fec!W$142)</f>
        <v>1.7678533358418338</v>
      </c>
      <c r="X248" s="276">
        <f>IF(X$142=0,0,X$142/CHI_fec!X$142)</f>
        <v>1.4645201087665456</v>
      </c>
      <c r="Y248" s="276">
        <f>IF(Y$142=0,0,Y$142/CHI_fec!Y$142)</f>
        <v>1.5114551103485372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IT: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18318.369675669986</v>
      </c>
      <c r="C3" s="203">
        <f t="shared" si="0"/>
        <v>18739.367702762782</v>
      </c>
      <c r="D3" s="203">
        <f t="shared" si="0"/>
        <v>19985.854833944704</v>
      </c>
      <c r="E3" s="203">
        <f t="shared" si="0"/>
        <v>18755.351064436752</v>
      </c>
      <c r="F3" s="203">
        <f t="shared" si="0"/>
        <v>18648.80563927711</v>
      </c>
      <c r="G3" s="203">
        <f t="shared" si="0"/>
        <v>18483.274423065941</v>
      </c>
      <c r="H3" s="203">
        <f t="shared" si="0"/>
        <v>18010.852643486684</v>
      </c>
      <c r="I3" s="203">
        <f t="shared" si="0"/>
        <v>18419.249879874937</v>
      </c>
      <c r="J3" s="203">
        <f t="shared" si="0"/>
        <v>16673.393777317076</v>
      </c>
      <c r="K3" s="203">
        <f t="shared" si="0"/>
        <v>14307.213633553714</v>
      </c>
      <c r="L3" s="203">
        <f t="shared" si="0"/>
        <v>13890.62732461755</v>
      </c>
      <c r="M3" s="203">
        <f t="shared" si="0"/>
        <v>13044.224002154146</v>
      </c>
      <c r="N3" s="203">
        <f t="shared" si="0"/>
        <v>11550.440665042775</v>
      </c>
      <c r="O3" s="203">
        <f t="shared" si="0"/>
        <v>10956.508724730049</v>
      </c>
      <c r="P3" s="203">
        <f t="shared" si="0"/>
        <v>10556.346388269816</v>
      </c>
      <c r="Q3" s="203">
        <f t="shared" si="0"/>
        <v>10647.727881000001</v>
      </c>
      <c r="R3" s="203">
        <f t="shared" si="0"/>
        <v>11013.030870111745</v>
      </c>
      <c r="S3" s="203">
        <f t="shared" si="0"/>
        <v>11079.989600393701</v>
      </c>
      <c r="T3" s="203">
        <f t="shared" si="0"/>
        <v>11415.249283458117</v>
      </c>
      <c r="U3" s="203">
        <f t="shared" si="0"/>
        <v>11400.499982568954</v>
      </c>
      <c r="V3" s="203">
        <f t="shared" si="0"/>
        <v>10317.532119734937</v>
      </c>
      <c r="W3" s="203">
        <f t="shared" si="0"/>
        <v>12468.856132912826</v>
      </c>
      <c r="X3" s="203">
        <f t="shared" si="0"/>
        <v>12845.384889466131</v>
      </c>
      <c r="Y3" s="203">
        <f t="shared" si="0"/>
        <v>14245.553425517423</v>
      </c>
      <c r="DA3" s="112"/>
    </row>
    <row r="4" spans="1:105" ht="12" customHeight="1" x14ac:dyDescent="0.25">
      <c r="A4" s="50" t="s">
        <v>51</v>
      </c>
      <c r="B4" s="241">
        <v>6346.7143237904747</v>
      </c>
      <c r="C4" s="241">
        <v>6750.7434827593179</v>
      </c>
      <c r="D4" s="241">
        <v>7677.5750820223811</v>
      </c>
      <c r="E4" s="241">
        <v>6618.3752037883914</v>
      </c>
      <c r="F4" s="241">
        <v>6541.5633438675532</v>
      </c>
      <c r="G4" s="241">
        <v>6206.2176308968419</v>
      </c>
      <c r="H4" s="241">
        <v>6777.6000655269499</v>
      </c>
      <c r="I4" s="241">
        <v>6912.3594920211281</v>
      </c>
      <c r="J4" s="241">
        <v>5612.239171195607</v>
      </c>
      <c r="K4" s="241">
        <v>4913.5913283842556</v>
      </c>
      <c r="L4" s="241">
        <v>4275.0988789466901</v>
      </c>
      <c r="M4" s="241">
        <v>3827.498546883543</v>
      </c>
      <c r="N4" s="241">
        <v>3178.130774513812</v>
      </c>
      <c r="O4" s="241">
        <v>2722.390014186451</v>
      </c>
      <c r="P4" s="241">
        <v>2584.4805990408372</v>
      </c>
      <c r="Q4" s="241">
        <v>2524.6619207058429</v>
      </c>
      <c r="R4" s="241">
        <v>2482.9508429258731</v>
      </c>
      <c r="S4" s="241">
        <v>2696.255837793658</v>
      </c>
      <c r="T4" s="241">
        <v>2808.0939126435778</v>
      </c>
      <c r="U4" s="241">
        <v>3049.8881551367099</v>
      </c>
      <c r="V4" s="241">
        <v>2767.57545304831</v>
      </c>
      <c r="W4" s="241">
        <v>3134.1741326803681</v>
      </c>
      <c r="X4" s="241">
        <v>3367.95409710379</v>
      </c>
      <c r="Y4" s="241">
        <v>4299.1970857990354</v>
      </c>
      <c r="DA4" s="83" t="s">
        <v>1404</v>
      </c>
    </row>
    <row r="5" spans="1:105" ht="12" customHeight="1" x14ac:dyDescent="0.25">
      <c r="A5" s="144" t="s">
        <v>52</v>
      </c>
      <c r="B5" s="282">
        <v>8569.4491531574877</v>
      </c>
      <c r="C5" s="282">
        <v>8389.0777337042982</v>
      </c>
      <c r="D5" s="282">
        <v>8561.0080111475691</v>
      </c>
      <c r="E5" s="282">
        <v>8832.3906850116309</v>
      </c>
      <c r="F5" s="282">
        <v>8945.1734335846886</v>
      </c>
      <c r="G5" s="282">
        <v>8802.7490784078145</v>
      </c>
      <c r="H5" s="282">
        <v>8037.0768244903629</v>
      </c>
      <c r="I5" s="282">
        <v>8193.0190882938696</v>
      </c>
      <c r="J5" s="282">
        <v>8087.8714162084816</v>
      </c>
      <c r="K5" s="282">
        <v>6923.2533303058563</v>
      </c>
      <c r="L5" s="282">
        <v>6717.6841260282781</v>
      </c>
      <c r="M5" s="282">
        <v>6576.8039886696106</v>
      </c>
      <c r="N5" s="282">
        <v>5742.5709470638039</v>
      </c>
      <c r="O5" s="282">
        <v>5621.3768627514428</v>
      </c>
      <c r="P5" s="282">
        <v>5572.2106922664934</v>
      </c>
      <c r="Q5" s="282">
        <v>5656.5755181292679</v>
      </c>
      <c r="R5" s="282">
        <v>5900.472493275769</v>
      </c>
      <c r="S5" s="282">
        <v>5756.0232090805057</v>
      </c>
      <c r="T5" s="282">
        <v>5719.2996811900193</v>
      </c>
      <c r="U5" s="282">
        <v>5511.5299597829053</v>
      </c>
      <c r="V5" s="282">
        <v>4942.0569970645247</v>
      </c>
      <c r="W5" s="282">
        <v>6248.7787014189489</v>
      </c>
      <c r="X5" s="282">
        <v>6202.8622846627404</v>
      </c>
      <c r="Y5" s="282">
        <v>6707.7390011677126</v>
      </c>
      <c r="DA5" s="94" t="s">
        <v>1405</v>
      </c>
    </row>
    <row r="6" spans="1:105" ht="12" customHeight="1" x14ac:dyDescent="0.25">
      <c r="A6" s="49" t="s">
        <v>60</v>
      </c>
      <c r="B6" s="242">
        <v>3402.206198722025</v>
      </c>
      <c r="C6" s="242">
        <v>3599.5464862991662</v>
      </c>
      <c r="D6" s="242">
        <v>3747.2717407747559</v>
      </c>
      <c r="E6" s="242">
        <v>3304.585175636731</v>
      </c>
      <c r="F6" s="242">
        <v>3162.0688618248669</v>
      </c>
      <c r="G6" s="242">
        <v>3474.307713761285</v>
      </c>
      <c r="H6" s="242">
        <v>3196.175753469372</v>
      </c>
      <c r="I6" s="242">
        <v>3313.8712995599381</v>
      </c>
      <c r="J6" s="242">
        <v>2973.2831899129869</v>
      </c>
      <c r="K6" s="242">
        <v>2470.368974863602</v>
      </c>
      <c r="L6" s="242">
        <v>2897.844319642581</v>
      </c>
      <c r="M6" s="242">
        <v>2639.9214666009921</v>
      </c>
      <c r="N6" s="242">
        <v>2629.73894346516</v>
      </c>
      <c r="O6" s="242">
        <v>2612.7418477921542</v>
      </c>
      <c r="P6" s="242">
        <v>2399.6550969624868</v>
      </c>
      <c r="Q6" s="242">
        <v>2466.4904421648898</v>
      </c>
      <c r="R6" s="242">
        <v>2629.6075339101021</v>
      </c>
      <c r="S6" s="242">
        <v>2627.7105535195369</v>
      </c>
      <c r="T6" s="242">
        <v>2887.8556896245209</v>
      </c>
      <c r="U6" s="242">
        <v>2839.0818676493382</v>
      </c>
      <c r="V6" s="242">
        <v>2607.8996696221029</v>
      </c>
      <c r="W6" s="242">
        <v>3085.90329881351</v>
      </c>
      <c r="X6" s="242">
        <v>3274.568507699601</v>
      </c>
      <c r="Y6" s="242">
        <v>3238.6173385506759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38925</v>
      </c>
      <c r="C9" s="241">
        <v>39804</v>
      </c>
      <c r="D9" s="241">
        <v>41722</v>
      </c>
      <c r="E9" s="241">
        <v>43580</v>
      </c>
      <c r="F9" s="241">
        <v>45343</v>
      </c>
      <c r="G9" s="241">
        <v>40284</v>
      </c>
      <c r="H9" s="241">
        <v>47814</v>
      </c>
      <c r="I9" s="241">
        <v>47541.637000000002</v>
      </c>
      <c r="J9" s="241">
        <v>42863.063000000002</v>
      </c>
      <c r="K9" s="241">
        <v>33611.625</v>
      </c>
      <c r="L9" s="241">
        <v>37061.576000000001</v>
      </c>
      <c r="M9" s="241">
        <v>33988.540999999997</v>
      </c>
      <c r="N9" s="241">
        <v>27490.415000000001</v>
      </c>
      <c r="O9" s="241">
        <v>22956.031999999999</v>
      </c>
      <c r="P9" s="241">
        <v>20908.057000000001</v>
      </c>
      <c r="Q9" s="241">
        <v>19909.585999999999</v>
      </c>
      <c r="R9" s="241">
        <v>19730.072</v>
      </c>
      <c r="S9" s="241">
        <v>19576.280999999999</v>
      </c>
      <c r="T9" s="241">
        <v>18406.310000000001</v>
      </c>
      <c r="U9" s="241">
        <v>19384.976999999999</v>
      </c>
      <c r="V9" s="241">
        <v>19582.511999999999</v>
      </c>
      <c r="W9" s="241">
        <v>21328.073</v>
      </c>
      <c r="X9" s="241">
        <v>21183.462</v>
      </c>
      <c r="Y9" s="241">
        <v>18663.347000000002</v>
      </c>
      <c r="DA9" s="83" t="s">
        <v>1408</v>
      </c>
    </row>
    <row r="10" spans="1:105" ht="12" customHeight="1" x14ac:dyDescent="0.25">
      <c r="A10" s="144" t="s">
        <v>1409</v>
      </c>
      <c r="B10" s="282">
        <v>79913.00968579312</v>
      </c>
      <c r="C10" s="282">
        <v>75209.766561442695</v>
      </c>
      <c r="D10" s="282">
        <v>70737.687851777169</v>
      </c>
      <c r="E10" s="282">
        <v>88429.877438425581</v>
      </c>
      <c r="F10" s="282">
        <v>94276.266455434001</v>
      </c>
      <c r="G10" s="282">
        <v>86877.800924977768</v>
      </c>
      <c r="H10" s="282">
        <v>86210.898011780882</v>
      </c>
      <c r="I10" s="282">
        <v>85679.454396535482</v>
      </c>
      <c r="J10" s="282">
        <v>93921.750938379468</v>
      </c>
      <c r="K10" s="282">
        <v>56063.336145162248</v>
      </c>
      <c r="L10" s="282">
        <v>55869.873400117103</v>
      </c>
      <c r="M10" s="282">
        <v>56776.951401376253</v>
      </c>
      <c r="N10" s="282">
        <v>57878.22328439384</v>
      </c>
      <c r="O10" s="282">
        <v>54850.583570866263</v>
      </c>
      <c r="P10" s="282">
        <v>47296.001062217561</v>
      </c>
      <c r="Q10" s="282">
        <v>52254.45451900881</v>
      </c>
      <c r="R10" s="282">
        <v>44030.50168866141</v>
      </c>
      <c r="S10" s="282">
        <v>41460.077912729292</v>
      </c>
      <c r="T10" s="282">
        <v>39052.427227753782</v>
      </c>
      <c r="U10" s="282">
        <v>37840.955714592499</v>
      </c>
      <c r="V10" s="282">
        <v>33898.484830987698</v>
      </c>
      <c r="W10" s="282">
        <v>38046.591336759913</v>
      </c>
      <c r="X10" s="282">
        <v>38970.649163631977</v>
      </c>
      <c r="Y10" s="282">
        <v>41367.740521691732</v>
      </c>
      <c r="DA10" s="94" t="s">
        <v>1410</v>
      </c>
    </row>
    <row r="11" spans="1:105" ht="12" customHeight="1" x14ac:dyDescent="0.25">
      <c r="A11" s="49" t="s">
        <v>1411</v>
      </c>
      <c r="B11" s="242">
        <v>4929.6090000000004</v>
      </c>
      <c r="C11" s="242">
        <v>5014.1239999999998</v>
      </c>
      <c r="D11" s="242">
        <v>4810.9229999999998</v>
      </c>
      <c r="E11" s="242">
        <v>5140.732</v>
      </c>
      <c r="F11" s="242">
        <v>5178.1210000000001</v>
      </c>
      <c r="G11" s="242">
        <v>5327.777</v>
      </c>
      <c r="H11" s="242">
        <v>5326.991</v>
      </c>
      <c r="I11" s="242">
        <v>5384.6270000000004</v>
      </c>
      <c r="J11" s="242">
        <v>5364.8239999999996</v>
      </c>
      <c r="K11" s="242">
        <v>4736.0720000000001</v>
      </c>
      <c r="L11" s="242">
        <v>5063.1059999999998</v>
      </c>
      <c r="M11" s="242">
        <v>5188.0169999999998</v>
      </c>
      <c r="N11" s="242">
        <v>4879.7190000000001</v>
      </c>
      <c r="O11" s="242">
        <v>4771.3429999999998</v>
      </c>
      <c r="P11" s="242">
        <v>4871.5569999999998</v>
      </c>
      <c r="Q11" s="242">
        <v>5243.7730000000001</v>
      </c>
      <c r="R11" s="242">
        <v>5346.817</v>
      </c>
      <c r="S11" s="242">
        <v>5540.7246533333328</v>
      </c>
      <c r="T11" s="242">
        <v>5914.3280433333321</v>
      </c>
      <c r="U11" s="242">
        <v>6033.4445566666673</v>
      </c>
      <c r="V11" s="242">
        <v>5875.6040366666684</v>
      </c>
      <c r="W11" s="242">
        <v>6453.3812566666666</v>
      </c>
      <c r="X11" s="242">
        <v>6491.9202916666682</v>
      </c>
      <c r="Y11" s="242">
        <v>6077.5653764800718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43250</v>
      </c>
      <c r="C14" s="241">
        <v>43250</v>
      </c>
      <c r="D14" s="241">
        <v>47130.231570408658</v>
      </c>
      <c r="E14" s="241">
        <v>47130.231570408658</v>
      </c>
      <c r="F14" s="241">
        <v>51010.463140817323</v>
      </c>
      <c r="G14" s="241">
        <v>51010.463140817323</v>
      </c>
      <c r="H14" s="241">
        <v>51010.463140817323</v>
      </c>
      <c r="I14" s="241">
        <v>51010.463140817323</v>
      </c>
      <c r="J14" s="241">
        <v>47130.231570408658</v>
      </c>
      <c r="K14" s="241">
        <v>47130.231570408658</v>
      </c>
      <c r="L14" s="241">
        <v>47130.231570408658</v>
      </c>
      <c r="M14" s="241">
        <v>47130.231570408658</v>
      </c>
      <c r="N14" s="241">
        <v>43250</v>
      </c>
      <c r="O14" s="241">
        <v>43250</v>
      </c>
      <c r="P14" s="241">
        <v>43250</v>
      </c>
      <c r="Q14" s="241">
        <v>43250</v>
      </c>
      <c r="R14" s="241">
        <v>39369.768429591342</v>
      </c>
      <c r="S14" s="241">
        <v>39369.768429591342</v>
      </c>
      <c r="T14" s="241">
        <v>39369.768429591342</v>
      </c>
      <c r="U14" s="241">
        <v>39369.768429591342</v>
      </c>
      <c r="V14" s="241">
        <v>35489.536859182677</v>
      </c>
      <c r="W14" s="241">
        <v>35489.536859182677</v>
      </c>
      <c r="X14" s="241">
        <v>35489.536859182677</v>
      </c>
      <c r="Y14" s="241">
        <v>35489.536859182677</v>
      </c>
      <c r="DA14" s="83" t="s">
        <v>1413</v>
      </c>
    </row>
    <row r="15" spans="1:105" ht="12" customHeight="1" x14ac:dyDescent="0.25">
      <c r="A15" s="107" t="s">
        <v>1409</v>
      </c>
      <c r="B15" s="282">
        <v>88792.23298421457</v>
      </c>
      <c r="C15" s="282">
        <v>88792.23298421457</v>
      </c>
      <c r="D15" s="282">
        <v>81978.635873643099</v>
      </c>
      <c r="E15" s="282">
        <v>95605.830094786026</v>
      </c>
      <c r="F15" s="282">
        <v>102419.4272053575</v>
      </c>
      <c r="G15" s="282">
        <v>102419.4272053575</v>
      </c>
      <c r="H15" s="282">
        <v>95605.830094786026</v>
      </c>
      <c r="I15" s="282">
        <v>95605.830094786026</v>
      </c>
      <c r="J15" s="282">
        <v>102419.4272053575</v>
      </c>
      <c r="K15" s="282">
        <v>95605.830094786026</v>
      </c>
      <c r="L15" s="282">
        <v>95605.830094786026</v>
      </c>
      <c r="M15" s="282">
        <v>88792.232984214555</v>
      </c>
      <c r="N15" s="282">
        <v>88792.232984214555</v>
      </c>
      <c r="O15" s="282">
        <v>81978.635873643085</v>
      </c>
      <c r="P15" s="282">
        <v>81978.635873643085</v>
      </c>
      <c r="Q15" s="282">
        <v>81978.635873643085</v>
      </c>
      <c r="R15" s="282">
        <v>75165.038763071614</v>
      </c>
      <c r="S15" s="282">
        <v>75165.038763071614</v>
      </c>
      <c r="T15" s="282">
        <v>68351.441652500143</v>
      </c>
      <c r="U15" s="282">
        <v>68351.441652500143</v>
      </c>
      <c r="V15" s="282">
        <v>61537.84454192868</v>
      </c>
      <c r="W15" s="282">
        <v>61537.84454192868</v>
      </c>
      <c r="X15" s="282">
        <v>54724.247431357217</v>
      </c>
      <c r="Y15" s="282">
        <v>54724.247431357217</v>
      </c>
      <c r="DA15" s="94" t="s">
        <v>1414</v>
      </c>
    </row>
    <row r="16" spans="1:105" ht="12" customHeight="1" x14ac:dyDescent="0.25">
      <c r="A16" s="49" t="s">
        <v>1411</v>
      </c>
      <c r="B16" s="242">
        <v>6611.1111111111104</v>
      </c>
      <c r="C16" s="242">
        <v>6387.7681605403923</v>
      </c>
      <c r="D16" s="242">
        <v>6077.1857622247499</v>
      </c>
      <c r="E16" s="242">
        <v>5853.8428116540317</v>
      </c>
      <c r="F16" s="242">
        <v>5853.8428116540317</v>
      </c>
      <c r="G16" s="242">
        <v>5853.8428116540317</v>
      </c>
      <c r="H16" s="242">
        <v>5853.8428116540317</v>
      </c>
      <c r="I16" s="242">
        <v>5853.8428116540317</v>
      </c>
      <c r="J16" s="242">
        <v>5853.8428116540317</v>
      </c>
      <c r="K16" s="242">
        <v>5543.2604133383884</v>
      </c>
      <c r="L16" s="242">
        <v>5630.4998610833136</v>
      </c>
      <c r="M16" s="242">
        <v>5630.4998610833136</v>
      </c>
      <c r="N16" s="242">
        <v>5319.9174627676712</v>
      </c>
      <c r="O16" s="242">
        <v>5630.4998610833136</v>
      </c>
      <c r="P16" s="242">
        <v>5407.1569105125964</v>
      </c>
      <c r="Q16" s="242">
        <v>5630.4998610833136</v>
      </c>
      <c r="R16" s="242">
        <v>5941.0822593989578</v>
      </c>
      <c r="S16" s="242">
        <v>6164.4252099696751</v>
      </c>
      <c r="T16" s="242">
        <v>6475.0076082853184</v>
      </c>
      <c r="U16" s="242">
        <v>6475.0076082853184</v>
      </c>
      <c r="V16" s="242">
        <v>6475.0076082853184</v>
      </c>
      <c r="W16" s="242">
        <v>7008.9329571716789</v>
      </c>
      <c r="X16" s="242">
        <v>7008.9329571716789</v>
      </c>
      <c r="Y16" s="242">
        <v>6785.5900066009617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3880.2315704086559</v>
      </c>
      <c r="E18" s="241">
        <v>0</v>
      </c>
      <c r="F18" s="241">
        <v>7760.4631408173127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0</v>
      </c>
      <c r="D19" s="282">
        <v>0</v>
      </c>
      <c r="E19" s="282">
        <v>13627.19422114293</v>
      </c>
      <c r="F19" s="282">
        <v>13627.19422114293</v>
      </c>
      <c r="G19" s="282">
        <v>0</v>
      </c>
      <c r="H19" s="282">
        <v>0</v>
      </c>
      <c r="I19" s="282">
        <v>0</v>
      </c>
      <c r="J19" s="282">
        <v>6813.5971105714643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0</v>
      </c>
      <c r="T19" s="282">
        <v>0</v>
      </c>
      <c r="U19" s="282">
        <v>0</v>
      </c>
      <c r="V19" s="282">
        <v>0</v>
      </c>
      <c r="W19" s="282">
        <v>0</v>
      </c>
      <c r="X19" s="282">
        <v>0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0</v>
      </c>
      <c r="D20" s="242">
        <v>0</v>
      </c>
      <c r="E20" s="242">
        <v>87.239447744925911</v>
      </c>
      <c r="F20" s="242">
        <v>0</v>
      </c>
      <c r="G20" s="242">
        <v>533.92534888636123</v>
      </c>
      <c r="H20" s="242">
        <v>533.92534888636123</v>
      </c>
      <c r="I20" s="242">
        <v>0</v>
      </c>
      <c r="J20" s="242">
        <v>533.92534888636123</v>
      </c>
      <c r="K20" s="242">
        <v>0</v>
      </c>
      <c r="L20" s="242">
        <v>397.82184606056938</v>
      </c>
      <c r="M20" s="242">
        <v>0</v>
      </c>
      <c r="N20" s="242">
        <v>0</v>
      </c>
      <c r="O20" s="242">
        <v>621.16479663128712</v>
      </c>
      <c r="P20" s="242">
        <v>0</v>
      </c>
      <c r="Q20" s="242">
        <v>533.92534888636123</v>
      </c>
      <c r="R20" s="242">
        <v>844.50774720200479</v>
      </c>
      <c r="S20" s="242">
        <v>223.34295057071759</v>
      </c>
      <c r="T20" s="242">
        <v>844.50774720200479</v>
      </c>
      <c r="U20" s="242">
        <v>310.58239831564362</v>
      </c>
      <c r="V20" s="242">
        <v>223.34295057071759</v>
      </c>
      <c r="W20" s="242">
        <v>1067.850697772722</v>
      </c>
      <c r="X20" s="242">
        <v>310.58239831564362</v>
      </c>
      <c r="Y20" s="242">
        <v>0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0</v>
      </c>
      <c r="F22" s="241">
        <f t="shared" si="1"/>
        <v>3880.2315704086504</v>
      </c>
      <c r="G22" s="241">
        <f t="shared" si="1"/>
        <v>0</v>
      </c>
      <c r="H22" s="241">
        <f t="shared" si="1"/>
        <v>0</v>
      </c>
      <c r="I22" s="241">
        <f t="shared" si="1"/>
        <v>0</v>
      </c>
      <c r="J22" s="241">
        <f t="shared" si="1"/>
        <v>3880.231570408665</v>
      </c>
      <c r="K22" s="241">
        <f t="shared" si="1"/>
        <v>0</v>
      </c>
      <c r="L22" s="241">
        <f t="shared" si="1"/>
        <v>0</v>
      </c>
      <c r="M22" s="241">
        <f t="shared" si="1"/>
        <v>0</v>
      </c>
      <c r="N22" s="241">
        <f t="shared" si="1"/>
        <v>3880.2315704086577</v>
      </c>
      <c r="O22" s="241">
        <f t="shared" si="1"/>
        <v>0</v>
      </c>
      <c r="P22" s="241">
        <f t="shared" si="1"/>
        <v>0</v>
      </c>
      <c r="Q22" s="241">
        <f t="shared" si="1"/>
        <v>0</v>
      </c>
      <c r="R22" s="241">
        <f t="shared" si="1"/>
        <v>3880.2315704086577</v>
      </c>
      <c r="S22" s="241">
        <f t="shared" si="1"/>
        <v>0</v>
      </c>
      <c r="T22" s="241">
        <f t="shared" si="1"/>
        <v>0</v>
      </c>
      <c r="U22" s="241">
        <f t="shared" si="1"/>
        <v>0</v>
      </c>
      <c r="V22" s="241">
        <f t="shared" si="1"/>
        <v>3880.231570408665</v>
      </c>
      <c r="W22" s="241">
        <f t="shared" si="1"/>
        <v>0</v>
      </c>
      <c r="X22" s="241">
        <f t="shared" si="1"/>
        <v>0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6813.5971105714707</v>
      </c>
      <c r="E23" s="282">
        <f t="shared" si="2"/>
        <v>0</v>
      </c>
      <c r="F23" s="282">
        <f t="shared" si="2"/>
        <v>6813.5971105714561</v>
      </c>
      <c r="G23" s="282">
        <f t="shared" si="2"/>
        <v>0</v>
      </c>
      <c r="H23" s="282">
        <f t="shared" si="2"/>
        <v>6813.5971105714707</v>
      </c>
      <c r="I23" s="282">
        <f t="shared" si="2"/>
        <v>0</v>
      </c>
      <c r="J23" s="282">
        <f t="shared" si="2"/>
        <v>0</v>
      </c>
      <c r="K23" s="282">
        <f t="shared" si="2"/>
        <v>6813.5971105714707</v>
      </c>
      <c r="L23" s="282">
        <f t="shared" si="2"/>
        <v>0</v>
      </c>
      <c r="M23" s="282">
        <f t="shared" si="2"/>
        <v>6813.5971105714707</v>
      </c>
      <c r="N23" s="282">
        <f t="shared" si="2"/>
        <v>0</v>
      </c>
      <c r="O23" s="282">
        <f t="shared" si="2"/>
        <v>6813.5971105714707</v>
      </c>
      <c r="P23" s="282">
        <f t="shared" si="2"/>
        <v>0</v>
      </c>
      <c r="Q23" s="282">
        <f t="shared" si="2"/>
        <v>0</v>
      </c>
      <c r="R23" s="282">
        <f t="shared" si="2"/>
        <v>6813.5971105714707</v>
      </c>
      <c r="S23" s="282">
        <f t="shared" si="2"/>
        <v>0</v>
      </c>
      <c r="T23" s="282">
        <f t="shared" si="2"/>
        <v>6813.5971105714707</v>
      </c>
      <c r="U23" s="282">
        <f t="shared" si="2"/>
        <v>0</v>
      </c>
      <c r="V23" s="282">
        <f t="shared" si="2"/>
        <v>6813.5971105714634</v>
      </c>
      <c r="W23" s="282">
        <f t="shared" si="2"/>
        <v>0</v>
      </c>
      <c r="X23" s="282">
        <f t="shared" si="2"/>
        <v>6813.5971105714634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223.34295057071813</v>
      </c>
      <c r="D24" s="242">
        <f t="shared" si="3"/>
        <v>310.58239831564242</v>
      </c>
      <c r="E24" s="242">
        <f t="shared" si="3"/>
        <v>310.58239831564424</v>
      </c>
      <c r="F24" s="242">
        <f t="shared" si="3"/>
        <v>0</v>
      </c>
      <c r="G24" s="242">
        <f t="shared" si="3"/>
        <v>533.92534888636146</v>
      </c>
      <c r="H24" s="242">
        <f t="shared" si="3"/>
        <v>533.92534888636146</v>
      </c>
      <c r="I24" s="242">
        <f t="shared" si="3"/>
        <v>0</v>
      </c>
      <c r="J24" s="242">
        <f t="shared" si="3"/>
        <v>533.92534888636146</v>
      </c>
      <c r="K24" s="242">
        <f t="shared" si="3"/>
        <v>310.58239831564333</v>
      </c>
      <c r="L24" s="242">
        <f t="shared" si="3"/>
        <v>310.58239831564424</v>
      </c>
      <c r="M24" s="242">
        <f t="shared" si="3"/>
        <v>0</v>
      </c>
      <c r="N24" s="242">
        <f t="shared" si="3"/>
        <v>310.58239831564242</v>
      </c>
      <c r="O24" s="242">
        <f t="shared" si="3"/>
        <v>310.58239831564424</v>
      </c>
      <c r="P24" s="242">
        <f t="shared" si="3"/>
        <v>223.34295057071722</v>
      </c>
      <c r="Q24" s="242">
        <f t="shared" si="3"/>
        <v>310.58239831564424</v>
      </c>
      <c r="R24" s="242">
        <f t="shared" si="3"/>
        <v>533.92534888636055</v>
      </c>
      <c r="S24" s="242">
        <f t="shared" si="3"/>
        <v>0</v>
      </c>
      <c r="T24" s="242">
        <f t="shared" si="3"/>
        <v>533.92534888636146</v>
      </c>
      <c r="U24" s="242">
        <f t="shared" si="3"/>
        <v>310.58239831564333</v>
      </c>
      <c r="V24" s="242">
        <f t="shared" si="3"/>
        <v>223.34295057071722</v>
      </c>
      <c r="W24" s="242">
        <f t="shared" si="3"/>
        <v>533.92534888636146</v>
      </c>
      <c r="X24" s="242">
        <f t="shared" si="3"/>
        <v>310.58239831564333</v>
      </c>
      <c r="Y24" s="242">
        <f t="shared" si="3"/>
        <v>223.34295057071722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4325</v>
      </c>
      <c r="C26" s="241">
        <f t="shared" si="4"/>
        <v>3446</v>
      </c>
      <c r="D26" s="241">
        <f t="shared" si="4"/>
        <v>5408.2315704086577</v>
      </c>
      <c r="E26" s="241">
        <f t="shared" si="4"/>
        <v>3550.2315704086577</v>
      </c>
      <c r="F26" s="241">
        <f t="shared" si="4"/>
        <v>5667.4631408173227</v>
      </c>
      <c r="G26" s="241">
        <f t="shared" si="4"/>
        <v>10726.463140817323</v>
      </c>
      <c r="H26" s="241">
        <f t="shared" si="4"/>
        <v>3196.4631408173227</v>
      </c>
      <c r="I26" s="241">
        <f t="shared" si="4"/>
        <v>3468.8261408173203</v>
      </c>
      <c r="J26" s="241">
        <f t="shared" si="4"/>
        <v>4267.1685704086558</v>
      </c>
      <c r="K26" s="241">
        <f t="shared" si="4"/>
        <v>13518.606570408658</v>
      </c>
      <c r="L26" s="241">
        <f t="shared" si="4"/>
        <v>10068.655570408657</v>
      </c>
      <c r="M26" s="241">
        <f t="shared" si="4"/>
        <v>13141.69057040866</v>
      </c>
      <c r="N26" s="241">
        <f t="shared" si="4"/>
        <v>15759.584999999999</v>
      </c>
      <c r="O26" s="241">
        <f t="shared" si="4"/>
        <v>20293.968000000001</v>
      </c>
      <c r="P26" s="241">
        <f t="shared" si="4"/>
        <v>22341.942999999999</v>
      </c>
      <c r="Q26" s="241">
        <f t="shared" si="4"/>
        <v>23340.414000000001</v>
      </c>
      <c r="R26" s="241">
        <f t="shared" si="4"/>
        <v>19639.696429591342</v>
      </c>
      <c r="S26" s="241">
        <f t="shared" si="4"/>
        <v>19793.487429591343</v>
      </c>
      <c r="T26" s="241">
        <f t="shared" si="4"/>
        <v>20963.458429591341</v>
      </c>
      <c r="U26" s="241">
        <f t="shared" si="4"/>
        <v>19984.791429591343</v>
      </c>
      <c r="V26" s="241">
        <f t="shared" si="4"/>
        <v>15907.024859182678</v>
      </c>
      <c r="W26" s="241">
        <f t="shared" si="4"/>
        <v>14161.463859182677</v>
      </c>
      <c r="X26" s="241">
        <f t="shared" si="4"/>
        <v>14306.074859182678</v>
      </c>
      <c r="Y26" s="241">
        <f t="shared" si="4"/>
        <v>16826.189859182676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8879.2232984214497</v>
      </c>
      <c r="C27" s="282">
        <f t="shared" si="5"/>
        <v>13582.466422771875</v>
      </c>
      <c r="D27" s="282">
        <f t="shared" si="5"/>
        <v>11240.94802186593</v>
      </c>
      <c r="E27" s="282">
        <f t="shared" si="5"/>
        <v>7175.952656360445</v>
      </c>
      <c r="F27" s="282">
        <f t="shared" si="5"/>
        <v>8143.160749923496</v>
      </c>
      <c r="G27" s="282">
        <f t="shared" si="5"/>
        <v>15541.626280379729</v>
      </c>
      <c r="H27" s="282">
        <f t="shared" si="5"/>
        <v>9394.9320830051438</v>
      </c>
      <c r="I27" s="282">
        <f t="shared" si="5"/>
        <v>9926.3756982505438</v>
      </c>
      <c r="J27" s="282">
        <f t="shared" si="5"/>
        <v>8497.6762669780292</v>
      </c>
      <c r="K27" s="282">
        <f t="shared" si="5"/>
        <v>39542.493949623778</v>
      </c>
      <c r="L27" s="282">
        <f t="shared" si="5"/>
        <v>39735.956694668923</v>
      </c>
      <c r="M27" s="282">
        <f t="shared" si="5"/>
        <v>32015.281582838303</v>
      </c>
      <c r="N27" s="282">
        <f t="shared" si="5"/>
        <v>30914.009699820715</v>
      </c>
      <c r="O27" s="282">
        <f t="shared" si="5"/>
        <v>27128.052302776821</v>
      </c>
      <c r="P27" s="282">
        <f t="shared" si="5"/>
        <v>34682.634811425523</v>
      </c>
      <c r="Q27" s="282">
        <f t="shared" si="5"/>
        <v>29724.181354634275</v>
      </c>
      <c r="R27" s="282">
        <f t="shared" si="5"/>
        <v>31134.537074410204</v>
      </c>
      <c r="S27" s="282">
        <f t="shared" si="5"/>
        <v>33704.960850342322</v>
      </c>
      <c r="T27" s="282">
        <f t="shared" si="5"/>
        <v>29299.014424746361</v>
      </c>
      <c r="U27" s="282">
        <f t="shared" si="5"/>
        <v>30510.485937907644</v>
      </c>
      <c r="V27" s="282">
        <f t="shared" si="5"/>
        <v>27639.359710940982</v>
      </c>
      <c r="W27" s="282">
        <f t="shared" si="5"/>
        <v>23491.253205168767</v>
      </c>
      <c r="X27" s="282">
        <f t="shared" si="5"/>
        <v>15753.59826772524</v>
      </c>
      <c r="Y27" s="282">
        <f t="shared" si="5"/>
        <v>13356.506909665484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1681.50211111111</v>
      </c>
      <c r="C28" s="242">
        <f t="shared" si="6"/>
        <v>1373.6441605403925</v>
      </c>
      <c r="D28" s="242">
        <f t="shared" si="6"/>
        <v>1266.2627622247501</v>
      </c>
      <c r="E28" s="242">
        <f t="shared" si="6"/>
        <v>713.11081165403175</v>
      </c>
      <c r="F28" s="242">
        <f t="shared" si="6"/>
        <v>675.72181165403163</v>
      </c>
      <c r="G28" s="242">
        <f t="shared" si="6"/>
        <v>526.06581165403168</v>
      </c>
      <c r="H28" s="242">
        <f t="shared" si="6"/>
        <v>526.85181165403174</v>
      </c>
      <c r="I28" s="242">
        <f t="shared" si="6"/>
        <v>469.21581165403131</v>
      </c>
      <c r="J28" s="242">
        <f t="shared" si="6"/>
        <v>489.01881165403211</v>
      </c>
      <c r="K28" s="242">
        <f t="shared" si="6"/>
        <v>807.18841333838827</v>
      </c>
      <c r="L28" s="242">
        <f t="shared" si="6"/>
        <v>567.39386108331382</v>
      </c>
      <c r="M28" s="242">
        <f t="shared" si="6"/>
        <v>442.48286108331376</v>
      </c>
      <c r="N28" s="242">
        <f t="shared" si="6"/>
        <v>440.19846276767112</v>
      </c>
      <c r="O28" s="242">
        <f t="shared" si="6"/>
        <v>859.15686108331374</v>
      </c>
      <c r="P28" s="242">
        <f t="shared" si="6"/>
        <v>535.59991051259658</v>
      </c>
      <c r="Q28" s="242">
        <f t="shared" si="6"/>
        <v>386.72686108331345</v>
      </c>
      <c r="R28" s="242">
        <f t="shared" si="6"/>
        <v>594.26525939895782</v>
      </c>
      <c r="S28" s="242">
        <f t="shared" si="6"/>
        <v>623.7005566363423</v>
      </c>
      <c r="T28" s="242">
        <f t="shared" si="6"/>
        <v>560.67956495198632</v>
      </c>
      <c r="U28" s="242">
        <f t="shared" si="6"/>
        <v>441.56305161865112</v>
      </c>
      <c r="V28" s="242">
        <f t="shared" si="6"/>
        <v>599.40357161864995</v>
      </c>
      <c r="W28" s="242">
        <f t="shared" si="6"/>
        <v>555.55170050501238</v>
      </c>
      <c r="X28" s="242">
        <f t="shared" si="6"/>
        <v>517.01266550501077</v>
      </c>
      <c r="Y28" s="242">
        <f t="shared" si="6"/>
        <v>708.02463012088992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8089.6926053310399</v>
      </c>
      <c r="C31" s="210">
        <v>7624.1777300085978</v>
      </c>
      <c r="D31" s="210">
        <v>7685.5558899398111</v>
      </c>
      <c r="E31" s="210">
        <v>8463.087876182286</v>
      </c>
      <c r="F31" s="210">
        <v>8814.1635425623372</v>
      </c>
      <c r="G31" s="210">
        <v>8893.1264832330198</v>
      </c>
      <c r="H31" s="210">
        <v>8152.9257953568349</v>
      </c>
      <c r="I31" s="210">
        <v>8122.7839208942378</v>
      </c>
      <c r="J31" s="210">
        <v>8218.053826311263</v>
      </c>
      <c r="K31" s="210">
        <v>5942.8233877901976</v>
      </c>
      <c r="L31" s="210">
        <v>5947.8480653482366</v>
      </c>
      <c r="M31" s="210">
        <v>5841.6398968185722</v>
      </c>
      <c r="N31" s="210">
        <v>5395.9010318142728</v>
      </c>
      <c r="O31" s="210">
        <v>4984.1308684436799</v>
      </c>
      <c r="P31" s="210">
        <v>4486.7515047291481</v>
      </c>
      <c r="Q31" s="210">
        <v>4970.6382631126389</v>
      </c>
      <c r="R31" s="210">
        <v>4621.9447979363704</v>
      </c>
      <c r="S31" s="210">
        <v>4193.0898538263109</v>
      </c>
      <c r="T31" s="210">
        <v>4298.927343078245</v>
      </c>
      <c r="U31" s="210">
        <v>4236.9904557179707</v>
      </c>
      <c r="V31" s="210">
        <v>4219.5325881341359</v>
      </c>
      <c r="W31" s="210">
        <v>4662.0822963613473</v>
      </c>
      <c r="X31" s="210">
        <v>4732.4628062921247</v>
      </c>
      <c r="Y31" s="210">
        <v>4376.0173616150068</v>
      </c>
      <c r="DA31" s="109" t="s">
        <v>1419</v>
      </c>
    </row>
    <row r="32" spans="1:105" ht="12" customHeight="1" x14ac:dyDescent="0.25">
      <c r="A32" s="24" t="s">
        <v>28</v>
      </c>
      <c r="B32" s="213">
        <v>371.61435941530522</v>
      </c>
      <c r="C32" s="213">
        <v>375.57016337059332</v>
      </c>
      <c r="D32" s="213">
        <v>339.21023215821162</v>
      </c>
      <c r="E32" s="213">
        <v>502.49028374892521</v>
      </c>
      <c r="F32" s="213">
        <v>265.89750644883918</v>
      </c>
      <c r="G32" s="213">
        <v>354.60791057609617</v>
      </c>
      <c r="H32" s="213">
        <v>110.9343078245916</v>
      </c>
      <c r="I32" s="213">
        <v>562.33680137575243</v>
      </c>
      <c r="J32" s="213">
        <v>581.63224419604467</v>
      </c>
      <c r="K32" s="213">
        <v>108.7998280309544</v>
      </c>
      <c r="L32" s="213">
        <v>62.804643164230427</v>
      </c>
      <c r="M32" s="213">
        <v>333.86070507308682</v>
      </c>
      <c r="N32" s="213">
        <v>301.58091143594152</v>
      </c>
      <c r="O32" s="213">
        <v>241.002407566638</v>
      </c>
      <c r="P32" s="213">
        <v>310.95606190885638</v>
      </c>
      <c r="Q32" s="213">
        <v>137.62983662940681</v>
      </c>
      <c r="R32" s="213">
        <v>225.4773000859845</v>
      </c>
      <c r="S32" s="213">
        <v>147.75932932072229</v>
      </c>
      <c r="T32" s="213">
        <v>168.73396388650039</v>
      </c>
      <c r="U32" s="213">
        <v>172.25580395528809</v>
      </c>
      <c r="V32" s="213">
        <v>147.20292347377469</v>
      </c>
      <c r="W32" s="213">
        <v>34.430438521066193</v>
      </c>
      <c r="X32" s="213">
        <v>26.774204643164239</v>
      </c>
      <c r="Y32" s="213">
        <v>19.861306964746351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2891.3490111779884</v>
      </c>
      <c r="C33" s="204">
        <f t="shared" si="7"/>
        <v>2388.7217540842648</v>
      </c>
      <c r="D33" s="204">
        <f t="shared" si="7"/>
        <v>2477.1759243336201</v>
      </c>
      <c r="E33" s="204">
        <f t="shared" si="7"/>
        <v>3003.4967325881348</v>
      </c>
      <c r="F33" s="204">
        <f t="shared" si="7"/>
        <v>3533.8636285468619</v>
      </c>
      <c r="G33" s="204">
        <f t="shared" si="7"/>
        <v>3627.2427343078243</v>
      </c>
      <c r="H33" s="204">
        <f t="shared" si="7"/>
        <v>3337.8380051590702</v>
      </c>
      <c r="I33" s="204">
        <f t="shared" si="7"/>
        <v>3081.584952708512</v>
      </c>
      <c r="J33" s="204">
        <f t="shared" si="7"/>
        <v>3395.8440240756668</v>
      </c>
      <c r="K33" s="204">
        <f t="shared" si="7"/>
        <v>2368.3242476354258</v>
      </c>
      <c r="L33" s="204">
        <f t="shared" si="7"/>
        <v>2226.0771281169386</v>
      </c>
      <c r="M33" s="204">
        <f t="shared" si="7"/>
        <v>2056.4870163370592</v>
      </c>
      <c r="N33" s="204">
        <f t="shared" si="7"/>
        <v>1806.7257953568351</v>
      </c>
      <c r="O33" s="204">
        <f t="shared" si="7"/>
        <v>1519.575838349097</v>
      </c>
      <c r="P33" s="204">
        <f t="shared" si="7"/>
        <v>1010.6764402407566</v>
      </c>
      <c r="Q33" s="204">
        <f t="shared" si="7"/>
        <v>1687.484436801376</v>
      </c>
      <c r="R33" s="204">
        <f t="shared" si="7"/>
        <v>1317.0440240756661</v>
      </c>
      <c r="S33" s="204">
        <f t="shared" si="7"/>
        <v>882.25030094582962</v>
      </c>
      <c r="T33" s="204">
        <f t="shared" si="7"/>
        <v>899.07747205503006</v>
      </c>
      <c r="U33" s="204">
        <f t="shared" si="7"/>
        <v>826.70481513327593</v>
      </c>
      <c r="V33" s="204">
        <f t="shared" si="7"/>
        <v>955.11470335339641</v>
      </c>
      <c r="W33" s="204">
        <f t="shared" si="7"/>
        <v>1181.9220980223561</v>
      </c>
      <c r="X33" s="204">
        <f t="shared" si="7"/>
        <v>1386.85399828031</v>
      </c>
      <c r="Y33" s="204">
        <f t="shared" si="7"/>
        <v>1107.6472914875321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161.50756663800519</v>
      </c>
      <c r="C35" s="204">
        <v>159.31023215821151</v>
      </c>
      <c r="D35" s="204">
        <v>149.42201203783321</v>
      </c>
      <c r="E35" s="204">
        <v>170.29716251074811</v>
      </c>
      <c r="F35" s="204">
        <v>171.39578675838351</v>
      </c>
      <c r="G35" s="204">
        <v>167.0010318142734</v>
      </c>
      <c r="H35" s="204">
        <v>158.21152192605331</v>
      </c>
      <c r="I35" s="204">
        <v>158.21152192605331</v>
      </c>
      <c r="J35" s="204">
        <v>126.34944110060189</v>
      </c>
      <c r="K35" s="204">
        <v>109.8691315563199</v>
      </c>
      <c r="L35" s="204">
        <v>137.33637145313841</v>
      </c>
      <c r="M35" s="204">
        <v>115.3625967325881</v>
      </c>
      <c r="N35" s="204">
        <v>103.2769561478934</v>
      </c>
      <c r="O35" s="204">
        <v>86.796560619088552</v>
      </c>
      <c r="P35" s="204">
        <v>48.342390369733437</v>
      </c>
      <c r="Q35" s="204">
        <v>94.487446259673249</v>
      </c>
      <c r="R35" s="204">
        <v>97.783490971625099</v>
      </c>
      <c r="S35" s="204">
        <v>41.75030094582975</v>
      </c>
      <c r="T35" s="204">
        <v>41.75030094582975</v>
      </c>
      <c r="U35" s="204">
        <v>43.571883061049007</v>
      </c>
      <c r="V35" s="204">
        <v>37.842218400687877</v>
      </c>
      <c r="W35" s="204">
        <v>52.736113499570067</v>
      </c>
      <c r="X35" s="204">
        <v>55.88598452278589</v>
      </c>
      <c r="Y35" s="204">
        <v>64.820550300945825</v>
      </c>
      <c r="DA35" s="71" t="s">
        <v>1422</v>
      </c>
    </row>
    <row r="36" spans="1:105" ht="12" customHeight="1" x14ac:dyDescent="0.25">
      <c r="A36" s="18" t="s">
        <v>71</v>
      </c>
      <c r="B36" s="204">
        <v>5.0874462596732588</v>
      </c>
      <c r="C36" s="204">
        <v>45.786758383490969</v>
      </c>
      <c r="D36" s="204">
        <v>44.769303525365437</v>
      </c>
      <c r="E36" s="204">
        <v>54.944110060189161</v>
      </c>
      <c r="F36" s="204">
        <v>64.101461736887359</v>
      </c>
      <c r="G36" s="204">
        <v>60.031556319862418</v>
      </c>
      <c r="H36" s="204">
        <v>51.891659501289773</v>
      </c>
      <c r="I36" s="204">
        <v>64.101461736887359</v>
      </c>
      <c r="J36" s="204">
        <v>52.909114359415298</v>
      </c>
      <c r="K36" s="204">
        <v>45.786758383490969</v>
      </c>
      <c r="L36" s="204">
        <v>70.206362854686148</v>
      </c>
      <c r="M36" s="204">
        <v>55.9615649183147</v>
      </c>
      <c r="N36" s="204">
        <v>40.699312123817712</v>
      </c>
      <c r="O36" s="204">
        <v>26.454600171969041</v>
      </c>
      <c r="P36" s="204">
        <v>35.611951848667232</v>
      </c>
      <c r="Q36" s="204">
        <v>46.804213241616502</v>
      </c>
      <c r="R36" s="204">
        <v>40.699312123817712</v>
      </c>
      <c r="S36" s="204">
        <v>41.716852966466028</v>
      </c>
      <c r="T36" s="204">
        <v>42.734307824591568</v>
      </c>
      <c r="U36" s="204">
        <v>40.664746345657782</v>
      </c>
      <c r="V36" s="204">
        <v>38.607394668959593</v>
      </c>
      <c r="W36" s="204">
        <v>53.31306964746345</v>
      </c>
      <c r="X36" s="204">
        <v>69.44729148753224</v>
      </c>
      <c r="Y36" s="204">
        <v>60.755975924333612</v>
      </c>
      <c r="DA36" s="71" t="s">
        <v>1423</v>
      </c>
    </row>
    <row r="37" spans="1:105" ht="12" customHeight="1" x14ac:dyDescent="0.25">
      <c r="A37" s="18" t="s">
        <v>32</v>
      </c>
      <c r="B37" s="204">
        <v>875.1313843508168</v>
      </c>
      <c r="C37" s="204">
        <v>378.33190025795352</v>
      </c>
      <c r="D37" s="204">
        <v>385.97497850386929</v>
      </c>
      <c r="E37" s="204">
        <v>385.97497850386929</v>
      </c>
      <c r="F37" s="204">
        <v>400.30576096302661</v>
      </c>
      <c r="G37" s="204">
        <v>397.43955288048147</v>
      </c>
      <c r="H37" s="204">
        <v>362.09036973344797</v>
      </c>
      <c r="I37" s="204">
        <v>315.27661220980218</v>
      </c>
      <c r="J37" s="204">
        <v>359.22424763542563</v>
      </c>
      <c r="K37" s="204">
        <v>259.86431642304387</v>
      </c>
      <c r="L37" s="204">
        <v>191.07669819432499</v>
      </c>
      <c r="M37" s="204">
        <v>63.055288048151333</v>
      </c>
      <c r="N37" s="204">
        <v>89.806018916595008</v>
      </c>
      <c r="O37" s="204">
        <v>76.430696474634559</v>
      </c>
      <c r="P37" s="204">
        <v>82.16302665520206</v>
      </c>
      <c r="Q37" s="204">
        <v>164.32596732588141</v>
      </c>
      <c r="R37" s="204">
        <v>256.04282029234741</v>
      </c>
      <c r="S37" s="204">
        <v>175.48099742046429</v>
      </c>
      <c r="T37" s="204">
        <v>166.23671539122961</v>
      </c>
      <c r="U37" s="204">
        <v>109.4478073946689</v>
      </c>
      <c r="V37" s="204">
        <v>83.503353396388647</v>
      </c>
      <c r="W37" s="204">
        <v>107.20928632846091</v>
      </c>
      <c r="X37" s="204">
        <v>104.6708512467756</v>
      </c>
      <c r="Y37" s="204">
        <v>97.038349097162509</v>
      </c>
      <c r="DA37" s="71" t="s">
        <v>1424</v>
      </c>
    </row>
    <row r="38" spans="1:105" ht="12" customHeight="1" x14ac:dyDescent="0.25">
      <c r="A38" s="18" t="s">
        <v>33</v>
      </c>
      <c r="B38" s="204">
        <v>1849.6226139294929</v>
      </c>
      <c r="C38" s="204">
        <v>1805.292863284609</v>
      </c>
      <c r="D38" s="204">
        <v>1897.009630266552</v>
      </c>
      <c r="E38" s="204">
        <v>2392.2804815133281</v>
      </c>
      <c r="F38" s="204">
        <v>2898.0606190885642</v>
      </c>
      <c r="G38" s="204">
        <v>3002.7705932932072</v>
      </c>
      <c r="H38" s="204">
        <v>2765.644453998279</v>
      </c>
      <c r="I38" s="204">
        <v>2543.9953568357691</v>
      </c>
      <c r="J38" s="204">
        <v>2857.3612209802241</v>
      </c>
      <c r="K38" s="204">
        <v>1952.8040412725711</v>
      </c>
      <c r="L38" s="204">
        <v>1827.4576956147889</v>
      </c>
      <c r="M38" s="204">
        <v>1822.107566638005</v>
      </c>
      <c r="N38" s="204">
        <v>1572.943508168529</v>
      </c>
      <c r="O38" s="204">
        <v>1329.8939810834049</v>
      </c>
      <c r="P38" s="204">
        <v>844.55907136715382</v>
      </c>
      <c r="Q38" s="204">
        <v>1381.8668099742049</v>
      </c>
      <c r="R38" s="204">
        <v>922.51840068787601</v>
      </c>
      <c r="S38" s="204">
        <v>623.30214961306956</v>
      </c>
      <c r="T38" s="204">
        <v>648.3561478933791</v>
      </c>
      <c r="U38" s="204">
        <v>633.02037833190025</v>
      </c>
      <c r="V38" s="204">
        <v>795.16173688736023</v>
      </c>
      <c r="W38" s="204">
        <v>968.66362854686156</v>
      </c>
      <c r="X38" s="204">
        <v>1156.8498710232161</v>
      </c>
      <c r="Y38" s="204">
        <v>885.03241616509024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3584.7592433361988</v>
      </c>
      <c r="C39" s="204">
        <f t="shared" si="8"/>
        <v>3595.4213241616508</v>
      </c>
      <c r="D39" s="204">
        <f t="shared" si="8"/>
        <v>3574.1186586414442</v>
      </c>
      <c r="E39" s="204">
        <f t="shared" si="8"/>
        <v>3642.9277730008598</v>
      </c>
      <c r="F39" s="204">
        <f t="shared" si="8"/>
        <v>3597.291487532244</v>
      </c>
      <c r="G39" s="204">
        <f t="shared" si="8"/>
        <v>3487.6397248495268</v>
      </c>
      <c r="H39" s="204">
        <f t="shared" si="8"/>
        <v>3244.690455717971</v>
      </c>
      <c r="I39" s="204">
        <f t="shared" si="8"/>
        <v>3058.0395528804811</v>
      </c>
      <c r="J39" s="204">
        <f t="shared" si="8"/>
        <v>2862.7042132416159</v>
      </c>
      <c r="K39" s="204">
        <f t="shared" si="8"/>
        <v>2268.594153052451</v>
      </c>
      <c r="L39" s="204">
        <f t="shared" si="8"/>
        <v>2348.538263112639</v>
      </c>
      <c r="M39" s="204">
        <f t="shared" si="8"/>
        <v>2126.117798796216</v>
      </c>
      <c r="N39" s="204">
        <f t="shared" si="8"/>
        <v>2023.47377472055</v>
      </c>
      <c r="O39" s="204">
        <f t="shared" si="8"/>
        <v>2004.2777300085979</v>
      </c>
      <c r="P39" s="204">
        <f t="shared" si="8"/>
        <v>1965.133276010318</v>
      </c>
      <c r="Q39" s="204">
        <f t="shared" si="8"/>
        <v>1892.734307824591</v>
      </c>
      <c r="R39" s="204">
        <f t="shared" si="8"/>
        <v>1902.2570937231301</v>
      </c>
      <c r="S39" s="204">
        <f t="shared" si="8"/>
        <v>2003.8077813051591</v>
      </c>
      <c r="T39" s="204">
        <f t="shared" si="8"/>
        <v>2032.3515534921919</v>
      </c>
      <c r="U39" s="204">
        <f t="shared" si="8"/>
        <v>2014.769500881582</v>
      </c>
      <c r="V39" s="204">
        <f t="shared" si="8"/>
        <v>1861.5466168756341</v>
      </c>
      <c r="W39" s="204">
        <f t="shared" si="8"/>
        <v>2159.8836886517502</v>
      </c>
      <c r="X39" s="204">
        <f t="shared" si="8"/>
        <v>2104.8667456768871</v>
      </c>
      <c r="Y39" s="204">
        <f t="shared" si="8"/>
        <v>2002.358166288037</v>
      </c>
      <c r="DA39" s="71"/>
    </row>
    <row r="40" spans="1:105" ht="12" customHeight="1" x14ac:dyDescent="0.25">
      <c r="A40" s="18" t="s">
        <v>73</v>
      </c>
      <c r="B40" s="204">
        <v>3584.7592433361988</v>
      </c>
      <c r="C40" s="204">
        <v>3595.4213241616508</v>
      </c>
      <c r="D40" s="204">
        <v>3574.1186586414442</v>
      </c>
      <c r="E40" s="204">
        <v>3642.9277730008598</v>
      </c>
      <c r="F40" s="204">
        <v>3597.291487532244</v>
      </c>
      <c r="G40" s="204">
        <v>3487.6397248495268</v>
      </c>
      <c r="H40" s="204">
        <v>3244.690455717971</v>
      </c>
      <c r="I40" s="204">
        <v>3058.0395528804811</v>
      </c>
      <c r="J40" s="204">
        <v>2862.7042132416159</v>
      </c>
      <c r="K40" s="204">
        <v>2268.594153052451</v>
      </c>
      <c r="L40" s="204">
        <v>2348.538263112639</v>
      </c>
      <c r="M40" s="204">
        <v>2126.117798796216</v>
      </c>
      <c r="N40" s="204">
        <v>2023.47377472055</v>
      </c>
      <c r="O40" s="204">
        <v>2004.2777300085979</v>
      </c>
      <c r="P40" s="204">
        <v>1965.133276010318</v>
      </c>
      <c r="Q40" s="204">
        <v>1892.734307824591</v>
      </c>
      <c r="R40" s="204">
        <v>1902.2570937231301</v>
      </c>
      <c r="S40" s="204">
        <v>2003.8077813051591</v>
      </c>
      <c r="T40" s="204">
        <v>2032.3515534921919</v>
      </c>
      <c r="U40" s="204">
        <v>2014.769500881582</v>
      </c>
      <c r="V40" s="204">
        <v>1861.5466168756341</v>
      </c>
      <c r="W40" s="204">
        <v>2159.8836886517502</v>
      </c>
      <c r="X40" s="204">
        <v>2104.8667456768871</v>
      </c>
      <c r="Y40" s="204">
        <v>2002.358166288037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64.153998280309537</v>
      </c>
      <c r="C42" s="204">
        <f t="shared" si="9"/>
        <v>66.61410146173688</v>
      </c>
      <c r="D42" s="204">
        <f t="shared" si="9"/>
        <v>64.440584694754932</v>
      </c>
      <c r="E42" s="204">
        <f t="shared" si="9"/>
        <v>63.700171969045563</v>
      </c>
      <c r="F42" s="204">
        <f t="shared" si="9"/>
        <v>62.912037833190027</v>
      </c>
      <c r="G42" s="204">
        <f t="shared" si="9"/>
        <v>61.431126397248491</v>
      </c>
      <c r="H42" s="204">
        <f t="shared" si="9"/>
        <v>61.431126397248491</v>
      </c>
      <c r="I42" s="204">
        <f t="shared" si="9"/>
        <v>51.829578675838349</v>
      </c>
      <c r="J42" s="204">
        <f t="shared" si="9"/>
        <v>75.331986242476347</v>
      </c>
      <c r="K42" s="204">
        <f t="shared" si="9"/>
        <v>116.079105760963</v>
      </c>
      <c r="L42" s="204">
        <f t="shared" si="9"/>
        <v>211.83241616509019</v>
      </c>
      <c r="M42" s="204">
        <f t="shared" si="9"/>
        <v>254.49028374892521</v>
      </c>
      <c r="N42" s="204">
        <f t="shared" si="9"/>
        <v>304.88675838349099</v>
      </c>
      <c r="O42" s="204">
        <f t="shared" si="9"/>
        <v>297.53035253654349</v>
      </c>
      <c r="P42" s="204">
        <f t="shared" si="9"/>
        <v>280.78727429062758</v>
      </c>
      <c r="Q42" s="204">
        <f t="shared" si="9"/>
        <v>314.05846947549441</v>
      </c>
      <c r="R42" s="204">
        <f t="shared" si="9"/>
        <v>283.98779019776441</v>
      </c>
      <c r="S42" s="204">
        <f t="shared" si="9"/>
        <v>267.13142763723113</v>
      </c>
      <c r="T42" s="204">
        <f t="shared" si="9"/>
        <v>284.28026078123816</v>
      </c>
      <c r="U42" s="204">
        <f t="shared" si="9"/>
        <v>298.83256274696538</v>
      </c>
      <c r="V42" s="204">
        <f t="shared" si="9"/>
        <v>364.7742773634032</v>
      </c>
      <c r="W42" s="204">
        <f t="shared" si="9"/>
        <v>441.24753290306296</v>
      </c>
      <c r="X42" s="204">
        <f t="shared" si="9"/>
        <v>422.52262983277825</v>
      </c>
      <c r="Y42" s="204">
        <f t="shared" si="9"/>
        <v>474.16538621261043</v>
      </c>
      <c r="DA42" s="71"/>
    </row>
    <row r="43" spans="1:105" ht="12" customHeight="1" x14ac:dyDescent="0.25">
      <c r="A43" s="18" t="s">
        <v>38</v>
      </c>
      <c r="B43" s="204">
        <v>64.153998280309537</v>
      </c>
      <c r="C43" s="204">
        <v>66.61410146173688</v>
      </c>
      <c r="D43" s="204">
        <v>64.440584694754932</v>
      </c>
      <c r="E43" s="204">
        <v>63.700171969045563</v>
      </c>
      <c r="F43" s="204">
        <v>62.912037833190027</v>
      </c>
      <c r="G43" s="204">
        <v>61.431126397248491</v>
      </c>
      <c r="H43" s="204">
        <v>61.431126397248491</v>
      </c>
      <c r="I43" s="204">
        <v>51.829578675838349</v>
      </c>
      <c r="J43" s="204">
        <v>75.331986242476347</v>
      </c>
      <c r="K43" s="204">
        <v>116.079105760963</v>
      </c>
      <c r="L43" s="204">
        <v>211.83241616509019</v>
      </c>
      <c r="M43" s="204">
        <v>254.49028374892521</v>
      </c>
      <c r="N43" s="204">
        <v>304.88675838349099</v>
      </c>
      <c r="O43" s="204">
        <v>297.53035253654349</v>
      </c>
      <c r="P43" s="204">
        <v>280.78727429062758</v>
      </c>
      <c r="Q43" s="204">
        <v>314.05846947549441</v>
      </c>
      <c r="R43" s="204">
        <v>283.98779019776441</v>
      </c>
      <c r="S43" s="204">
        <v>266.89269131556318</v>
      </c>
      <c r="T43" s="204">
        <v>283.47575236457442</v>
      </c>
      <c r="U43" s="204">
        <v>297.45623387790198</v>
      </c>
      <c r="V43" s="204">
        <v>362.10679277730009</v>
      </c>
      <c r="W43" s="204">
        <v>435.70945829750639</v>
      </c>
      <c r="X43" s="204">
        <v>414.30825451418752</v>
      </c>
      <c r="Y43" s="204">
        <v>463.53052450558903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0.23873632166794681</v>
      </c>
      <c r="T44" s="204">
        <v>0.80450841666371098</v>
      </c>
      <c r="U44" s="204">
        <v>1.376328869063397</v>
      </c>
      <c r="V44" s="204">
        <v>2.667484586103126</v>
      </c>
      <c r="W44" s="204">
        <v>4.7968788460999052</v>
      </c>
      <c r="X44" s="204">
        <v>7.0574159740156173</v>
      </c>
      <c r="Y44" s="204">
        <v>9.1083857325986912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0.74119575945664951</v>
      </c>
      <c r="X48" s="204">
        <v>1.1569593445751369</v>
      </c>
      <c r="Y48" s="204">
        <v>1.5264759744227481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0</v>
      </c>
      <c r="D49" s="204">
        <v>0</v>
      </c>
      <c r="E49" s="204">
        <v>0</v>
      </c>
      <c r="F49" s="204">
        <v>98.308942390369737</v>
      </c>
      <c r="G49" s="204">
        <v>100.12416165090281</v>
      </c>
      <c r="H49" s="204">
        <v>113.16517626827169</v>
      </c>
      <c r="I49" s="204">
        <v>97.281943250214951</v>
      </c>
      <c r="J49" s="204">
        <v>101.0796216680997</v>
      </c>
      <c r="K49" s="204">
        <v>73.803353396388644</v>
      </c>
      <c r="L49" s="204">
        <v>77.959329320722262</v>
      </c>
      <c r="M49" s="204">
        <v>84.097678417884779</v>
      </c>
      <c r="N49" s="204">
        <v>100.0764402407567</v>
      </c>
      <c r="O49" s="204">
        <v>108.24496990541699</v>
      </c>
      <c r="P49" s="204">
        <v>130.29045571797079</v>
      </c>
      <c r="Q49" s="204">
        <v>165.90232158211521</v>
      </c>
      <c r="R49" s="204">
        <v>134.2791917454858</v>
      </c>
      <c r="S49" s="204">
        <v>126.43637145313841</v>
      </c>
      <c r="T49" s="204">
        <v>146.98392089423899</v>
      </c>
      <c r="U49" s="204">
        <v>158.962252794497</v>
      </c>
      <c r="V49" s="204">
        <v>149.89621668099741</v>
      </c>
      <c r="W49" s="204">
        <v>4.8545141874462594</v>
      </c>
      <c r="X49" s="204">
        <v>5.1358555460017188</v>
      </c>
      <c r="Y49" s="204">
        <v>7.810146173688735</v>
      </c>
      <c r="DA49" s="71" t="s">
        <v>1434</v>
      </c>
    </row>
    <row r="50" spans="1:105" ht="12" customHeight="1" x14ac:dyDescent="0.25">
      <c r="A50" s="21" t="s">
        <v>40</v>
      </c>
      <c r="B50" s="207">
        <v>1177.8159931212381</v>
      </c>
      <c r="C50" s="207">
        <v>1197.850386930352</v>
      </c>
      <c r="D50" s="207">
        <v>1230.6104901117801</v>
      </c>
      <c r="E50" s="207">
        <v>1250.472914875322</v>
      </c>
      <c r="F50" s="207">
        <v>1255.889939810834</v>
      </c>
      <c r="G50" s="207">
        <v>1262.0808254514191</v>
      </c>
      <c r="H50" s="207">
        <v>1284.866723989682</v>
      </c>
      <c r="I50" s="207">
        <v>1271.711092003439</v>
      </c>
      <c r="J50" s="207">
        <v>1201.4617368873601</v>
      </c>
      <c r="K50" s="207">
        <v>1007.222699914015</v>
      </c>
      <c r="L50" s="207">
        <v>1020.6362854686161</v>
      </c>
      <c r="M50" s="207">
        <v>986.58641444539978</v>
      </c>
      <c r="N50" s="207">
        <v>859.15735167669811</v>
      </c>
      <c r="O50" s="207">
        <v>813.49957007738601</v>
      </c>
      <c r="P50" s="207">
        <v>788.90799656061904</v>
      </c>
      <c r="Q50" s="207">
        <v>772.82889079965605</v>
      </c>
      <c r="R50" s="207">
        <v>758.89939810834039</v>
      </c>
      <c r="S50" s="207">
        <v>765.70464316423045</v>
      </c>
      <c r="T50" s="207">
        <v>767.50017196904548</v>
      </c>
      <c r="U50" s="207">
        <v>765.46552020636273</v>
      </c>
      <c r="V50" s="207">
        <v>740.99785038693028</v>
      </c>
      <c r="W50" s="207">
        <v>839.74402407566629</v>
      </c>
      <c r="X50" s="207">
        <v>786.30937231298367</v>
      </c>
      <c r="Y50" s="207">
        <v>764.17506448839197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8089.6926053310399</v>
      </c>
      <c r="C51" s="284">
        <f t="shared" si="10"/>
        <v>7624.1777300085987</v>
      </c>
      <c r="D51" s="284">
        <f t="shared" si="10"/>
        <v>7685.555889939812</v>
      </c>
      <c r="E51" s="284">
        <f t="shared" si="10"/>
        <v>8463.0878761822896</v>
      </c>
      <c r="F51" s="284">
        <f t="shared" si="10"/>
        <v>8814.1635425623408</v>
      </c>
      <c r="G51" s="284">
        <f t="shared" si="10"/>
        <v>8893.126483233018</v>
      </c>
      <c r="H51" s="284">
        <f t="shared" si="10"/>
        <v>8152.9257953568349</v>
      </c>
      <c r="I51" s="284">
        <f t="shared" si="10"/>
        <v>8122.7839208942378</v>
      </c>
      <c r="J51" s="284">
        <f t="shared" si="10"/>
        <v>8218.0538263112649</v>
      </c>
      <c r="K51" s="284">
        <f t="shared" si="10"/>
        <v>5942.8233877902012</v>
      </c>
      <c r="L51" s="284">
        <f t="shared" si="10"/>
        <v>5947.8480653482384</v>
      </c>
      <c r="M51" s="284">
        <f t="shared" si="10"/>
        <v>5841.639896818574</v>
      </c>
      <c r="N51" s="284">
        <f t="shared" si="10"/>
        <v>5395.9010318142737</v>
      </c>
      <c r="O51" s="284">
        <f t="shared" si="10"/>
        <v>4984.1308684436799</v>
      </c>
      <c r="P51" s="284">
        <f t="shared" si="10"/>
        <v>4486.7515047291499</v>
      </c>
      <c r="Q51" s="284">
        <f t="shared" si="10"/>
        <v>4970.6382631126389</v>
      </c>
      <c r="R51" s="284">
        <f t="shared" si="10"/>
        <v>4621.9447979363713</v>
      </c>
      <c r="S51" s="284">
        <f t="shared" si="10"/>
        <v>4193.0898538263118</v>
      </c>
      <c r="T51" s="284">
        <f t="shared" si="10"/>
        <v>4298.9273430782468</v>
      </c>
      <c r="U51" s="284">
        <f t="shared" si="10"/>
        <v>4236.9904557179707</v>
      </c>
      <c r="V51" s="284">
        <f t="shared" si="10"/>
        <v>4219.5325881341359</v>
      </c>
      <c r="W51" s="284">
        <f t="shared" si="10"/>
        <v>4662.0822963613491</v>
      </c>
      <c r="X51" s="284">
        <f t="shared" si="10"/>
        <v>4732.4628062921247</v>
      </c>
      <c r="Y51" s="284">
        <f t="shared" si="10"/>
        <v>4376.0173616150087</v>
      </c>
      <c r="DA51" s="118"/>
    </row>
    <row r="52" spans="1:105" ht="12" customHeight="1" x14ac:dyDescent="0.25">
      <c r="A52" s="51" t="s">
        <v>51</v>
      </c>
      <c r="B52" s="241">
        <f>NMM_fec!B5</f>
        <v>3172.3874999999998</v>
      </c>
      <c r="C52" s="241">
        <f>NMM_fec!C5</f>
        <v>3111.399608618714</v>
      </c>
      <c r="D52" s="241">
        <f>NMM_fec!D5</f>
        <v>3287.181296248184</v>
      </c>
      <c r="E52" s="241">
        <f>NMM_fec!E5</f>
        <v>3366.9136345270249</v>
      </c>
      <c r="F52" s="241">
        <f>NMM_fec!F5</f>
        <v>3361.6073847440471</v>
      </c>
      <c r="G52" s="241">
        <f>NMM_fec!G5</f>
        <v>3273.9249360299509</v>
      </c>
      <c r="H52" s="241">
        <f>NMM_fec!H5</f>
        <v>3356.6990854256169</v>
      </c>
      <c r="I52" s="241">
        <f>NMM_fec!I5</f>
        <v>3339.1584407695791</v>
      </c>
      <c r="J52" s="241">
        <f>NMM_fec!J5</f>
        <v>3057.414400837446</v>
      </c>
      <c r="K52" s="241">
        <f>NMM_fec!K5</f>
        <v>2474.8712664661398</v>
      </c>
      <c r="L52" s="241">
        <f>NMM_fec!L5</f>
        <v>2603.084974547322</v>
      </c>
      <c r="M52" s="241">
        <f>NMM_fec!M5</f>
        <v>2406.1961355452122</v>
      </c>
      <c r="N52" s="241">
        <f>NMM_fec!N5</f>
        <v>1957.5598280457459</v>
      </c>
      <c r="O52" s="241">
        <f>NMM_fec!O5</f>
        <v>1663.562764941056</v>
      </c>
      <c r="P52" s="241">
        <f>NMM_fec!P5</f>
        <v>1505.0732962798711</v>
      </c>
      <c r="Q52" s="241">
        <f>NMM_fec!Q5</f>
        <v>1518.0405090220511</v>
      </c>
      <c r="R52" s="241">
        <f>NMM_fec!R5</f>
        <v>1525.2031750000781</v>
      </c>
      <c r="S52" s="241">
        <f>NMM_fec!S5</f>
        <v>1406.1067692810759</v>
      </c>
      <c r="T52" s="241">
        <f>NMM_fec!T5</f>
        <v>1403.543899013506</v>
      </c>
      <c r="U52" s="241">
        <f>NMM_fec!U5</f>
        <v>1446.4752588492131</v>
      </c>
      <c r="V52" s="241">
        <f>NMM_fec!V5</f>
        <v>1527.915722225169</v>
      </c>
      <c r="W52" s="241">
        <f>NMM_fec!W5</f>
        <v>1676.550708178029</v>
      </c>
      <c r="X52" s="241">
        <f>NMM_fec!X5</f>
        <v>1678.5215266793391</v>
      </c>
      <c r="Y52" s="241">
        <f>NMM_fec!Y5</f>
        <v>1413.4558849593809</v>
      </c>
      <c r="DA52" s="83"/>
    </row>
    <row r="53" spans="1:105" ht="12" customHeight="1" x14ac:dyDescent="0.25">
      <c r="A53" s="99" t="s">
        <v>52</v>
      </c>
      <c r="B53" s="282">
        <f>NMM_fec!B48</f>
        <v>3892.8274390271531</v>
      </c>
      <c r="C53" s="282">
        <f>NMM_fec!C48</f>
        <v>3513.9321582158391</v>
      </c>
      <c r="D53" s="282">
        <f>NMM_fec!D48</f>
        <v>3429.4773684767488</v>
      </c>
      <c r="E53" s="282">
        <f>NMM_fec!E48</f>
        <v>4075.8754191199582</v>
      </c>
      <c r="F53" s="282">
        <f>NMM_fec!F48</f>
        <v>4390.3225592028866</v>
      </c>
      <c r="G53" s="282">
        <f>NMM_fec!G48</f>
        <v>4435.0882458672204</v>
      </c>
      <c r="H53" s="282">
        <f>NMM_fec!H48</f>
        <v>3801.6910255023299</v>
      </c>
      <c r="I53" s="282">
        <f>NMM_fec!I48</f>
        <v>3780.0444145062738</v>
      </c>
      <c r="J53" s="282">
        <f>NMM_fec!J48</f>
        <v>4164.2732180936509</v>
      </c>
      <c r="K53" s="282">
        <f>NMM_fec!K48</f>
        <v>2565.9250868067661</v>
      </c>
      <c r="L53" s="282">
        <f>NMM_fec!L48</f>
        <v>2439.1812931222189</v>
      </c>
      <c r="M53" s="282">
        <f>NMM_fec!M48</f>
        <v>2498.4605907665832</v>
      </c>
      <c r="N53" s="282">
        <f>NMM_fec!N48</f>
        <v>2561.8333214104291</v>
      </c>
      <c r="O53" s="282">
        <f>NMM_fec!O48</f>
        <v>2470.7315068586172</v>
      </c>
      <c r="P53" s="282">
        <f>NMM_fec!P48</f>
        <v>2116.2663592272279</v>
      </c>
      <c r="Q53" s="282">
        <f>NMM_fec!Q48</f>
        <v>2476.5458983563722</v>
      </c>
      <c r="R53" s="282">
        <f>NMM_fec!R48</f>
        <v>2115.7024827701639</v>
      </c>
      <c r="S53" s="282">
        <f>NMM_fec!S48</f>
        <v>1851.058541160809</v>
      </c>
      <c r="T53" s="282">
        <f>NMM_fec!T48</f>
        <v>1851.0119886012701</v>
      </c>
      <c r="U53" s="282">
        <f>NMM_fec!U48</f>
        <v>1755.1318499098679</v>
      </c>
      <c r="V53" s="282">
        <f>NMM_fec!V48</f>
        <v>1644.0431674331469</v>
      </c>
      <c r="W53" s="282">
        <f>NMM_fec!W48</f>
        <v>1859.014425297891</v>
      </c>
      <c r="X53" s="282">
        <f>NMM_fec!X48</f>
        <v>1919.4179361103911</v>
      </c>
      <c r="Y53" s="282">
        <f>NMM_fec!Y48</f>
        <v>1947.405801573095</v>
      </c>
      <c r="DA53" s="94"/>
    </row>
    <row r="54" spans="1:105" ht="12" customHeight="1" x14ac:dyDescent="0.25">
      <c r="A54" s="52" t="s">
        <v>53</v>
      </c>
      <c r="B54" s="242">
        <f>NMM_fec!B99</f>
        <v>1024.477666303887</v>
      </c>
      <c r="C54" s="242">
        <f>NMM_fec!C99</f>
        <v>998.84596317404498</v>
      </c>
      <c r="D54" s="242">
        <f>NMM_fec!D99</f>
        <v>968.89722521487909</v>
      </c>
      <c r="E54" s="242">
        <f>NMM_fec!E99</f>
        <v>1020.298822535306</v>
      </c>
      <c r="F54" s="242">
        <f>NMM_fec!F99</f>
        <v>1062.233598615406</v>
      </c>
      <c r="G54" s="242">
        <f>NMM_fec!G99</f>
        <v>1184.1133013358469</v>
      </c>
      <c r="H54" s="242">
        <f>NMM_fec!H99</f>
        <v>994.53568442888832</v>
      </c>
      <c r="I54" s="242">
        <f>NMM_fec!I99</f>
        <v>1003.581065618385</v>
      </c>
      <c r="J54" s="242">
        <f>NMM_fec!J99</f>
        <v>996.3662073801687</v>
      </c>
      <c r="K54" s="242">
        <f>NMM_fec!K99</f>
        <v>902.02703451729462</v>
      </c>
      <c r="L54" s="242">
        <f>NMM_fec!L99</f>
        <v>905.58179767869751</v>
      </c>
      <c r="M54" s="242">
        <f>NMM_fec!M99</f>
        <v>936.98317050677804</v>
      </c>
      <c r="N54" s="242">
        <f>NMM_fec!N99</f>
        <v>876.50788235809875</v>
      </c>
      <c r="O54" s="242">
        <f>NMM_fec!O99</f>
        <v>849.83659664400705</v>
      </c>
      <c r="P54" s="242">
        <f>NMM_fec!P99</f>
        <v>865.41184922205082</v>
      </c>
      <c r="Q54" s="242">
        <f>NMM_fec!Q99</f>
        <v>976.05185573421556</v>
      </c>
      <c r="R54" s="242">
        <f>NMM_fec!R99</f>
        <v>981.03914016612919</v>
      </c>
      <c r="S54" s="242">
        <f>NMM_fec!S99</f>
        <v>935.92454338442667</v>
      </c>
      <c r="T54" s="242">
        <f>NMM_fec!T99</f>
        <v>1044.371455463471</v>
      </c>
      <c r="U54" s="242">
        <f>NMM_fec!U99</f>
        <v>1035.3833469588899</v>
      </c>
      <c r="V54" s="242">
        <f>NMM_fec!V99</f>
        <v>1047.57369847582</v>
      </c>
      <c r="W54" s="242">
        <f>NMM_fec!W99</f>
        <v>1126.5171628854289</v>
      </c>
      <c r="X54" s="242">
        <f>NMM_fec!X99</f>
        <v>1134.5233435023949</v>
      </c>
      <c r="Y54" s="242">
        <f>NMM_fec!Y99</f>
        <v>1015.155675082533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41450.931690731712</v>
      </c>
      <c r="C56" s="203">
        <f t="shared" si="11"/>
        <v>40634.635641768211</v>
      </c>
      <c r="D56" s="203">
        <f t="shared" si="11"/>
        <v>40829.387278641952</v>
      </c>
      <c r="E56" s="203">
        <f t="shared" si="11"/>
        <v>44628.058319217482</v>
      </c>
      <c r="F56" s="203">
        <f t="shared" si="11"/>
        <v>46020.33248145313</v>
      </c>
      <c r="G56" s="203">
        <f t="shared" si="11"/>
        <v>46656.880156530475</v>
      </c>
      <c r="H56" s="203">
        <f t="shared" si="11"/>
        <v>44067.372895060362</v>
      </c>
      <c r="I56" s="203">
        <f t="shared" si="11"/>
        <v>44830.430362903586</v>
      </c>
      <c r="J56" s="203">
        <f t="shared" si="11"/>
        <v>43392.330491181856</v>
      </c>
      <c r="K56" s="203">
        <f t="shared" si="11"/>
        <v>32253.805025787733</v>
      </c>
      <c r="L56" s="203">
        <f t="shared" si="11"/>
        <v>32625.544695456007</v>
      </c>
      <c r="M56" s="203">
        <f t="shared" si="11"/>
        <v>32143.076073955643</v>
      </c>
      <c r="N56" s="203">
        <f t="shared" si="11"/>
        <v>28081.970044971305</v>
      </c>
      <c r="O56" s="203">
        <f t="shared" si="11"/>
        <v>25134.894443381847</v>
      </c>
      <c r="P56" s="203">
        <f t="shared" si="11"/>
        <v>22531.799609685306</v>
      </c>
      <c r="Q56" s="203">
        <f t="shared" si="11"/>
        <v>23856.207115237154</v>
      </c>
      <c r="R56" s="203">
        <f t="shared" si="11"/>
        <v>21966.800723561129</v>
      </c>
      <c r="S56" s="203">
        <f t="shared" si="11"/>
        <v>20309.584055746134</v>
      </c>
      <c r="T56" s="203">
        <f t="shared" si="11"/>
        <v>20765.646511592877</v>
      </c>
      <c r="U56" s="203">
        <f t="shared" si="11"/>
        <v>20584.538700301011</v>
      </c>
      <c r="V56" s="203">
        <f t="shared" si="11"/>
        <v>19587.803613983109</v>
      </c>
      <c r="W56" s="203">
        <f t="shared" si="11"/>
        <v>22140.465693465834</v>
      </c>
      <c r="X56" s="203">
        <f t="shared" si="11"/>
        <v>21766.026496782324</v>
      </c>
      <c r="Y56" s="203">
        <f t="shared" si="11"/>
        <v>19962.320778844689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20701.913060731709</v>
      </c>
      <c r="C57" s="213">
        <f>(NMM_emi!C5-NMM_emi!C46)+(NMM_emi!C48-NMM_emi!C97)+(NMM_emi!C99-NMM_emi!C128)</f>
        <v>19103.286391768212</v>
      </c>
      <c r="D57" s="213">
        <f>(NMM_emi!D5-NMM_emi!D46)+(NMM_emi!D48-NMM_emi!D97)+(NMM_emi!D99-NMM_emi!D128)</f>
        <v>19274.830538641942</v>
      </c>
      <c r="E57" s="213">
        <f>(NMM_emi!E5-NMM_emi!E46)+(NMM_emi!E48-NMM_emi!E97)+(NMM_emi!E99-NMM_emi!E128)</f>
        <v>22198.328459217482</v>
      </c>
      <c r="F57" s="213">
        <f>(NMM_emi!F5-NMM_emi!F46)+(NMM_emi!F48-NMM_emi!F97)+(NMM_emi!F99-NMM_emi!F128)</f>
        <v>22833.51391145313</v>
      </c>
      <c r="G57" s="213">
        <f>(NMM_emi!G5-NMM_emi!G46)+(NMM_emi!G48-NMM_emi!G97)+(NMM_emi!G99-NMM_emi!G128)</f>
        <v>23352.131606530475</v>
      </c>
      <c r="H57" s="213">
        <f>(NMM_emi!H5-NMM_emi!H46)+(NMM_emi!H48-NMM_emi!H97)+(NMM_emi!H99-NMM_emi!H128)</f>
        <v>20705.618075060356</v>
      </c>
      <c r="I57" s="213">
        <f>(NMM_emi!I5-NMM_emi!I46)+(NMM_emi!I48-NMM_emi!I97)+(NMM_emi!I99-NMM_emi!I128)</f>
        <v>21048.486042903587</v>
      </c>
      <c r="J57" s="213">
        <f>(NMM_emi!J5-NMM_emi!J46)+(NMM_emi!J48-NMM_emi!J97)+(NMM_emi!J99-NMM_emi!J128)</f>
        <v>21894.147231181851</v>
      </c>
      <c r="K57" s="213">
        <f>(NMM_emi!K5-NMM_emi!K46)+(NMM_emi!K48-NMM_emi!K97)+(NMM_emi!K99-NMM_emi!K128)</f>
        <v>15003.814345787736</v>
      </c>
      <c r="L57" s="213">
        <f>(NMM_emi!L5-NMM_emi!L46)+(NMM_emi!L48-NMM_emi!L97)+(NMM_emi!L99-NMM_emi!L128)</f>
        <v>15284.055405456009</v>
      </c>
      <c r="M57" s="213">
        <f>(NMM_emi!M5-NMM_emi!M46)+(NMM_emi!M48-NMM_emi!M97)+(NMM_emi!M99-NMM_emi!M128)</f>
        <v>15429.825593955642</v>
      </c>
      <c r="N57" s="213">
        <f>(NMM_emi!N5-NMM_emi!N46)+(NMM_emi!N48-NMM_emi!N97)+(NMM_emi!N99-NMM_emi!N128)</f>
        <v>14306.530554971308</v>
      </c>
      <c r="O57" s="213">
        <f>(NMM_emi!O5-NMM_emi!O46)+(NMM_emi!O48-NMM_emi!O97)+(NMM_emi!O99-NMM_emi!O128)</f>
        <v>12853.832383381845</v>
      </c>
      <c r="P57" s="213">
        <f>(NMM_emi!P5-NMM_emi!P46)+(NMM_emi!P48-NMM_emi!P97)+(NMM_emi!P99-NMM_emi!P128)</f>
        <v>10846.466109685305</v>
      </c>
      <c r="Q57" s="213">
        <f>(NMM_emi!Q5-NMM_emi!Q46)+(NMM_emi!Q48-NMM_emi!Q97)+(NMM_emi!Q99-NMM_emi!Q128)</f>
        <v>12565.032955237153</v>
      </c>
      <c r="R57" s="213">
        <f>(NMM_emi!R5-NMM_emi!R46)+(NMM_emi!R48-NMM_emi!R97)+(NMM_emi!R99-NMM_emi!R128)</f>
        <v>11275.251383561128</v>
      </c>
      <c r="S57" s="213">
        <f>(NMM_emi!S5-NMM_emi!S46)+(NMM_emi!S48-NMM_emi!S97)+(NMM_emi!S99-NMM_emi!S128)</f>
        <v>9438.0096857461322</v>
      </c>
      <c r="T57" s="213">
        <f>(NMM_emi!T5-NMM_emi!T46)+(NMM_emi!T48-NMM_emi!T97)+(NMM_emi!T99-NMM_emi!T128)</f>
        <v>9773.3155615928772</v>
      </c>
      <c r="U57" s="213">
        <f>(NMM_emi!U5-NMM_emi!U46)+(NMM_emi!U48-NMM_emi!U97)+(NMM_emi!U99-NMM_emi!U128)</f>
        <v>9578.8816503010112</v>
      </c>
      <c r="V57" s="213">
        <f>(NMM_emi!V5-NMM_emi!V46)+(NMM_emi!V48-NMM_emi!V97)+(NMM_emi!V99-NMM_emi!V128)</f>
        <v>9725.6231539831078</v>
      </c>
      <c r="W57" s="213">
        <f>(NMM_emi!W5-NMM_emi!W46)+(NMM_emi!W48-NMM_emi!W97)+(NMM_emi!W99-NMM_emi!W128)</f>
        <v>10986.717853465834</v>
      </c>
      <c r="X57" s="213">
        <f>(NMM_emi!X5-NMM_emi!X46)+(NMM_emi!X48-NMM_emi!X97)+(NMM_emi!X99-NMM_emi!X128)</f>
        <v>11607.567236782323</v>
      </c>
      <c r="Y57" s="213">
        <f>(NMM_emi!Y5-NMM_emi!Y46)+(NMM_emi!Y48-NMM_emi!Y97)+(NMM_emi!Y99-NMM_emi!Y128)</f>
        <v>10319.67773884469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20749.018629999999</v>
      </c>
      <c r="C58" s="204">
        <f>NMM_emi!C46+NMM_emi!C97+NMM_emi!C128</f>
        <v>21531.349249999999</v>
      </c>
      <c r="D58" s="204">
        <f>NMM_emi!D46+NMM_emi!D97+NMM_emi!D128</f>
        <v>21554.556740000007</v>
      </c>
      <c r="E58" s="204">
        <f>NMM_emi!E46+NMM_emi!E97+NMM_emi!E128</f>
        <v>22429.729859999999</v>
      </c>
      <c r="F58" s="204">
        <f>NMM_emi!F46+NMM_emi!F97+NMM_emi!F128</f>
        <v>23186.818569999999</v>
      </c>
      <c r="G58" s="204">
        <f>NMM_emi!G46+NMM_emi!G97+NMM_emi!G128</f>
        <v>23304.74855</v>
      </c>
      <c r="H58" s="204">
        <f>NMM_emi!H46+NMM_emi!H97+NMM_emi!H128</f>
        <v>23361.754820000006</v>
      </c>
      <c r="I58" s="204">
        <f>NMM_emi!I46+NMM_emi!I97+NMM_emi!I128</f>
        <v>23781.944319999999</v>
      </c>
      <c r="J58" s="204">
        <f>NMM_emi!J46+NMM_emi!J97+NMM_emi!J128</f>
        <v>21498.183260000002</v>
      </c>
      <c r="K58" s="204">
        <f>NMM_emi!K46+NMM_emi!K97+NMM_emi!K128</f>
        <v>17249.990679999999</v>
      </c>
      <c r="L58" s="204">
        <f>NMM_emi!L46+NMM_emi!L97+NMM_emi!L128</f>
        <v>17341.489289999998</v>
      </c>
      <c r="M58" s="204">
        <f>NMM_emi!M46+NMM_emi!M97+NMM_emi!M128</f>
        <v>16713.250480000002</v>
      </c>
      <c r="N58" s="204">
        <f>NMM_emi!N46+NMM_emi!N97+NMM_emi!N128</f>
        <v>13775.439489999999</v>
      </c>
      <c r="O58" s="204">
        <f>NMM_emi!O46+NMM_emi!O97+NMM_emi!O128</f>
        <v>12281.06206</v>
      </c>
      <c r="P58" s="204">
        <f>NMM_emi!P46+NMM_emi!P97+NMM_emi!P128</f>
        <v>11685.333500000001</v>
      </c>
      <c r="Q58" s="204">
        <f>NMM_emi!Q46+NMM_emi!Q97+NMM_emi!Q128</f>
        <v>11291.17416</v>
      </c>
      <c r="R58" s="204">
        <f>NMM_emi!R46+NMM_emi!R97+NMM_emi!R128</f>
        <v>10691.54934</v>
      </c>
      <c r="S58" s="204">
        <f>NMM_emi!S46+NMM_emi!S97+NMM_emi!S128</f>
        <v>10871.57437</v>
      </c>
      <c r="T58" s="204">
        <f>NMM_emi!T46+NMM_emi!T97+NMM_emi!T128</f>
        <v>10992.33095</v>
      </c>
      <c r="U58" s="204">
        <f>NMM_emi!U46+NMM_emi!U97+NMM_emi!U128</f>
        <v>11005.65705</v>
      </c>
      <c r="V58" s="204">
        <f>NMM_emi!V46+NMM_emi!V97+NMM_emi!V128</f>
        <v>9862.1804599999996</v>
      </c>
      <c r="W58" s="204">
        <f>NMM_emi!W46+NMM_emi!W97+NMM_emi!W128</f>
        <v>11153.74784</v>
      </c>
      <c r="X58" s="204">
        <f>NMM_emi!X46+NMM_emi!X97+NMM_emi!X128</f>
        <v>10158.45926</v>
      </c>
      <c r="Y58" s="204">
        <f>NMM_emi!Y46+NMM_emi!Y97+NMM_emi!Y128</f>
        <v>9642.6430400000008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41450.931690731712</v>
      </c>
      <c r="C59" s="210">
        <f t="shared" si="12"/>
        <v>40634.635641768211</v>
      </c>
      <c r="D59" s="210">
        <f t="shared" si="12"/>
        <v>40829.387278641945</v>
      </c>
      <c r="E59" s="210">
        <f t="shared" si="12"/>
        <v>44628.058319217482</v>
      </c>
      <c r="F59" s="210">
        <f t="shared" si="12"/>
        <v>46020.33248145313</v>
      </c>
      <c r="G59" s="210">
        <f t="shared" si="12"/>
        <v>46656.880156530475</v>
      </c>
      <c r="H59" s="210">
        <f t="shared" si="12"/>
        <v>44067.372895060362</v>
      </c>
      <c r="I59" s="210">
        <f t="shared" si="12"/>
        <v>44830.430362903586</v>
      </c>
      <c r="J59" s="210">
        <f t="shared" si="12"/>
        <v>43392.330491181856</v>
      </c>
      <c r="K59" s="210">
        <f t="shared" si="12"/>
        <v>32253.805025787733</v>
      </c>
      <c r="L59" s="210">
        <f t="shared" si="12"/>
        <v>32625.54469545601</v>
      </c>
      <c r="M59" s="210">
        <f t="shared" si="12"/>
        <v>32143.076073955643</v>
      </c>
      <c r="N59" s="210">
        <f t="shared" si="12"/>
        <v>28081.970044971309</v>
      </c>
      <c r="O59" s="210">
        <f t="shared" si="12"/>
        <v>25134.894443381847</v>
      </c>
      <c r="P59" s="210">
        <f t="shared" si="12"/>
        <v>22531.799609685306</v>
      </c>
      <c r="Q59" s="210">
        <f t="shared" si="12"/>
        <v>23856.207115237154</v>
      </c>
      <c r="R59" s="210">
        <f t="shared" si="12"/>
        <v>21966.800723561126</v>
      </c>
      <c r="S59" s="210">
        <f t="shared" si="12"/>
        <v>20309.584055746131</v>
      </c>
      <c r="T59" s="210">
        <f t="shared" si="12"/>
        <v>20765.646511592877</v>
      </c>
      <c r="U59" s="210">
        <f t="shared" si="12"/>
        <v>20584.538700301011</v>
      </c>
      <c r="V59" s="210">
        <f t="shared" si="12"/>
        <v>19587.803613983109</v>
      </c>
      <c r="W59" s="210">
        <f t="shared" si="12"/>
        <v>22140.465693465834</v>
      </c>
      <c r="X59" s="210">
        <f t="shared" si="12"/>
        <v>21766.026496782324</v>
      </c>
      <c r="Y59" s="210">
        <f t="shared" si="12"/>
        <v>19962.320778844689</v>
      </c>
      <c r="DA59" s="109"/>
    </row>
    <row r="60" spans="1:105" ht="12" customHeight="1" x14ac:dyDescent="0.25">
      <c r="A60" s="51" t="s">
        <v>51</v>
      </c>
      <c r="B60" s="241">
        <f>NMM_emi!B$5</f>
        <v>26857.332883317431</v>
      </c>
      <c r="C60" s="241">
        <f>NMM_emi!C$5</f>
        <v>27226.51998176999</v>
      </c>
      <c r="D60" s="241">
        <f>NMM_emi!D$5</f>
        <v>27605.843731872832</v>
      </c>
      <c r="E60" s="241">
        <f>NMM_emi!E$5</f>
        <v>29053.782038244615</v>
      </c>
      <c r="F60" s="241">
        <f>NMM_emi!F$5</f>
        <v>29571.703048832962</v>
      </c>
      <c r="G60" s="241">
        <f>NMM_emi!G$5</f>
        <v>29554.546570066268</v>
      </c>
      <c r="H60" s="241">
        <f>NMM_emi!H$5</f>
        <v>29614.061802819713</v>
      </c>
      <c r="I60" s="241">
        <f>NMM_emi!I$5</f>
        <v>30061.0639634293</v>
      </c>
      <c r="J60" s="241">
        <f>NMM_emi!J$5</f>
        <v>27573.70147272903</v>
      </c>
      <c r="K60" s="241">
        <f>NMM_emi!K$5</f>
        <v>22138.934848836318</v>
      </c>
      <c r="L60" s="241">
        <f>NMM_emi!L$5</f>
        <v>22909.167012916954</v>
      </c>
      <c r="M60" s="241">
        <f>NMM_emi!M$5</f>
        <v>21983.26080799066</v>
      </c>
      <c r="N60" s="241">
        <f>NMM_emi!N$5</f>
        <v>18094.644952942726</v>
      </c>
      <c r="O60" s="241">
        <f>NMM_emi!O$5</f>
        <v>15764.629921308628</v>
      </c>
      <c r="P60" s="241">
        <f>NMM_emi!P$5</f>
        <v>14501.279306838689</v>
      </c>
      <c r="Q60" s="241">
        <f>NMM_emi!Q$5</f>
        <v>14455.827681776005</v>
      </c>
      <c r="R60" s="241">
        <f>NMM_emi!R$5</f>
        <v>13750.649268213601</v>
      </c>
      <c r="S60" s="241">
        <f>NMM_emi!S$5</f>
        <v>13294.60640666564</v>
      </c>
      <c r="T60" s="241">
        <f>NMM_emi!T$5</f>
        <v>13461.340876080378</v>
      </c>
      <c r="U60" s="241">
        <f>NMM_emi!U$5</f>
        <v>13626.337016028581</v>
      </c>
      <c r="V60" s="241">
        <f>NMM_emi!V$5</f>
        <v>12900.439798220425</v>
      </c>
      <c r="W60" s="241">
        <f>NMM_emi!W$5</f>
        <v>14573.610063387687</v>
      </c>
      <c r="X60" s="241">
        <f>NMM_emi!X$5</f>
        <v>13766.045284742253</v>
      </c>
      <c r="Y60" s="241">
        <f>NMM_emi!Y$5</f>
        <v>12445.455086718157</v>
      </c>
      <c r="DA60" s="83"/>
    </row>
    <row r="61" spans="1:105" ht="12" customHeight="1" x14ac:dyDescent="0.25">
      <c r="A61" s="99" t="s">
        <v>52</v>
      </c>
      <c r="B61" s="282">
        <f>NMM_emi!B$48</f>
        <v>12040.696730760868</v>
      </c>
      <c r="C61" s="282">
        <f>NMM_emi!C$48</f>
        <v>10977.805252679513</v>
      </c>
      <c r="D61" s="282">
        <f>NMM_emi!D$48</f>
        <v>10892.737460005053</v>
      </c>
      <c r="E61" s="282">
        <f>NMM_emi!E$48</f>
        <v>12997.479538103633</v>
      </c>
      <c r="F61" s="282">
        <f>NMM_emi!F$48</f>
        <v>13787.833028502402</v>
      </c>
      <c r="G61" s="282">
        <f>NMM_emi!G$48</f>
        <v>14126.572364878893</v>
      </c>
      <c r="H61" s="282">
        <f>NMM_emi!H$48</f>
        <v>12000.728834509435</v>
      </c>
      <c r="I61" s="282">
        <f>NMM_emi!I$48</f>
        <v>12167.164737289113</v>
      </c>
      <c r="J61" s="282">
        <f>NMM_emi!J$48</f>
        <v>13208.924223322963</v>
      </c>
      <c r="K61" s="282">
        <f>NMM_emi!K$48</f>
        <v>7975.60706406805</v>
      </c>
      <c r="L61" s="282">
        <f>NMM_emi!L$48</f>
        <v>7660.0288325955789</v>
      </c>
      <c r="M61" s="282">
        <f>NMM_emi!M$48</f>
        <v>7936.1548192379378</v>
      </c>
      <c r="N61" s="282">
        <f>NMM_emi!N$48</f>
        <v>7857.5686768679861</v>
      </c>
      <c r="O61" s="282">
        <f>NMM_emi!O$48</f>
        <v>7314.9322219271316</v>
      </c>
      <c r="P61" s="282">
        <f>NMM_emi!P$48</f>
        <v>5933.0552410199452</v>
      </c>
      <c r="Q61" s="282">
        <f>NMM_emi!Q$48</f>
        <v>7105.2619618456065</v>
      </c>
      <c r="R61" s="282">
        <f>NMM_emi!R$48</f>
        <v>5899.4597675596897</v>
      </c>
      <c r="S61" s="282">
        <f>NMM_emi!S$48</f>
        <v>4854.4783207215705</v>
      </c>
      <c r="T61" s="282">
        <f>NMM_emi!T$48</f>
        <v>4873.2540186436363</v>
      </c>
      <c r="U61" s="282">
        <f>NMM_emi!U$48</f>
        <v>4573.236575440159</v>
      </c>
      <c r="V61" s="282">
        <f>NMM_emi!V$48</f>
        <v>4315.2949934774215</v>
      </c>
      <c r="W61" s="282">
        <f>NMM_emi!W$48</f>
        <v>5081.4029821006425</v>
      </c>
      <c r="X61" s="282">
        <f>NMM_emi!X$48</f>
        <v>5469.2079130787133</v>
      </c>
      <c r="Y61" s="282">
        <f>NMM_emi!Y$48</f>
        <v>5234.2917224275052</v>
      </c>
      <c r="DA61" s="94"/>
    </row>
    <row r="62" spans="1:105" ht="12" customHeight="1" x14ac:dyDescent="0.25">
      <c r="A62" s="52" t="s">
        <v>53</v>
      </c>
      <c r="B62" s="242">
        <f>NMM_emi!B$99</f>
        <v>2552.9020766534059</v>
      </c>
      <c r="C62" s="242">
        <f>NMM_emi!C$99</f>
        <v>2430.3104073187092</v>
      </c>
      <c r="D62" s="242">
        <f>NMM_emi!D$99</f>
        <v>2330.8060867640615</v>
      </c>
      <c r="E62" s="242">
        <f>NMM_emi!E$99</f>
        <v>2576.7967428692327</v>
      </c>
      <c r="F62" s="242">
        <f>NMM_emi!F$99</f>
        <v>2660.796404117767</v>
      </c>
      <c r="G62" s="242">
        <f>NMM_emi!G$99</f>
        <v>2975.7612215853151</v>
      </c>
      <c r="H62" s="242">
        <f>NMM_emi!H$99</f>
        <v>2452.5822577312119</v>
      </c>
      <c r="I62" s="242">
        <f>NMM_emi!I$99</f>
        <v>2602.2016621851735</v>
      </c>
      <c r="J62" s="242">
        <f>NMM_emi!J$99</f>
        <v>2609.7047951298568</v>
      </c>
      <c r="K62" s="242">
        <f>NMM_emi!K$99</f>
        <v>2139.2631128833677</v>
      </c>
      <c r="L62" s="242">
        <f>NMM_emi!L$99</f>
        <v>2056.3488499434757</v>
      </c>
      <c r="M62" s="242">
        <f>NMM_emi!M$99</f>
        <v>2223.6604467270445</v>
      </c>
      <c r="N62" s="242">
        <f>NMM_emi!N$99</f>
        <v>2129.7564151605943</v>
      </c>
      <c r="O62" s="242">
        <f>NMM_emi!O$99</f>
        <v>2055.3323001460867</v>
      </c>
      <c r="P62" s="242">
        <f>NMM_emi!P$99</f>
        <v>2097.465061826671</v>
      </c>
      <c r="Q62" s="242">
        <f>NMM_emi!Q$99</f>
        <v>2295.117471615541</v>
      </c>
      <c r="R62" s="242">
        <f>NMM_emi!R$99</f>
        <v>2316.6916877878371</v>
      </c>
      <c r="S62" s="242">
        <f>NMM_emi!S$99</f>
        <v>2160.499328358921</v>
      </c>
      <c r="T62" s="242">
        <f>NMM_emi!T$99</f>
        <v>2431.0516168688623</v>
      </c>
      <c r="U62" s="242">
        <f>NMM_emi!U$99</f>
        <v>2384.9651088322707</v>
      </c>
      <c r="V62" s="242">
        <f>NMM_emi!V$99</f>
        <v>2372.0688222852623</v>
      </c>
      <c r="W62" s="242">
        <f>NMM_emi!W$99</f>
        <v>2485.4526479775059</v>
      </c>
      <c r="X62" s="242">
        <f>NMM_emi!X$99</f>
        <v>2530.773298961356</v>
      </c>
      <c r="Y62" s="242">
        <f>NMM_emi!Y$99</f>
        <v>2282.5739696990286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163.04982206269685</v>
      </c>
      <c r="C65" s="287">
        <f t="shared" si="13"/>
        <v>169.5996252326228</v>
      </c>
      <c r="D65" s="287">
        <f t="shared" si="13"/>
        <v>184.01742682571259</v>
      </c>
      <c r="E65" s="287">
        <f t="shared" si="13"/>
        <v>151.8672602980356</v>
      </c>
      <c r="F65" s="287">
        <f t="shared" si="13"/>
        <v>144.26842828810518</v>
      </c>
      <c r="G65" s="287">
        <f t="shared" si="13"/>
        <v>154.06160338836366</v>
      </c>
      <c r="H65" s="287">
        <f t="shared" si="13"/>
        <v>141.74927982446459</v>
      </c>
      <c r="I65" s="287">
        <f t="shared" si="13"/>
        <v>145.39590826502518</v>
      </c>
      <c r="J65" s="287">
        <f t="shared" si="13"/>
        <v>130.93416051941054</v>
      </c>
      <c r="K65" s="287">
        <f t="shared" si="13"/>
        <v>146.18725897317535</v>
      </c>
      <c r="L65" s="287">
        <f t="shared" si="13"/>
        <v>115.35124353445438</v>
      </c>
      <c r="M65" s="287">
        <f t="shared" si="13"/>
        <v>112.6114400404402</v>
      </c>
      <c r="N65" s="287">
        <f t="shared" si="13"/>
        <v>115.6086866827515</v>
      </c>
      <c r="O65" s="287">
        <f t="shared" si="13"/>
        <v>118.591488903067</v>
      </c>
      <c r="P65" s="287">
        <f t="shared" si="13"/>
        <v>123.61170619732083</v>
      </c>
      <c r="Q65" s="287">
        <f t="shared" si="13"/>
        <v>126.80634949947442</v>
      </c>
      <c r="R65" s="287">
        <f t="shared" si="13"/>
        <v>125.8460102388817</v>
      </c>
      <c r="S65" s="287">
        <f t="shared" si="13"/>
        <v>137.73074864391546</v>
      </c>
      <c r="T65" s="287">
        <f t="shared" si="13"/>
        <v>152.56148096188633</v>
      </c>
      <c r="U65" s="287">
        <f t="shared" si="13"/>
        <v>157.33256506503514</v>
      </c>
      <c r="V65" s="287">
        <f t="shared" si="13"/>
        <v>141.32892925321892</v>
      </c>
      <c r="W65" s="287">
        <f t="shared" si="13"/>
        <v>146.95064728446718</v>
      </c>
      <c r="X65" s="287">
        <f t="shared" si="13"/>
        <v>158.98978632972222</v>
      </c>
      <c r="Y65" s="287">
        <f t="shared" si="13"/>
        <v>230.35509578207143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107.23471918841969</v>
      </c>
      <c r="C66" s="288">
        <f t="shared" si="14"/>
        <v>111.54239824492518</v>
      </c>
      <c r="D66" s="288">
        <f t="shared" si="14"/>
        <v>121.02470791929466</v>
      </c>
      <c r="E66" s="288">
        <f t="shared" si="14"/>
        <v>99.880164270969317</v>
      </c>
      <c r="F66" s="288">
        <f t="shared" si="14"/>
        <v>94.882559205006544</v>
      </c>
      <c r="G66" s="288">
        <f t="shared" si="14"/>
        <v>101.32334134480818</v>
      </c>
      <c r="H66" s="288">
        <f t="shared" si="14"/>
        <v>93.225763909709897</v>
      </c>
      <c r="I66" s="288">
        <f t="shared" si="14"/>
        <v>95.624081012182089</v>
      </c>
      <c r="J66" s="288">
        <f t="shared" si="14"/>
        <v>86.112868801975409</v>
      </c>
      <c r="K66" s="288">
        <f t="shared" si="14"/>
        <v>123.48985640775624</v>
      </c>
      <c r="L66" s="288">
        <f t="shared" si="14"/>
        <v>120.23804095489857</v>
      </c>
      <c r="M66" s="288">
        <f t="shared" si="14"/>
        <v>115.83580707206113</v>
      </c>
      <c r="N66" s="288">
        <f t="shared" si="14"/>
        <v>99.218162223929539</v>
      </c>
      <c r="O66" s="288">
        <f t="shared" si="14"/>
        <v>102.48526992404182</v>
      </c>
      <c r="P66" s="288">
        <f t="shared" si="14"/>
        <v>117.81568350644041</v>
      </c>
      <c r="Q66" s="288">
        <f t="shared" si="14"/>
        <v>108.25058973817347</v>
      </c>
      <c r="R66" s="288">
        <f t="shared" si="14"/>
        <v>134.00875000239299</v>
      </c>
      <c r="S66" s="288">
        <f t="shared" si="14"/>
        <v>138.83290864036852</v>
      </c>
      <c r="T66" s="288">
        <f t="shared" si="14"/>
        <v>146.45183634387331</v>
      </c>
      <c r="U66" s="288">
        <f t="shared" si="14"/>
        <v>145.64986152444109</v>
      </c>
      <c r="V66" s="288">
        <f t="shared" si="14"/>
        <v>145.78990836035337</v>
      </c>
      <c r="W66" s="288">
        <f t="shared" si="14"/>
        <v>164.24017190158884</v>
      </c>
      <c r="X66" s="288">
        <f t="shared" si="14"/>
        <v>159.16753807763996</v>
      </c>
      <c r="Y66" s="288">
        <f t="shared" si="14"/>
        <v>162.14903005520495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690.15741384804039</v>
      </c>
      <c r="C67" s="289">
        <f t="shared" si="15"/>
        <v>717.88142580821022</v>
      </c>
      <c r="D67" s="289">
        <f t="shared" si="15"/>
        <v>778.90910762337205</v>
      </c>
      <c r="E67" s="289">
        <f t="shared" si="15"/>
        <v>642.82385769900679</v>
      </c>
      <c r="F67" s="289">
        <f t="shared" si="15"/>
        <v>610.65951564763873</v>
      </c>
      <c r="G67" s="289">
        <f t="shared" si="15"/>
        <v>652.11207484121144</v>
      </c>
      <c r="H67" s="289">
        <f t="shared" si="15"/>
        <v>599.99646206824309</v>
      </c>
      <c r="I67" s="289">
        <f t="shared" si="15"/>
        <v>615.43191377228879</v>
      </c>
      <c r="J67" s="289">
        <f t="shared" si="15"/>
        <v>554.21821664848414</v>
      </c>
      <c r="K67" s="289">
        <f t="shared" si="15"/>
        <v>521.60714086770679</v>
      </c>
      <c r="L67" s="289">
        <f t="shared" si="15"/>
        <v>572.34518093095051</v>
      </c>
      <c r="M67" s="289">
        <f t="shared" si="15"/>
        <v>508.84981036125987</v>
      </c>
      <c r="N67" s="289">
        <f t="shared" si="15"/>
        <v>538.91196264890664</v>
      </c>
      <c r="O67" s="289">
        <f t="shared" si="15"/>
        <v>547.59044734200711</v>
      </c>
      <c r="P67" s="289">
        <f t="shared" si="15"/>
        <v>492.58483416338692</v>
      </c>
      <c r="Q67" s="289">
        <f t="shared" si="15"/>
        <v>470.36560166980718</v>
      </c>
      <c r="R67" s="289">
        <f t="shared" si="15"/>
        <v>491.80802969506942</v>
      </c>
      <c r="S67" s="289">
        <f t="shared" si="15"/>
        <v>474.25395014688024</v>
      </c>
      <c r="T67" s="289">
        <f t="shared" si="15"/>
        <v>488.28128376810787</v>
      </c>
      <c r="U67" s="289">
        <f t="shared" si="15"/>
        <v>470.55738077716956</v>
      </c>
      <c r="V67" s="289">
        <f t="shared" si="15"/>
        <v>443.85218155401935</v>
      </c>
      <c r="W67" s="289">
        <f t="shared" si="15"/>
        <v>478.18394359168184</v>
      </c>
      <c r="X67" s="289">
        <f t="shared" si="15"/>
        <v>504.40676419009492</v>
      </c>
      <c r="Y67" s="289">
        <f t="shared" si="15"/>
        <v>532.88070764059432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8.1499999999999989E-2</v>
      </c>
      <c r="C69" s="252">
        <f t="shared" si="16"/>
        <v>7.8168013481527326E-2</v>
      </c>
      <c r="D69" s="252">
        <f t="shared" si="16"/>
        <v>7.8787721016446571E-2</v>
      </c>
      <c r="E69" s="252">
        <f t="shared" si="16"/>
        <v>7.7258229337471881E-2</v>
      </c>
      <c r="F69" s="252">
        <f t="shared" si="16"/>
        <v>7.413729538724935E-2</v>
      </c>
      <c r="G69" s="252">
        <f t="shared" si="16"/>
        <v>8.1271098600683919E-2</v>
      </c>
      <c r="H69" s="252">
        <f t="shared" si="16"/>
        <v>7.0203268612239453E-2</v>
      </c>
      <c r="I69" s="252">
        <f t="shared" si="16"/>
        <v>7.0236505334672822E-2</v>
      </c>
      <c r="J69" s="252">
        <f t="shared" si="16"/>
        <v>7.1329816089845136E-2</v>
      </c>
      <c r="K69" s="252">
        <f t="shared" si="16"/>
        <v>7.3631407778295146E-2</v>
      </c>
      <c r="L69" s="252">
        <f t="shared" si="16"/>
        <v>7.0236758807756094E-2</v>
      </c>
      <c r="M69" s="252">
        <f t="shared" si="16"/>
        <v>7.0794334347720672E-2</v>
      </c>
      <c r="N69" s="252">
        <f t="shared" si="16"/>
        <v>7.1208813255301748E-2</v>
      </c>
      <c r="O69" s="252">
        <f t="shared" si="16"/>
        <v>7.246734823078553E-2</v>
      </c>
      <c r="P69" s="252">
        <f t="shared" si="16"/>
        <v>7.1985325861693941E-2</v>
      </c>
      <c r="Q69" s="252">
        <f t="shared" si="16"/>
        <v>7.6246713970951036E-2</v>
      </c>
      <c r="R69" s="252">
        <f t="shared" si="16"/>
        <v>7.73034774024179E-2</v>
      </c>
      <c r="S69" s="252">
        <f t="shared" si="16"/>
        <v>7.1827063030055399E-2</v>
      </c>
      <c r="T69" s="252">
        <f t="shared" si="16"/>
        <v>7.6253409782487958E-2</v>
      </c>
      <c r="U69" s="252">
        <f t="shared" si="16"/>
        <v>7.4618363429020992E-2</v>
      </c>
      <c r="V69" s="252">
        <f t="shared" si="16"/>
        <v>7.8024500749708167E-2</v>
      </c>
      <c r="W69" s="252">
        <f t="shared" si="16"/>
        <v>7.8607697384476746E-2</v>
      </c>
      <c r="X69" s="252">
        <f t="shared" si="16"/>
        <v>7.9237356324444938E-2</v>
      </c>
      <c r="Y69" s="252">
        <f t="shared" si="16"/>
        <v>7.5734319517253831E-2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4.8713312817690278E-2</v>
      </c>
      <c r="C70" s="291">
        <f t="shared" si="17"/>
        <v>4.6721753289117429E-2</v>
      </c>
      <c r="D70" s="291">
        <f t="shared" si="17"/>
        <v>4.8481615283536422E-2</v>
      </c>
      <c r="E70" s="291">
        <f t="shared" si="17"/>
        <v>4.6091609953412209E-2</v>
      </c>
      <c r="F70" s="291">
        <f t="shared" si="17"/>
        <v>4.6568693524560258E-2</v>
      </c>
      <c r="G70" s="291">
        <f t="shared" si="17"/>
        <v>5.1049729604655682E-2</v>
      </c>
      <c r="H70" s="291">
        <f t="shared" si="17"/>
        <v>4.4097569021758959E-2</v>
      </c>
      <c r="I70" s="291">
        <f t="shared" si="17"/>
        <v>4.4118446378191727E-2</v>
      </c>
      <c r="J70" s="291">
        <f t="shared" si="17"/>
        <v>4.4337687239516678E-2</v>
      </c>
      <c r="K70" s="291">
        <f t="shared" si="17"/>
        <v>4.5768326739652684E-2</v>
      </c>
      <c r="L70" s="291">
        <f t="shared" si="17"/>
        <v>4.3658257029755621E-2</v>
      </c>
      <c r="M70" s="291">
        <f t="shared" si="17"/>
        <v>4.4004838743526155E-2</v>
      </c>
      <c r="N70" s="291">
        <f t="shared" si="17"/>
        <v>4.4262473449166784E-2</v>
      </c>
      <c r="O70" s="291">
        <f t="shared" si="17"/>
        <v>4.504476244389384E-2</v>
      </c>
      <c r="P70" s="291">
        <f t="shared" si="17"/>
        <v>4.4745143599842496E-2</v>
      </c>
      <c r="Q70" s="291">
        <f t="shared" si="17"/>
        <v>4.7393967101033829E-2</v>
      </c>
      <c r="R70" s="291">
        <f t="shared" si="17"/>
        <v>4.8050837524637895E-2</v>
      </c>
      <c r="S70" s="291">
        <f t="shared" si="17"/>
        <v>4.4646769479236487E-2</v>
      </c>
      <c r="T70" s="291">
        <f t="shared" si="17"/>
        <v>4.7398129130519003E-2</v>
      </c>
      <c r="U70" s="291">
        <f t="shared" si="17"/>
        <v>4.6381805553421619E-2</v>
      </c>
      <c r="V70" s="291">
        <f t="shared" si="17"/>
        <v>4.8499016272558412E-2</v>
      </c>
      <c r="W70" s="291">
        <f t="shared" si="17"/>
        <v>4.8861523726088589E-2</v>
      </c>
      <c r="X70" s="291">
        <f t="shared" si="17"/>
        <v>4.9252911545071776E-2</v>
      </c>
      <c r="Y70" s="291">
        <f t="shared" si="17"/>
        <v>4.7075469363668694E-2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0.20782128284492479</v>
      </c>
      <c r="C71" s="253">
        <f t="shared" si="18"/>
        <v>0.1992064741865269</v>
      </c>
      <c r="D71" s="253">
        <f t="shared" si="18"/>
        <v>0.20139528843319238</v>
      </c>
      <c r="E71" s="253">
        <f t="shared" si="18"/>
        <v>0.19847345135581976</v>
      </c>
      <c r="F71" s="253">
        <f t="shared" si="18"/>
        <v>0.20513881359964473</v>
      </c>
      <c r="G71" s="253">
        <f t="shared" si="18"/>
        <v>0.22225278973497706</v>
      </c>
      <c r="H71" s="253">
        <f t="shared" si="18"/>
        <v>0.18669745911507798</v>
      </c>
      <c r="I71" s="253">
        <f t="shared" si="18"/>
        <v>0.18637893871170369</v>
      </c>
      <c r="J71" s="253">
        <f t="shared" si="18"/>
        <v>0.1857220679336673</v>
      </c>
      <c r="K71" s="253">
        <f t="shared" si="18"/>
        <v>0.19045889389293377</v>
      </c>
      <c r="L71" s="253">
        <f t="shared" si="18"/>
        <v>0.17885894501886737</v>
      </c>
      <c r="M71" s="253">
        <f t="shared" si="18"/>
        <v>0.18060526218529702</v>
      </c>
      <c r="N71" s="253">
        <f t="shared" si="18"/>
        <v>0.17962261399849022</v>
      </c>
      <c r="O71" s="253">
        <f t="shared" si="18"/>
        <v>0.17811266065843664</v>
      </c>
      <c r="P71" s="253">
        <f t="shared" si="18"/>
        <v>0.17764584284286336</v>
      </c>
      <c r="Q71" s="253">
        <f t="shared" si="18"/>
        <v>0.18613541351508076</v>
      </c>
      <c r="R71" s="253">
        <f t="shared" si="18"/>
        <v>0.18348096450021184</v>
      </c>
      <c r="S71" s="253">
        <f t="shared" si="18"/>
        <v>0.16891735322407131</v>
      </c>
      <c r="T71" s="253">
        <f t="shared" si="18"/>
        <v>0.1765832817881472</v>
      </c>
      <c r="U71" s="253">
        <f t="shared" si="18"/>
        <v>0.17160733594789412</v>
      </c>
      <c r="V71" s="253">
        <f t="shared" si="18"/>
        <v>0.17829208570530677</v>
      </c>
      <c r="W71" s="253">
        <f t="shared" si="18"/>
        <v>0.17456231362770952</v>
      </c>
      <c r="X71" s="253">
        <f t="shared" si="18"/>
        <v>0.17475928423808931</v>
      </c>
      <c r="Y71" s="253">
        <f t="shared" si="18"/>
        <v>0.1670332793146321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4.6734669739915427E-2</v>
      </c>
      <c r="C73" s="252">
        <f>IF(NMM_ued!C$5=0,"",NMM_ued!C$5/C$9)</f>
        <v>4.5075741919110818E-2</v>
      </c>
      <c r="D73" s="252">
        <f>IF(NMM_ued!D$5=0,"",NMM_ued!D$5/D$9)</f>
        <v>4.5555966070697715E-2</v>
      </c>
      <c r="E73" s="252">
        <f>IF(NMM_ued!E$5=0,"",NMM_ued!E$5/E$9)</f>
        <v>4.4438978204023316E-2</v>
      </c>
      <c r="F73" s="252">
        <f>IF(NMM_ued!F$5=0,"",NMM_ued!F$5/F$9)</f>
        <v>4.2928798079931961E-2</v>
      </c>
      <c r="G73" s="252">
        <f>IF(NMM_ued!G$5=0,"",NMM_ued!G$5/G$9)</f>
        <v>4.6973651799180047E-2</v>
      </c>
      <c r="H73" s="252">
        <f>IF(NMM_ued!H$5=0,"",NMM_ued!H$5/H$9)</f>
        <v>4.0759188922911929E-2</v>
      </c>
      <c r="I73" s="252">
        <f>IF(NMM_ued!I$5=0,"",NMM_ued!I$5/I$9)</f>
        <v>4.0817439896830156E-2</v>
      </c>
      <c r="J73" s="252">
        <f>IF(NMM_ued!J$5=0,"",NMM_ued!J$5/J$9)</f>
        <v>4.1213227970535636E-2</v>
      </c>
      <c r="K73" s="252">
        <f>IF(NMM_ued!K$5=0,"",NMM_ued!K$5/K$9)</f>
        <v>4.2753787576445379E-2</v>
      </c>
      <c r="L73" s="252">
        <f>IF(NMM_ued!L$5=0,"",NMM_ued!L$5/L$9)</f>
        <v>4.0895866779162383E-2</v>
      </c>
      <c r="M73" s="252">
        <f>IF(NMM_ued!M$5=0,"",NMM_ued!M$5/M$9)</f>
        <v>4.1156317702381789E-2</v>
      </c>
      <c r="N73" s="252">
        <f>IF(NMM_ued!N$5=0,"",NMM_ued!N$5/N$9)</f>
        <v>4.1352346645472757E-2</v>
      </c>
      <c r="O73" s="252">
        <f>IF(NMM_ued!O$5=0,"",NMM_ued!O$5/O$9)</f>
        <v>4.2191878367342041E-2</v>
      </c>
      <c r="P73" s="252">
        <f>IF(NMM_ued!P$5=0,"",NMM_ued!P$5/P$9)</f>
        <v>4.2312159534816006E-2</v>
      </c>
      <c r="Q73" s="252">
        <f>IF(NMM_ued!Q$5=0,"",NMM_ued!Q$5/Q$9)</f>
        <v>4.4286726304917978E-2</v>
      </c>
      <c r="R73" s="252">
        <f>IF(NMM_ued!R$5=0,"",NMM_ued!R$5/R$9)</f>
        <v>4.5176892975104126E-2</v>
      </c>
      <c r="S73" s="252">
        <f>IF(NMM_ued!S$5=0,"",NMM_ued!S$5/S$9)</f>
        <v>4.2350369996106536E-2</v>
      </c>
      <c r="T73" s="252">
        <f>IF(NMM_ued!T$5=0,"",NMM_ued!T$5/T$9)</f>
        <v>4.4939625096950153E-2</v>
      </c>
      <c r="U73" s="252">
        <f>IF(NMM_ued!U$5=0,"",NMM_ued!U$5/U$9)</f>
        <v>4.4078801803731409E-2</v>
      </c>
      <c r="V73" s="252">
        <f>IF(NMM_ued!V$5=0,"",NMM_ued!V$5/V$9)</f>
        <v>4.583086626618936E-2</v>
      </c>
      <c r="W73" s="252">
        <f>IF(NMM_ued!W$5=0,"",NMM_ued!W$5/W$9)</f>
        <v>4.5701108080101777E-2</v>
      </c>
      <c r="X73" s="252">
        <f>IF(NMM_ued!X$5=0,"",NMM_ued!X$5/X$9)</f>
        <v>4.583663722394913E-2</v>
      </c>
      <c r="Y73" s="252">
        <f>IF(NMM_ued!Y$5=0,"",NMM_ued!Y$5/Y$9)</f>
        <v>4.3977744292081754E-2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2.8215151985029257E-2</v>
      </c>
      <c r="C74" s="291">
        <f>IF(NMM_ued!C$48=0,"",NMM_ued!C$48/C$10)</f>
        <v>2.7213480201055927E-2</v>
      </c>
      <c r="D74" s="291">
        <f>IF(NMM_ued!D$48=0,"",NMM_ued!D$48/D$10)</f>
        <v>2.8242932003445013E-2</v>
      </c>
      <c r="E74" s="291">
        <f>IF(NMM_ued!E$48=0,"",NMM_ued!E$48/E$10)</f>
        <v>2.6916843610830517E-2</v>
      </c>
      <c r="F74" s="291">
        <f>IF(NMM_ued!F$48=0,"",NMM_ued!F$48/F$10)</f>
        <v>2.7347774960506256E-2</v>
      </c>
      <c r="G74" s="291">
        <f>IF(NMM_ued!G$48=0,"",NMM_ued!G$48/G$10)</f>
        <v>2.9950589840853855E-2</v>
      </c>
      <c r="H74" s="291">
        <f>IF(NMM_ued!H$48=0,"",NMM_ued!H$48/H$10)</f>
        <v>2.5969944037183699E-2</v>
      </c>
      <c r="I74" s="291">
        <f>IF(NMM_ued!I$48=0,"",NMM_ued!I$48/I$10)</f>
        <v>2.5994853329633968E-2</v>
      </c>
      <c r="J74" s="291">
        <f>IF(NMM_ued!J$48=0,"",NMM_ued!J$48/J$10)</f>
        <v>2.6197452125120823E-2</v>
      </c>
      <c r="K74" s="291">
        <f>IF(NMM_ued!K$48=0,"",NMM_ued!K$48/K$10)</f>
        <v>2.7197068063868221E-2</v>
      </c>
      <c r="L74" s="291">
        <f>IF(NMM_ued!L$48=0,"",NMM_ued!L$48/L$10)</f>
        <v>2.6031779272998528E-2</v>
      </c>
      <c r="M74" s="291">
        <f>IF(NMM_ued!M$48=0,"",NMM_ued!M$48/M$10)</f>
        <v>2.6239940695568557E-2</v>
      </c>
      <c r="N74" s="291">
        <f>IF(NMM_ued!N$48=0,"",NMM_ued!N$48/N$10)</f>
        <v>2.6388992681891203E-2</v>
      </c>
      <c r="O74" s="291">
        <f>IF(NMM_ued!O$48=0,"",NMM_ued!O$48/O$10)</f>
        <v>2.691502490231441E-2</v>
      </c>
      <c r="P74" s="291">
        <f>IF(NMM_ued!P$48=0,"",NMM_ued!P$48/P$10)</f>
        <v>2.6907152716039787E-2</v>
      </c>
      <c r="Q74" s="291">
        <f>IF(NMM_ued!Q$48=0,"",NMM_ued!Q$48/Q$10)</f>
        <v>2.827071997259438E-2</v>
      </c>
      <c r="R74" s="291">
        <f>IF(NMM_ued!R$48=0,"",NMM_ued!R$48/R$10)</f>
        <v>2.8751372618326151E-2</v>
      </c>
      <c r="S74" s="291">
        <f>IF(NMM_ued!S$48=0,"",NMM_ued!S$48/S$10)</f>
        <v>2.6890929573510754E-2</v>
      </c>
      <c r="T74" s="291">
        <f>IF(NMM_ued!T$48=0,"",NMM_ued!T$48/T$10)</f>
        <v>2.8542967720744404E-2</v>
      </c>
      <c r="U74" s="291">
        <f>IF(NMM_ued!U$48=0,"",NMM_ued!U$48/U$10)</f>
        <v>2.798566228242344E-2</v>
      </c>
      <c r="V74" s="291">
        <f>IF(NMM_ued!V$48=0,"",NMM_ued!V$48/V$10)</f>
        <v>2.9209550206359302E-2</v>
      </c>
      <c r="W74" s="291">
        <f>IF(NMM_ued!W$48=0,"",NMM_ued!W$48/W$10)</f>
        <v>2.9282912267778155E-2</v>
      </c>
      <c r="X74" s="291">
        <f>IF(NMM_ued!X$48=0,"",NMM_ued!X$48/X$10)</f>
        <v>2.9403124655372499E-2</v>
      </c>
      <c r="Y74" s="291">
        <f>IF(NMM_ued!Y$48=0,"",NMM_ued!Y$48/Y$10)</f>
        <v>2.8221144679456557E-2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8.7728739600497985E-2</v>
      </c>
      <c r="C75" s="253">
        <f>IF(NMM_ued!C$99=0,"",NMM_ued!C$99/C$11)</f>
        <v>8.5194787679442191E-2</v>
      </c>
      <c r="D75" s="253">
        <f>IF(NMM_ued!D$99=0,"",NMM_ued!D$99/D$11)</f>
        <v>8.6381780110655837E-2</v>
      </c>
      <c r="E75" s="253">
        <f>IF(NMM_ued!E$99=0,"",NMM_ued!E$99/E$11)</f>
        <v>8.4423964122561271E-2</v>
      </c>
      <c r="F75" s="253">
        <f>IF(NMM_ued!F$99=0,"",NMM_ued!F$99/F$11)</f>
        <v>8.7484629782770759E-2</v>
      </c>
      <c r="G75" s="253">
        <f>IF(NMM_ued!G$99=0,"",NMM_ued!G$99/G$11)</f>
        <v>9.5135601433477504E-2</v>
      </c>
      <c r="H75" s="253">
        <f>IF(NMM_ued!H$99=0,"",NMM_ued!H$99/H$11)</f>
        <v>8.1731393682002995E-2</v>
      </c>
      <c r="I75" s="253">
        <f>IF(NMM_ued!I$99=0,"",NMM_ued!I$99/I$11)</f>
        <v>8.0656297510763628E-2</v>
      </c>
      <c r="J75" s="253">
        <f>IF(NMM_ued!J$99=0,"",NMM_ued!J$99/J$11)</f>
        <v>8.0555985933250251E-2</v>
      </c>
      <c r="K75" s="253">
        <f>IF(NMM_ued!K$99=0,"",NMM_ued!K$99/K$11)</f>
        <v>8.4446059058617989E-2</v>
      </c>
      <c r="L75" s="253">
        <f>IF(NMM_ued!L$99=0,"",NMM_ued!L$99/L$11)</f>
        <v>8.0437626774924012E-2</v>
      </c>
      <c r="M75" s="253">
        <f>IF(NMM_ued!M$99=0,"",NMM_ued!M$99/M$11)</f>
        <v>8.0532783662529639E-2</v>
      </c>
      <c r="N75" s="253">
        <f>IF(NMM_ued!N$99=0,"",NMM_ued!N$99/N$11)</f>
        <v>7.9617199201839808E-2</v>
      </c>
      <c r="O75" s="253">
        <f>IF(NMM_ued!O$99=0,"",NMM_ued!O$99/O$11)</f>
        <v>8.0724536108064127E-2</v>
      </c>
      <c r="P75" s="253">
        <f>IF(NMM_ued!P$99=0,"",NMM_ued!P$99/P$11)</f>
        <v>8.05343827189548E-2</v>
      </c>
      <c r="Q75" s="253">
        <f>IF(NMM_ued!Q$99=0,"",NMM_ued!Q$99/Q$11)</f>
        <v>8.5525604859938931E-2</v>
      </c>
      <c r="R75" s="253">
        <f>IF(NMM_ued!R$99=0,"",NMM_ued!R$99/R$11)</f>
        <v>8.6147392012993707E-2</v>
      </c>
      <c r="S75" s="253">
        <f>IF(NMM_ued!S$99=0,"",NMM_ued!S$99/S$11)</f>
        <v>8.084776303301329E-2</v>
      </c>
      <c r="T75" s="253">
        <f>IF(NMM_ued!T$99=0,"",NMM_ued!T$99/T$11)</f>
        <v>8.6267420182097779E-2</v>
      </c>
      <c r="U75" s="253">
        <f>IF(NMM_ued!U$99=0,"",NMM_ued!U$99/U$11)</f>
        <v>8.4804110566123164E-2</v>
      </c>
      <c r="V75" s="253">
        <f>IF(NMM_ued!V$99=0,"",NMM_ued!V$99/V$11)</f>
        <v>8.8694610693979076E-2</v>
      </c>
      <c r="W75" s="253">
        <f>IF(NMM_ued!W$99=0,"",NMM_ued!W$99/W$11)</f>
        <v>8.9865083930473322E-2</v>
      </c>
      <c r="X75" s="253">
        <f>IF(NMM_ued!X$99=0,"",NMM_ued!X$99/X$11)</f>
        <v>9.0235948325727594E-2</v>
      </c>
      <c r="Y75" s="253">
        <f>IF(NMM_ued!Y$99=0,"",NMM_ued!Y$99/Y$11)</f>
        <v>8.6519856442128396E-2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5.1239192529288315</v>
      </c>
      <c r="C76" s="254">
        <f t="shared" si="19"/>
        <v>5.3297072918212756</v>
      </c>
      <c r="D76" s="254">
        <f t="shared" si="19"/>
        <v>5.3124832950712815</v>
      </c>
      <c r="E76" s="254">
        <f t="shared" si="19"/>
        <v>5.2732594736271672</v>
      </c>
      <c r="F76" s="254">
        <f t="shared" si="19"/>
        <v>5.2211797817487158</v>
      </c>
      <c r="G76" s="254">
        <f t="shared" si="19"/>
        <v>5.2463979056743133</v>
      </c>
      <c r="H76" s="254">
        <f t="shared" si="19"/>
        <v>5.4050992246436405</v>
      </c>
      <c r="I76" s="254">
        <f t="shared" si="19"/>
        <v>5.5190967529723727</v>
      </c>
      <c r="J76" s="254">
        <f t="shared" si="19"/>
        <v>5.2801224484871536</v>
      </c>
      <c r="K76" s="254">
        <f t="shared" si="19"/>
        <v>5.4273537881093068</v>
      </c>
      <c r="L76" s="254">
        <f t="shared" si="19"/>
        <v>5.4852686781846751</v>
      </c>
      <c r="M76" s="254">
        <f t="shared" si="19"/>
        <v>5.5024062834583729</v>
      </c>
      <c r="N76" s="254">
        <f t="shared" si="19"/>
        <v>5.2043152532635046</v>
      </c>
      <c r="O76" s="254">
        <f t="shared" si="19"/>
        <v>5.0429844453964643</v>
      </c>
      <c r="P76" s="254">
        <f t="shared" si="19"/>
        <v>5.0218514633440732</v>
      </c>
      <c r="Q76" s="254">
        <f t="shared" si="19"/>
        <v>4.7994253157135347</v>
      </c>
      <c r="R76" s="254">
        <f t="shared" si="19"/>
        <v>4.7527181054540009</v>
      </c>
      <c r="S76" s="254">
        <f t="shared" si="19"/>
        <v>4.84358426929799</v>
      </c>
      <c r="T76" s="254">
        <f t="shared" si="19"/>
        <v>4.8304250931404757</v>
      </c>
      <c r="U76" s="254">
        <f t="shared" si="19"/>
        <v>4.8582924402204961</v>
      </c>
      <c r="V76" s="254">
        <f t="shared" si="19"/>
        <v>4.6421737964689527</v>
      </c>
      <c r="W76" s="254">
        <f t="shared" si="19"/>
        <v>4.7490508073497484</v>
      </c>
      <c r="X76" s="254">
        <f t="shared" si="19"/>
        <v>4.5993021789506603</v>
      </c>
      <c r="Y76" s="254">
        <f t="shared" si="19"/>
        <v>4.5617553883464064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8.4659685751874356</v>
      </c>
      <c r="C77" s="255">
        <f t="shared" si="20"/>
        <v>8.7505699706175104</v>
      </c>
      <c r="D77" s="255">
        <f t="shared" si="20"/>
        <v>8.3980289628018667</v>
      </c>
      <c r="E77" s="255">
        <f t="shared" si="20"/>
        <v>8.6292032383319555</v>
      </c>
      <c r="F77" s="255">
        <f t="shared" si="20"/>
        <v>8.7968937666658995</v>
      </c>
      <c r="G77" s="255">
        <f t="shared" si="20"/>
        <v>9.0272523492566403</v>
      </c>
      <c r="H77" s="255">
        <f t="shared" si="20"/>
        <v>8.8223761049658584</v>
      </c>
      <c r="I77" s="255">
        <f t="shared" si="20"/>
        <v>9.0025868782977234</v>
      </c>
      <c r="J77" s="255">
        <f t="shared" si="20"/>
        <v>9.0186340017160944</v>
      </c>
      <c r="K77" s="255">
        <f t="shared" si="20"/>
        <v>8.9454894680030872</v>
      </c>
      <c r="L77" s="255">
        <f t="shared" si="20"/>
        <v>8.8007757091759444</v>
      </c>
      <c r="M77" s="255">
        <f t="shared" si="20"/>
        <v>9.1361051093241592</v>
      </c>
      <c r="N77" s="255">
        <f t="shared" si="20"/>
        <v>9.2434696981940085</v>
      </c>
      <c r="O77" s="255">
        <f t="shared" si="20"/>
        <v>9.4764262903342917</v>
      </c>
      <c r="P77" s="255">
        <f t="shared" si="20"/>
        <v>9.6349322937838835</v>
      </c>
      <c r="Q77" s="255">
        <f t="shared" si="20"/>
        <v>9.5226890164404825</v>
      </c>
      <c r="R77" s="255">
        <f t="shared" si="20"/>
        <v>9.0156180459124062</v>
      </c>
      <c r="S77" s="255">
        <f t="shared" si="20"/>
        <v>9.4549053436838228</v>
      </c>
      <c r="T77" s="255">
        <f t="shared" si="20"/>
        <v>9.590965331075008</v>
      </c>
      <c r="U77" s="255">
        <f t="shared" si="20"/>
        <v>9.4203733749787215</v>
      </c>
      <c r="V77" s="255">
        <f t="shared" si="20"/>
        <v>8.443161890783454</v>
      </c>
      <c r="W77" s="255">
        <f t="shared" si="20"/>
        <v>8.692615136720427</v>
      </c>
      <c r="X77" s="255">
        <f t="shared" si="20"/>
        <v>8.2012920692032836</v>
      </c>
      <c r="Y77" s="255">
        <f t="shared" si="20"/>
        <v>8.8049830342429161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3.0930466144088649</v>
      </c>
      <c r="C78" s="293">
        <f t="shared" si="21"/>
        <v>3.1240800215828224</v>
      </c>
      <c r="D78" s="293">
        <f t="shared" si="21"/>
        <v>3.176209168233473</v>
      </c>
      <c r="E78" s="293">
        <f t="shared" si="21"/>
        <v>3.1888804739056478</v>
      </c>
      <c r="F78" s="293">
        <f t="shared" si="21"/>
        <v>3.1405057014776019</v>
      </c>
      <c r="G78" s="293">
        <f t="shared" si="21"/>
        <v>3.1851840553663293</v>
      </c>
      <c r="H78" s="293">
        <f t="shared" si="21"/>
        <v>3.1566817908153753</v>
      </c>
      <c r="I78" s="293">
        <f t="shared" si="21"/>
        <v>3.2187888297281591</v>
      </c>
      <c r="J78" s="293">
        <f t="shared" si="21"/>
        <v>3.1719638773773431</v>
      </c>
      <c r="K78" s="293">
        <f t="shared" si="21"/>
        <v>3.1082774415653369</v>
      </c>
      <c r="L78" s="293">
        <f t="shared" si="21"/>
        <v>3.1404097982362482</v>
      </c>
      <c r="M78" s="293">
        <f t="shared" si="21"/>
        <v>3.1764178504824643</v>
      </c>
      <c r="N78" s="293">
        <f t="shared" si="21"/>
        <v>3.0671662403633526</v>
      </c>
      <c r="O78" s="293">
        <f t="shared" si="21"/>
        <v>2.9606342095939095</v>
      </c>
      <c r="P78" s="293">
        <f t="shared" si="21"/>
        <v>2.803548435739653</v>
      </c>
      <c r="Q78" s="293">
        <f t="shared" si="21"/>
        <v>2.8690209079352047</v>
      </c>
      <c r="R78" s="293">
        <f t="shared" si="21"/>
        <v>2.7884165262382821</v>
      </c>
      <c r="S78" s="293">
        <f t="shared" si="21"/>
        <v>2.6225417580133907</v>
      </c>
      <c r="T78" s="293">
        <f t="shared" si="21"/>
        <v>2.6327511915933859</v>
      </c>
      <c r="U78" s="293">
        <f t="shared" si="21"/>
        <v>2.6056370498176591</v>
      </c>
      <c r="V78" s="293">
        <f t="shared" si="21"/>
        <v>2.6248063791505634</v>
      </c>
      <c r="W78" s="293">
        <f t="shared" si="21"/>
        <v>2.7333854503503336</v>
      </c>
      <c r="X78" s="293">
        <f t="shared" si="21"/>
        <v>2.8494096101664041</v>
      </c>
      <c r="Y78" s="293">
        <f t="shared" si="21"/>
        <v>2.6878279391995732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2.4919060323333082</v>
      </c>
      <c r="C79" s="256">
        <f t="shared" si="22"/>
        <v>2.4331183154566518</v>
      </c>
      <c r="D79" s="256">
        <f t="shared" si="22"/>
        <v>2.4056277860091329</v>
      </c>
      <c r="E79" s="256">
        <f t="shared" si="22"/>
        <v>2.5255314285928878</v>
      </c>
      <c r="F79" s="256">
        <f t="shared" si="22"/>
        <v>2.5049070257107724</v>
      </c>
      <c r="G79" s="256">
        <f t="shared" si="22"/>
        <v>2.5130713574691175</v>
      </c>
      <c r="H79" s="256">
        <f t="shared" si="22"/>
        <v>2.4660575745350015</v>
      </c>
      <c r="I79" s="256">
        <f t="shared" si="22"/>
        <v>2.5929162589190073</v>
      </c>
      <c r="J79" s="256">
        <f t="shared" si="22"/>
        <v>2.6192225065438319</v>
      </c>
      <c r="K79" s="256">
        <f t="shared" si="22"/>
        <v>2.3716175136903299</v>
      </c>
      <c r="L79" s="256">
        <f t="shared" si="22"/>
        <v>2.2707488768155133</v>
      </c>
      <c r="M79" s="256">
        <f t="shared" si="22"/>
        <v>2.3732127926314326</v>
      </c>
      <c r="N79" s="256">
        <f t="shared" si="22"/>
        <v>2.4298200370210461</v>
      </c>
      <c r="O79" s="256">
        <f t="shared" si="22"/>
        <v>2.4185029313429962</v>
      </c>
      <c r="P79" s="256">
        <f t="shared" si="22"/>
        <v>2.4236611316474996</v>
      </c>
      <c r="Q79" s="256">
        <f t="shared" si="22"/>
        <v>2.3514298529652247</v>
      </c>
      <c r="R79" s="256">
        <f t="shared" si="22"/>
        <v>2.3614671351395096</v>
      </c>
      <c r="S79" s="256">
        <f t="shared" si="22"/>
        <v>2.3084118731904075</v>
      </c>
      <c r="T79" s="256">
        <f t="shared" si="22"/>
        <v>2.3277652832727131</v>
      </c>
      <c r="U79" s="256">
        <f t="shared" si="22"/>
        <v>2.303460950803728</v>
      </c>
      <c r="V79" s="256">
        <f t="shared" si="22"/>
        <v>2.2643455307598237</v>
      </c>
      <c r="W79" s="256">
        <f t="shared" si="22"/>
        <v>2.2063158288785751</v>
      </c>
      <c r="X79" s="256">
        <f t="shared" si="22"/>
        <v>2.230693016107177</v>
      </c>
      <c r="Y79" s="256">
        <f t="shared" si="22"/>
        <v>2.2484964875101086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IT: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3172.3874999999998</v>
      </c>
      <c r="C5" s="223">
        <v>3111.399608618714</v>
      </c>
      <c r="D5" s="223">
        <v>3287.181296248184</v>
      </c>
      <c r="E5" s="223">
        <v>3366.9136345270249</v>
      </c>
      <c r="F5" s="223">
        <v>3361.6073847440471</v>
      </c>
      <c r="G5" s="223">
        <v>3273.9249360299509</v>
      </c>
      <c r="H5" s="223">
        <v>3356.6990854256169</v>
      </c>
      <c r="I5" s="223">
        <v>3339.1584407695791</v>
      </c>
      <c r="J5" s="223">
        <v>3057.414400837446</v>
      </c>
      <c r="K5" s="223">
        <v>2474.8712664661398</v>
      </c>
      <c r="L5" s="223">
        <v>2603.084974547322</v>
      </c>
      <c r="M5" s="223">
        <v>2406.1961355452122</v>
      </c>
      <c r="N5" s="223">
        <v>1957.5598280457459</v>
      </c>
      <c r="O5" s="223">
        <v>1663.562764941056</v>
      </c>
      <c r="P5" s="223">
        <v>1505.0732962798711</v>
      </c>
      <c r="Q5" s="223">
        <v>1518.0405090220511</v>
      </c>
      <c r="R5" s="223">
        <v>1525.2031750000781</v>
      </c>
      <c r="S5" s="223">
        <v>1406.1067692810759</v>
      </c>
      <c r="T5" s="223">
        <v>1403.543899013506</v>
      </c>
      <c r="U5" s="223">
        <v>1446.4752588492131</v>
      </c>
      <c r="V5" s="223">
        <v>1527.915722225169</v>
      </c>
      <c r="W5" s="223">
        <v>1676.550708178029</v>
      </c>
      <c r="X5" s="223">
        <v>1678.5215266793391</v>
      </c>
      <c r="Y5" s="223">
        <v>1413.4558849593809</v>
      </c>
      <c r="DA5" s="89" t="s">
        <v>1439</v>
      </c>
    </row>
    <row r="6" spans="1:105" ht="12" customHeight="1" x14ac:dyDescent="0.25">
      <c r="A6" s="55" t="s">
        <v>91</v>
      </c>
      <c r="B6" s="259">
        <v>15.340757573160509</v>
      </c>
      <c r="C6" s="259">
        <v>15.04583759362627</v>
      </c>
      <c r="D6" s="259">
        <v>15.89586750192896</v>
      </c>
      <c r="E6" s="259">
        <v>16.281430259401589</v>
      </c>
      <c r="F6" s="259">
        <v>16.255770754835108</v>
      </c>
      <c r="G6" s="259">
        <v>15.831763539719169</v>
      </c>
      <c r="H6" s="259">
        <v>16.232035624767889</v>
      </c>
      <c r="I6" s="259">
        <v>16.14721408977422</v>
      </c>
      <c r="J6" s="259">
        <v>14.78478058684111</v>
      </c>
      <c r="K6" s="259">
        <v>11.96776879357985</v>
      </c>
      <c r="L6" s="259">
        <v>12.587773573332839</v>
      </c>
      <c r="M6" s="259">
        <v>11.635675524783499</v>
      </c>
      <c r="N6" s="259">
        <v>9.4661988035845894</v>
      </c>
      <c r="O6" s="259">
        <v>8.0445131891030019</v>
      </c>
      <c r="P6" s="259">
        <v>7.2781035003037786</v>
      </c>
      <c r="Q6" s="259">
        <v>7.3408092281108948</v>
      </c>
      <c r="R6" s="259">
        <v>7.3754458298332279</v>
      </c>
      <c r="S6" s="259">
        <v>6.7995297136698341</v>
      </c>
      <c r="T6" s="259">
        <v>6.7871364069026896</v>
      </c>
      <c r="U6" s="259">
        <v>6.9947401701665974</v>
      </c>
      <c r="V6" s="259">
        <v>7.3885629315067902</v>
      </c>
      <c r="W6" s="259">
        <v>8.1073191636500095</v>
      </c>
      <c r="X6" s="259">
        <v>8.1168494775991871</v>
      </c>
      <c r="Y6" s="259">
        <v>6.8350679327532227</v>
      </c>
      <c r="DA6" s="67" t="s">
        <v>1440</v>
      </c>
    </row>
    <row r="7" spans="1:105" ht="12" customHeight="1" x14ac:dyDescent="0.25">
      <c r="A7" s="173" t="s">
        <v>92</v>
      </c>
      <c r="B7" s="224">
        <v>6.1338615857310197</v>
      </c>
      <c r="C7" s="224">
        <v>6.0159405297008686</v>
      </c>
      <c r="D7" s="224">
        <v>6.3558172128695301</v>
      </c>
      <c r="E7" s="224">
        <v>6.509980954501664</v>
      </c>
      <c r="F7" s="224">
        <v>6.4997212363216086</v>
      </c>
      <c r="G7" s="224">
        <v>6.3301858299722671</v>
      </c>
      <c r="H7" s="224">
        <v>6.4902309616818226</v>
      </c>
      <c r="I7" s="224">
        <v>6.45631584682135</v>
      </c>
      <c r="J7" s="224">
        <v>5.9115592735621938</v>
      </c>
      <c r="K7" s="224">
        <v>4.7852028767003212</v>
      </c>
      <c r="L7" s="224">
        <v>5.0331061163780104</v>
      </c>
      <c r="M7" s="224">
        <v>4.6524184210021451</v>
      </c>
      <c r="N7" s="224">
        <v>3.7849729993639438</v>
      </c>
      <c r="O7" s="224">
        <v>3.2165250113120472</v>
      </c>
      <c r="P7" s="224">
        <v>2.9100831079941569</v>
      </c>
      <c r="Q7" s="224">
        <v>2.93515541965589</v>
      </c>
      <c r="R7" s="224">
        <v>2.9490045480155351</v>
      </c>
      <c r="S7" s="224">
        <v>2.7187297571721869</v>
      </c>
      <c r="T7" s="224">
        <v>2.7137744068293732</v>
      </c>
      <c r="U7" s="224">
        <v>2.7967828725107289</v>
      </c>
      <c r="V7" s="224">
        <v>2.9542493011307478</v>
      </c>
      <c r="W7" s="224">
        <v>3.2416374057157151</v>
      </c>
      <c r="X7" s="224">
        <v>3.245448014569551</v>
      </c>
      <c r="Y7" s="224">
        <v>2.732939388986086</v>
      </c>
      <c r="DA7" s="177" t="s">
        <v>1441</v>
      </c>
    </row>
    <row r="8" spans="1:105" ht="12" customHeight="1" x14ac:dyDescent="0.25">
      <c r="A8" s="173" t="s">
        <v>93</v>
      </c>
      <c r="B8" s="224">
        <v>24.859408825221571</v>
      </c>
      <c r="C8" s="224">
        <v>26.86739542350989</v>
      </c>
      <c r="D8" s="224">
        <v>29.528842618153799</v>
      </c>
      <c r="E8" s="224">
        <v>26.967296273674261</v>
      </c>
      <c r="F8" s="224">
        <v>25.333633720464579</v>
      </c>
      <c r="G8" s="224">
        <v>23.918836707705641</v>
      </c>
      <c r="H8" s="224">
        <v>29.03965371818672</v>
      </c>
      <c r="I8" s="224">
        <v>28.69297302518714</v>
      </c>
      <c r="J8" s="224">
        <v>23.477074812940081</v>
      </c>
      <c r="K8" s="224">
        <v>22.60472869383776</v>
      </c>
      <c r="L8" s="224">
        <v>24.500330521760532</v>
      </c>
      <c r="M8" s="224">
        <v>21.544784962857719</v>
      </c>
      <c r="N8" s="224">
        <v>15.782536000624971</v>
      </c>
      <c r="O8" s="224">
        <v>13.50693695200461</v>
      </c>
      <c r="P8" s="224">
        <v>13.297392873269519</v>
      </c>
      <c r="Q8" s="224">
        <v>10.959669753567431</v>
      </c>
      <c r="R8" s="224">
        <v>12.03347589793313</v>
      </c>
      <c r="S8" s="224">
        <v>12.702938910882089</v>
      </c>
      <c r="T8" s="224">
        <v>11.97915929605186</v>
      </c>
      <c r="U8" s="224">
        <v>12.605649961079431</v>
      </c>
      <c r="V8" s="224">
        <v>12.735273306079829</v>
      </c>
      <c r="W8" s="224">
        <v>14.494462990616769</v>
      </c>
      <c r="X8" s="224">
        <v>12.975051131128749</v>
      </c>
      <c r="Y8" s="224">
        <v>11.59235554885529</v>
      </c>
      <c r="DA8" s="177" t="s">
        <v>1442</v>
      </c>
    </row>
    <row r="9" spans="1:105" ht="12" customHeight="1" x14ac:dyDescent="0.25">
      <c r="A9" s="173" t="s">
        <v>94</v>
      </c>
      <c r="B9" s="224">
        <v>3.0608271840325618</v>
      </c>
      <c r="C9" s="224">
        <v>3.0019839954763441</v>
      </c>
      <c r="D9" s="224">
        <v>3.171584136679642</v>
      </c>
      <c r="E9" s="224">
        <v>3.248512604103408</v>
      </c>
      <c r="F9" s="224">
        <v>3.2433929541297148</v>
      </c>
      <c r="G9" s="224">
        <v>3.158793950197639</v>
      </c>
      <c r="H9" s="224">
        <v>3.2386572602775812</v>
      </c>
      <c r="I9" s="224">
        <v>3.2217334506898312</v>
      </c>
      <c r="J9" s="224">
        <v>2.9498972338454741</v>
      </c>
      <c r="K9" s="224">
        <v>2.387839836521124</v>
      </c>
      <c r="L9" s="224">
        <v>2.5115447758011942</v>
      </c>
      <c r="M9" s="224">
        <v>2.3215797382229479</v>
      </c>
      <c r="N9" s="224">
        <v>1.8887201945072469</v>
      </c>
      <c r="O9" s="224">
        <v>1.6050618448331391</v>
      </c>
      <c r="P9" s="224">
        <v>1.4521458236786959</v>
      </c>
      <c r="Q9" s="224">
        <v>1.464657030856779</v>
      </c>
      <c r="R9" s="224">
        <v>1.471567814213379</v>
      </c>
      <c r="S9" s="224">
        <v>1.356659557846728</v>
      </c>
      <c r="T9" s="224">
        <v>1.354186813585434</v>
      </c>
      <c r="U9" s="224">
        <v>1.3956084473655921</v>
      </c>
      <c r="V9" s="224">
        <v>1.474184971885462</v>
      </c>
      <c r="W9" s="224">
        <v>1.617593053497141</v>
      </c>
      <c r="X9" s="224">
        <v>1.6194945661094671</v>
      </c>
      <c r="Y9" s="224">
        <v>1.363750234205036</v>
      </c>
      <c r="DA9" s="177" t="s">
        <v>1443</v>
      </c>
    </row>
    <row r="10" spans="1:105" ht="12" customHeight="1" x14ac:dyDescent="0.25">
      <c r="A10" s="56" t="s">
        <v>95</v>
      </c>
      <c r="B10" s="260">
        <v>12.44379032125757</v>
      </c>
      <c r="C10" s="260">
        <v>12.428158494652481</v>
      </c>
      <c r="D10" s="260">
        <v>13.263177591005469</v>
      </c>
      <c r="E10" s="260">
        <v>13.099200157257229</v>
      </c>
      <c r="F10" s="260">
        <v>12.637223224061909</v>
      </c>
      <c r="G10" s="260">
        <v>12.12054300361125</v>
      </c>
      <c r="H10" s="260">
        <v>13.03276452053116</v>
      </c>
      <c r="I10" s="260">
        <v>13.076166847033241</v>
      </c>
      <c r="J10" s="260">
        <v>11.43348863230214</v>
      </c>
      <c r="K10" s="260">
        <v>9.7434685071668312</v>
      </c>
      <c r="L10" s="260">
        <v>10.374677848121671</v>
      </c>
      <c r="M10" s="260">
        <v>9.3602297703350121</v>
      </c>
      <c r="N10" s="260">
        <v>7.2988590255310921</v>
      </c>
      <c r="O10" s="260">
        <v>6.2151189123577826</v>
      </c>
      <c r="P10" s="260">
        <v>5.868186089289023</v>
      </c>
      <c r="Q10" s="260">
        <v>5.3323331985898204</v>
      </c>
      <c r="R10" s="260">
        <v>5.7066887331391456</v>
      </c>
      <c r="S10" s="260">
        <v>5.5389284010632469</v>
      </c>
      <c r="T10" s="260">
        <v>5.3846745337386173</v>
      </c>
      <c r="U10" s="260">
        <v>5.565524086509539</v>
      </c>
      <c r="V10" s="260">
        <v>5.6859964232197022</v>
      </c>
      <c r="W10" s="260">
        <v>6.4720659759869514</v>
      </c>
      <c r="X10" s="260">
        <v>6.2251438442050464</v>
      </c>
      <c r="Y10" s="260">
        <v>5.4219084207321178</v>
      </c>
      <c r="DA10" s="68" t="s">
        <v>1444</v>
      </c>
    </row>
    <row r="11" spans="1:105" ht="12" customHeight="1" x14ac:dyDescent="0.25">
      <c r="A11" s="37" t="s">
        <v>159</v>
      </c>
      <c r="B11" s="226">
        <v>1.322788873612997E-2</v>
      </c>
      <c r="C11" s="226">
        <v>0.1104529509200485</v>
      </c>
      <c r="D11" s="226">
        <v>0.11176610039725959</v>
      </c>
      <c r="E11" s="226">
        <v>0.1417937779773728</v>
      </c>
      <c r="F11" s="226">
        <v>0.1636843102787707</v>
      </c>
      <c r="G11" s="226">
        <v>0.15197230328473249</v>
      </c>
      <c r="H11" s="226">
        <v>0.13274429287814679</v>
      </c>
      <c r="I11" s="226">
        <v>0.17363631115878861</v>
      </c>
      <c r="J11" s="226">
        <v>0.14277246102072921</v>
      </c>
      <c r="K11" s="226">
        <v>0.1130161019863591</v>
      </c>
      <c r="L11" s="226">
        <v>0.17481250592566361</v>
      </c>
      <c r="M11" s="226">
        <v>0.1396809387438924</v>
      </c>
      <c r="N11" s="226">
        <v>9.3785046295481317E-2</v>
      </c>
      <c r="O11" s="226">
        <v>5.3242197081037418E-2</v>
      </c>
      <c r="P11" s="226">
        <v>6.6004573356714183E-2</v>
      </c>
      <c r="Q11" s="226">
        <v>8.9419430137390829E-2</v>
      </c>
      <c r="R11" s="226">
        <v>8.1696274702427435E-2</v>
      </c>
      <c r="S11" s="226">
        <v>7.1937828210137666E-2</v>
      </c>
      <c r="T11" s="226">
        <v>7.3313561535244709E-2</v>
      </c>
      <c r="U11" s="226">
        <v>7.1227912101497814E-2</v>
      </c>
      <c r="V11" s="226">
        <v>7.4251208751027378E-2</v>
      </c>
      <c r="W11" s="226">
        <v>9.7459388313542464E-2</v>
      </c>
      <c r="X11" s="226">
        <v>0.132791222936504</v>
      </c>
      <c r="Y11" s="226">
        <v>0.1010290605659422</v>
      </c>
      <c r="DA11" s="69" t="s">
        <v>1445</v>
      </c>
    </row>
    <row r="12" spans="1:105" ht="12" customHeight="1" x14ac:dyDescent="0.25">
      <c r="A12" s="37" t="s">
        <v>35</v>
      </c>
      <c r="B12" s="226">
        <v>9.3207464013015784</v>
      </c>
      <c r="C12" s="226">
        <v>8.6733568628809348</v>
      </c>
      <c r="D12" s="226">
        <v>8.9227500402616045</v>
      </c>
      <c r="E12" s="226">
        <v>9.4012714241187005</v>
      </c>
      <c r="F12" s="226">
        <v>9.1857527122438505</v>
      </c>
      <c r="G12" s="226">
        <v>8.8291004682373355</v>
      </c>
      <c r="H12" s="226">
        <v>8.3002575807398937</v>
      </c>
      <c r="I12" s="226">
        <v>8.283535085663738</v>
      </c>
      <c r="J12" s="226">
        <v>7.7248566839067463</v>
      </c>
      <c r="K12" s="226">
        <v>5.5996029686058302</v>
      </c>
      <c r="L12" s="226">
        <v>5.8478155304355317</v>
      </c>
      <c r="M12" s="226">
        <v>5.3068231821151359</v>
      </c>
      <c r="N12" s="226">
        <v>4.6627712297083921</v>
      </c>
      <c r="O12" s="226">
        <v>4.0337842648373483</v>
      </c>
      <c r="P12" s="226">
        <v>3.6422542640553801</v>
      </c>
      <c r="Q12" s="226">
        <v>3.6160681162070181</v>
      </c>
      <c r="R12" s="226">
        <v>3.818426159406755</v>
      </c>
      <c r="S12" s="226">
        <v>3.4558396393431541</v>
      </c>
      <c r="T12" s="226">
        <v>3.4880151251621512</v>
      </c>
      <c r="U12" s="226">
        <v>3.5314583478427291</v>
      </c>
      <c r="V12" s="226">
        <v>3.585327411785558</v>
      </c>
      <c r="W12" s="226">
        <v>3.9571618253759619</v>
      </c>
      <c r="X12" s="226">
        <v>4.0382423297980186</v>
      </c>
      <c r="Y12" s="226">
        <v>3.3447997998344809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0.158338672788642</v>
      </c>
      <c r="X14" s="226">
        <v>0.23855444791419481</v>
      </c>
      <c r="Y14" s="226">
        <v>0.28440366021588043</v>
      </c>
      <c r="DA14" s="69" t="s">
        <v>1448</v>
      </c>
    </row>
    <row r="15" spans="1:105" ht="12" customHeight="1" x14ac:dyDescent="0.25">
      <c r="A15" s="37" t="s">
        <v>40</v>
      </c>
      <c r="B15" s="226">
        <v>3.1098160312198582</v>
      </c>
      <c r="C15" s="226">
        <v>3.6443486808515</v>
      </c>
      <c r="D15" s="226">
        <v>4.2286614503466051</v>
      </c>
      <c r="E15" s="226">
        <v>3.5561349551611561</v>
      </c>
      <c r="F15" s="226">
        <v>3.287786201539288</v>
      </c>
      <c r="G15" s="226">
        <v>3.1394702320891841</v>
      </c>
      <c r="H15" s="226">
        <v>4.5997626469131143</v>
      </c>
      <c r="I15" s="226">
        <v>4.6189954502107167</v>
      </c>
      <c r="J15" s="226">
        <v>3.565859487374663</v>
      </c>
      <c r="K15" s="226">
        <v>4.030849436574643</v>
      </c>
      <c r="L15" s="226">
        <v>4.3520498117604776</v>
      </c>
      <c r="M15" s="226">
        <v>3.913725649475984</v>
      </c>
      <c r="N15" s="226">
        <v>2.5423027495272188</v>
      </c>
      <c r="O15" s="226">
        <v>2.1280924504393961</v>
      </c>
      <c r="P15" s="226">
        <v>2.1599272518769288</v>
      </c>
      <c r="Q15" s="226">
        <v>1.6268456522454109</v>
      </c>
      <c r="R15" s="226">
        <v>1.806566299029964</v>
      </c>
      <c r="S15" s="226">
        <v>2.0111509335099549</v>
      </c>
      <c r="T15" s="226">
        <v>1.823345847041222</v>
      </c>
      <c r="U15" s="226">
        <v>1.962837826565313</v>
      </c>
      <c r="V15" s="226">
        <v>2.0264178026831159</v>
      </c>
      <c r="W15" s="226">
        <v>2.2591060895088049</v>
      </c>
      <c r="X15" s="226">
        <v>1.815555843556327</v>
      </c>
      <c r="Y15" s="226">
        <v>1.691675900115815</v>
      </c>
      <c r="DA15" s="69" t="s">
        <v>1449</v>
      </c>
    </row>
    <row r="16" spans="1:105" ht="12" customHeight="1" x14ac:dyDescent="0.25">
      <c r="A16" s="57" t="s">
        <v>1450</v>
      </c>
      <c r="B16" s="261">
        <v>98.502187611629736</v>
      </c>
      <c r="C16" s="261">
        <v>106.4585744274563</v>
      </c>
      <c r="D16" s="261">
        <v>117.00421421834641</v>
      </c>
      <c r="E16" s="261">
        <v>106.8544186068026</v>
      </c>
      <c r="F16" s="261">
        <v>100.3812423361307</v>
      </c>
      <c r="G16" s="261">
        <v>94.775292421434301</v>
      </c>
      <c r="H16" s="261">
        <v>115.06586656330499</v>
      </c>
      <c r="I16" s="261">
        <v>113.6921892203213</v>
      </c>
      <c r="J16" s="261">
        <v>93.024868131629049</v>
      </c>
      <c r="K16" s="261">
        <v>89.568309623330379</v>
      </c>
      <c r="L16" s="261">
        <v>97.079386342964867</v>
      </c>
      <c r="M16" s="261">
        <v>85.368419876119717</v>
      </c>
      <c r="N16" s="261">
        <v>62.536254705445756</v>
      </c>
      <c r="O16" s="261">
        <v>53.519488217071647</v>
      </c>
      <c r="P16" s="261">
        <v>52.689196945803417</v>
      </c>
      <c r="Q16" s="261">
        <v>43.42627187224678</v>
      </c>
      <c r="R16" s="261">
        <v>47.681089637000632</v>
      </c>
      <c r="S16" s="261">
        <v>50.333750115138841</v>
      </c>
      <c r="T16" s="261">
        <v>47.465867137280227</v>
      </c>
      <c r="U16" s="261">
        <v>49.948255252675459</v>
      </c>
      <c r="V16" s="261">
        <v>50.461870968070983</v>
      </c>
      <c r="W16" s="261">
        <v>57.432432238011273</v>
      </c>
      <c r="X16" s="261">
        <v>51.411959543150637</v>
      </c>
      <c r="Y16" s="261">
        <v>45.933207388888263</v>
      </c>
      <c r="DA16" s="70" t="s">
        <v>1451</v>
      </c>
    </row>
    <row r="17" spans="1:105" ht="12" customHeight="1" x14ac:dyDescent="0.25">
      <c r="A17" s="57" t="s">
        <v>1452</v>
      </c>
      <c r="B17" s="261">
        <v>1145.550075741912</v>
      </c>
      <c r="C17" s="261">
        <v>1113.8165870453911</v>
      </c>
      <c r="D17" s="261">
        <v>1172.263828922288</v>
      </c>
      <c r="E17" s="261">
        <v>1213.5774133810739</v>
      </c>
      <c r="F17" s="261">
        <v>1211.454533948764</v>
      </c>
      <c r="G17" s="261">
        <v>1182.7344199230561</v>
      </c>
      <c r="H17" s="261">
        <v>1192.8822212003261</v>
      </c>
      <c r="I17" s="261">
        <v>1188.6842544653359</v>
      </c>
      <c r="J17" s="261">
        <v>1099.5083588381999</v>
      </c>
      <c r="K17" s="261">
        <v>875.27294094624835</v>
      </c>
      <c r="L17" s="261">
        <v>917.22041659889567</v>
      </c>
      <c r="M17" s="261">
        <v>851.55756182856067</v>
      </c>
      <c r="N17" s="261">
        <v>698.02256233561025</v>
      </c>
      <c r="O17" s="261">
        <v>591.57974726750172</v>
      </c>
      <c r="P17" s="261">
        <v>527.53420027959601</v>
      </c>
      <c r="Q17" s="261">
        <v>540.43506583253679</v>
      </c>
      <c r="R17" s="261">
        <v>540.04395183012571</v>
      </c>
      <c r="S17" s="261">
        <v>490.65278794605291</v>
      </c>
      <c r="T17" s="261">
        <v>490.43703993886737</v>
      </c>
      <c r="U17" s="261">
        <v>502.57744350001713</v>
      </c>
      <c r="V17" s="261">
        <v>533.95975290116348</v>
      </c>
      <c r="W17" s="261">
        <v>599.87352508589163</v>
      </c>
      <c r="X17" s="261">
        <v>606.61814768669626</v>
      </c>
      <c r="Y17" s="261">
        <v>508.00455286636293</v>
      </c>
      <c r="DA17" s="70" t="s">
        <v>1453</v>
      </c>
    </row>
    <row r="18" spans="1:105" ht="12" customHeight="1" x14ac:dyDescent="0.25">
      <c r="A18" s="18" t="s">
        <v>28</v>
      </c>
      <c r="B18" s="230">
        <v>55.457241573944827</v>
      </c>
      <c r="C18" s="230">
        <v>58.232372552650872</v>
      </c>
      <c r="D18" s="230">
        <v>55.049742043992708</v>
      </c>
      <c r="E18" s="230">
        <v>73.540589577317746</v>
      </c>
      <c r="F18" s="230">
        <v>35.771918917990668</v>
      </c>
      <c r="G18" s="230">
        <v>45.04030286679243</v>
      </c>
      <c r="H18" s="230">
        <v>16.094712625556401</v>
      </c>
      <c r="I18" s="230">
        <v>83.486102419984363</v>
      </c>
      <c r="J18" s="230">
        <v>74.525881965868919</v>
      </c>
      <c r="K18" s="230">
        <v>15.624679915133241</v>
      </c>
      <c r="L18" s="230">
        <v>9.5922085221754365</v>
      </c>
      <c r="M18" s="230">
        <v>46.552288003160427</v>
      </c>
      <c r="N18" s="230">
        <v>36.672083200223391</v>
      </c>
      <c r="O18" s="230">
        <v>27.31551829437953</v>
      </c>
      <c r="P18" s="230">
        <v>38.341553637778233</v>
      </c>
      <c r="Q18" s="230">
        <v>13.37308180726709</v>
      </c>
      <c r="R18" s="230">
        <v>26.535309694198439</v>
      </c>
      <c r="S18" s="230">
        <v>18.724418436764619</v>
      </c>
      <c r="T18" s="230">
        <v>20.41433688070456</v>
      </c>
      <c r="U18" s="230">
        <v>21.757583990327301</v>
      </c>
      <c r="V18" s="230">
        <v>18.307399055696589</v>
      </c>
      <c r="W18" s="230">
        <v>4.158967244849058</v>
      </c>
      <c r="X18" s="230">
        <v>3.0278976712588208</v>
      </c>
      <c r="Y18" s="230">
        <v>2.123068694696931</v>
      </c>
      <c r="DA18" s="71" t="s">
        <v>1454</v>
      </c>
    </row>
    <row r="19" spans="1:105" ht="12" customHeight="1" x14ac:dyDescent="0.25">
      <c r="A19" s="18" t="s">
        <v>31</v>
      </c>
      <c r="B19" s="230">
        <v>24.102309052740431</v>
      </c>
      <c r="C19" s="230">
        <v>24.70114427415843</v>
      </c>
      <c r="D19" s="230">
        <v>24.2493959160423</v>
      </c>
      <c r="E19" s="230">
        <v>24.923374917717499</v>
      </c>
      <c r="F19" s="230">
        <v>23.058344054030449</v>
      </c>
      <c r="G19" s="230">
        <v>21.211532026349399</v>
      </c>
      <c r="H19" s="230">
        <v>22.953845653213431</v>
      </c>
      <c r="I19" s="230">
        <v>23.48852732246171</v>
      </c>
      <c r="J19" s="230">
        <v>16.1894455265845</v>
      </c>
      <c r="K19" s="230">
        <v>15.7782419714189</v>
      </c>
      <c r="L19" s="230">
        <v>20.975505094625401</v>
      </c>
      <c r="M19" s="230">
        <v>16.085729006988839</v>
      </c>
      <c r="N19" s="230">
        <v>12.558424571662069</v>
      </c>
      <c r="O19" s="230">
        <v>9.8376321772817779</v>
      </c>
      <c r="P19" s="230">
        <v>5.9607210805326893</v>
      </c>
      <c r="Q19" s="230">
        <v>9.1810640740118288</v>
      </c>
      <c r="R19" s="230">
        <v>11.50765604751542</v>
      </c>
      <c r="S19" s="230">
        <v>5.29069878947353</v>
      </c>
      <c r="T19" s="230">
        <v>5.0511745753348913</v>
      </c>
      <c r="U19" s="230">
        <v>5.5035527601936032</v>
      </c>
      <c r="V19" s="230">
        <v>4.7063779513702642</v>
      </c>
      <c r="W19" s="230">
        <v>6.3701706422112174</v>
      </c>
      <c r="X19" s="230">
        <v>6.3201519764193241</v>
      </c>
      <c r="Y19" s="230">
        <v>6.928974078152935</v>
      </c>
      <c r="DA19" s="71" t="s">
        <v>1455</v>
      </c>
    </row>
    <row r="20" spans="1:105" ht="12" customHeight="1" x14ac:dyDescent="0.25">
      <c r="A20" s="18" t="s">
        <v>159</v>
      </c>
      <c r="B20" s="295">
        <v>0.75104058930399487</v>
      </c>
      <c r="C20" s="295">
        <v>7.0322317702317712</v>
      </c>
      <c r="D20" s="295">
        <v>7.1988196801475262</v>
      </c>
      <c r="E20" s="295">
        <v>7.9565793313200492</v>
      </c>
      <c r="F20" s="295">
        <v>8.5283445653078509</v>
      </c>
      <c r="G20" s="295">
        <v>7.5370012024976587</v>
      </c>
      <c r="H20" s="295">
        <v>7.453562120386577</v>
      </c>
      <c r="I20" s="295">
        <v>9.4162297023218855</v>
      </c>
      <c r="J20" s="295">
        <v>6.697516869799844</v>
      </c>
      <c r="K20" s="295">
        <v>6.5130750874527532</v>
      </c>
      <c r="L20" s="295">
        <v>10.626827054572759</v>
      </c>
      <c r="M20" s="295">
        <v>7.7269021017709489</v>
      </c>
      <c r="N20" s="295">
        <v>4.8962647017707273</v>
      </c>
      <c r="O20" s="295">
        <v>2.967567590828815</v>
      </c>
      <c r="P20" s="295">
        <v>4.3504260474164838</v>
      </c>
      <c r="Q20" s="295">
        <v>4.4974711675393131</v>
      </c>
      <c r="R20" s="295">
        <v>4.7400079472564878</v>
      </c>
      <c r="S20" s="295">
        <v>5.2411655916427264</v>
      </c>
      <c r="T20" s="295">
        <v>5.1242996365014193</v>
      </c>
      <c r="U20" s="295">
        <v>5.0922932467017166</v>
      </c>
      <c r="V20" s="295">
        <v>4.7587342573885447</v>
      </c>
      <c r="W20" s="295">
        <v>6.3847553613638102</v>
      </c>
      <c r="X20" s="295">
        <v>7.7809692431263926</v>
      </c>
      <c r="Y20" s="295">
        <v>6.4365287052983673</v>
      </c>
      <c r="DA20" s="122" t="s">
        <v>1456</v>
      </c>
    </row>
    <row r="21" spans="1:105" ht="12" customHeight="1" x14ac:dyDescent="0.25">
      <c r="A21" s="18" t="s">
        <v>32</v>
      </c>
      <c r="B21" s="295">
        <v>130.5987547608344</v>
      </c>
      <c r="C21" s="295">
        <v>58.660581465397946</v>
      </c>
      <c r="D21" s="295">
        <v>62.639098080518423</v>
      </c>
      <c r="E21" s="295">
        <v>56.488311116180483</v>
      </c>
      <c r="F21" s="295">
        <v>53.854229078034507</v>
      </c>
      <c r="G21" s="295">
        <v>50.480537233074713</v>
      </c>
      <c r="H21" s="295">
        <v>52.53325647964634</v>
      </c>
      <c r="I21" s="295">
        <v>46.806852180363443</v>
      </c>
      <c r="J21" s="295">
        <v>46.028232006910869</v>
      </c>
      <c r="K21" s="295">
        <v>37.318963080711633</v>
      </c>
      <c r="L21" s="295">
        <v>29.183312577956389</v>
      </c>
      <c r="M21" s="295">
        <v>8.792193524833019</v>
      </c>
      <c r="N21" s="295">
        <v>10.920365555993589</v>
      </c>
      <c r="O21" s="295">
        <v>8.662751998557443</v>
      </c>
      <c r="P21" s="295">
        <v>10.1308785370005</v>
      </c>
      <c r="Q21" s="295">
        <v>15.96706541201962</v>
      </c>
      <c r="R21" s="295">
        <v>30.132414787841221</v>
      </c>
      <c r="S21" s="295">
        <v>22.23737505108436</v>
      </c>
      <c r="T21" s="295">
        <v>20.11220640926264</v>
      </c>
      <c r="U21" s="295">
        <v>13.8243229387196</v>
      </c>
      <c r="V21" s="295">
        <v>10.385182420571279</v>
      </c>
      <c r="W21" s="295">
        <v>12.950166461310159</v>
      </c>
      <c r="X21" s="295">
        <v>11.837237780271719</v>
      </c>
      <c r="Y21" s="295">
        <v>10.372886412708899</v>
      </c>
      <c r="DA21" s="122" t="s">
        <v>1457</v>
      </c>
    </row>
    <row r="22" spans="1:105" ht="12" customHeight="1" x14ac:dyDescent="0.25">
      <c r="A22" s="18" t="s">
        <v>33</v>
      </c>
      <c r="B22" s="295">
        <v>391.84507055709207</v>
      </c>
      <c r="C22" s="295">
        <v>398.28531871772611</v>
      </c>
      <c r="D22" s="295">
        <v>433.68319714550279</v>
      </c>
      <c r="E22" s="295">
        <v>509.55980400032882</v>
      </c>
      <c r="F22" s="295">
        <v>598.64637328812057</v>
      </c>
      <c r="G22" s="295">
        <v>608.14801325440294</v>
      </c>
      <c r="H22" s="295">
        <v>614.14766409008109</v>
      </c>
      <c r="I22" s="295">
        <v>564.76747622177777</v>
      </c>
      <c r="J22" s="295">
        <v>578.44085107077603</v>
      </c>
      <c r="K22" s="295">
        <v>450.55308745800983</v>
      </c>
      <c r="L22" s="295">
        <v>440.31495169113231</v>
      </c>
      <c r="M22" s="295">
        <v>420.15424963125639</v>
      </c>
      <c r="N22" s="295">
        <v>326.29775470839189</v>
      </c>
      <c r="O22" s="295">
        <v>259.83348305149451</v>
      </c>
      <c r="P22" s="295">
        <v>171.62618542781021</v>
      </c>
      <c r="Q22" s="295">
        <v>257.10809321962819</v>
      </c>
      <c r="R22" s="295">
        <v>187.77831894132851</v>
      </c>
      <c r="S22" s="295">
        <v>131.19910063631471</v>
      </c>
      <c r="T22" s="295">
        <v>136.33097152503001</v>
      </c>
      <c r="U22" s="295">
        <v>138.73415886477949</v>
      </c>
      <c r="V22" s="295">
        <v>182.78269473707249</v>
      </c>
      <c r="W22" s="295">
        <v>214.35166030443631</v>
      </c>
      <c r="X22" s="295">
        <v>251.10100667687951</v>
      </c>
      <c r="Y22" s="295">
        <v>176.5696616218348</v>
      </c>
      <c r="DA22" s="122" t="s">
        <v>1458</v>
      </c>
    </row>
    <row r="23" spans="1:105" ht="12" customHeight="1" x14ac:dyDescent="0.25">
      <c r="A23" s="18" t="s">
        <v>35</v>
      </c>
      <c r="B23" s="295">
        <v>529.20454727340439</v>
      </c>
      <c r="C23" s="295">
        <v>552.2084758953971</v>
      </c>
      <c r="D23" s="295">
        <v>574.7115481578287</v>
      </c>
      <c r="E23" s="295">
        <v>527.54050966333239</v>
      </c>
      <c r="F23" s="295">
        <v>478.59971483098838</v>
      </c>
      <c r="G23" s="295">
        <v>437.87545103794389</v>
      </c>
      <c r="H23" s="295">
        <v>466.05759202050979</v>
      </c>
      <c r="I23" s="295">
        <v>449.21288982304202</v>
      </c>
      <c r="J23" s="295">
        <v>362.37631254209299</v>
      </c>
      <c r="K23" s="295">
        <v>322.70299500203117</v>
      </c>
      <c r="L23" s="295">
        <v>355.48786375391688</v>
      </c>
      <c r="M23" s="295">
        <v>293.56405797641588</v>
      </c>
      <c r="N23" s="295">
        <v>243.43072895143689</v>
      </c>
      <c r="O23" s="295">
        <v>224.83158301124911</v>
      </c>
      <c r="P23" s="295">
        <v>240.06454425553</v>
      </c>
      <c r="Q23" s="295">
        <v>181.87503619192489</v>
      </c>
      <c r="R23" s="295">
        <v>221.54462253665409</v>
      </c>
      <c r="S23" s="295">
        <v>251.7816878631856</v>
      </c>
      <c r="T23" s="295">
        <v>243.79711289005249</v>
      </c>
      <c r="U23" s="295">
        <v>252.47435963168951</v>
      </c>
      <c r="V23" s="295">
        <v>229.7823923059309</v>
      </c>
      <c r="W23" s="295">
        <v>259.24141960618709</v>
      </c>
      <c r="X23" s="295">
        <v>236.62286308993529</v>
      </c>
      <c r="Y23" s="295">
        <v>213.09611120316069</v>
      </c>
      <c r="DA23" s="122" t="s">
        <v>1459</v>
      </c>
    </row>
    <row r="24" spans="1:105" ht="12" customHeight="1" x14ac:dyDescent="0.25">
      <c r="A24" s="18" t="s">
        <v>38</v>
      </c>
      <c r="B24" s="295">
        <v>13.59111193459149</v>
      </c>
      <c r="C24" s="295">
        <v>14.69646236982884</v>
      </c>
      <c r="D24" s="295">
        <v>14.732027898255859</v>
      </c>
      <c r="E24" s="295">
        <v>13.56824477487727</v>
      </c>
      <c r="F24" s="295">
        <v>12.99560921429204</v>
      </c>
      <c r="G24" s="295">
        <v>12.441582301994661</v>
      </c>
      <c r="H24" s="295">
        <v>13.641588210932101</v>
      </c>
      <c r="I24" s="295">
        <v>11.50617679538515</v>
      </c>
      <c r="J24" s="295">
        <v>15.250118856166701</v>
      </c>
      <c r="K24" s="295">
        <v>26.781898431490781</v>
      </c>
      <c r="L24" s="295">
        <v>51.039747904516531</v>
      </c>
      <c r="M24" s="295">
        <v>58.682141584135053</v>
      </c>
      <c r="N24" s="295">
        <v>63.246940646131669</v>
      </c>
      <c r="O24" s="295">
        <v>58.131211143710523</v>
      </c>
      <c r="P24" s="295">
        <v>57.059891293527897</v>
      </c>
      <c r="Q24" s="295">
        <v>58.433253960145763</v>
      </c>
      <c r="R24" s="295">
        <v>57.805621875331461</v>
      </c>
      <c r="S24" s="295">
        <v>56.178341577587318</v>
      </c>
      <c r="T24" s="295">
        <v>59.606938021981392</v>
      </c>
      <c r="U24" s="295">
        <v>65.191172067605862</v>
      </c>
      <c r="V24" s="295">
        <v>83.236972173133395</v>
      </c>
      <c r="W24" s="295">
        <v>96.416385465533992</v>
      </c>
      <c r="X24" s="295">
        <v>89.92802124880518</v>
      </c>
      <c r="Y24" s="295">
        <v>92.477322150510219</v>
      </c>
      <c r="DA24" s="122" t="s">
        <v>1460</v>
      </c>
    </row>
    <row r="25" spans="1:105" ht="12" customHeight="1" x14ac:dyDescent="0.25">
      <c r="A25" s="57" t="s">
        <v>1461</v>
      </c>
      <c r="B25" s="261">
        <v>1701.849790824421</v>
      </c>
      <c r="C25" s="261">
        <v>1654.7059494124021</v>
      </c>
      <c r="D25" s="261">
        <v>1741.536222893064</v>
      </c>
      <c r="E25" s="261">
        <v>1802.912426830597</v>
      </c>
      <c r="F25" s="261">
        <v>1799.758638974155</v>
      </c>
      <c r="G25" s="261">
        <v>1757.0915211570209</v>
      </c>
      <c r="H25" s="261">
        <v>1772.1672772036211</v>
      </c>
      <c r="I25" s="261">
        <v>1765.9307023378719</v>
      </c>
      <c r="J25" s="261">
        <v>1633.449388309471</v>
      </c>
      <c r="K25" s="261">
        <v>1300.321219479581</v>
      </c>
      <c r="L25" s="261">
        <v>1362.639143572804</v>
      </c>
      <c r="M25" s="261">
        <v>1265.089225832668</v>
      </c>
      <c r="N25" s="261">
        <v>1036.994869850824</v>
      </c>
      <c r="O25" s="261">
        <v>878.8615098219293</v>
      </c>
      <c r="P25" s="261">
        <v>783.71429360441721</v>
      </c>
      <c r="Q25" s="261">
        <v>802.88005144220244</v>
      </c>
      <c r="R25" s="261">
        <v>802.29900544754298</v>
      </c>
      <c r="S25" s="261">
        <v>728.92260427167514</v>
      </c>
      <c r="T25" s="261">
        <v>728.60208515280431</v>
      </c>
      <c r="U25" s="261">
        <v>746.63808698160756</v>
      </c>
      <c r="V25" s="261">
        <v>793.26021011781233</v>
      </c>
      <c r="W25" s="261">
        <v>891.18289528055254</v>
      </c>
      <c r="X25" s="261">
        <v>901.20282789234636</v>
      </c>
      <c r="Y25" s="261">
        <v>754.70069824189272</v>
      </c>
      <c r="DA25" s="70" t="s">
        <v>1462</v>
      </c>
    </row>
    <row r="26" spans="1:105" ht="12" customHeight="1" x14ac:dyDescent="0.25">
      <c r="A26" s="18" t="s">
        <v>28</v>
      </c>
      <c r="B26" s="230">
        <v>82.388275266965167</v>
      </c>
      <c r="C26" s="230">
        <v>86.511059748963902</v>
      </c>
      <c r="D26" s="230">
        <v>81.782886637960104</v>
      </c>
      <c r="E26" s="230">
        <v>109.25322222008199</v>
      </c>
      <c r="F26" s="230">
        <v>53.143405964634852</v>
      </c>
      <c r="G26" s="230">
        <v>66.912683815132212</v>
      </c>
      <c r="H26" s="230">
        <v>23.910594477891131</v>
      </c>
      <c r="I26" s="230">
        <v>124.028454930858</v>
      </c>
      <c r="J26" s="230">
        <v>110.7169903091991</v>
      </c>
      <c r="K26" s="230">
        <v>23.21230543156009</v>
      </c>
      <c r="L26" s="230">
        <v>14.250357459437989</v>
      </c>
      <c r="M26" s="230">
        <v>69.158916120944767</v>
      </c>
      <c r="N26" s="230">
        <v>54.480706208304419</v>
      </c>
      <c r="O26" s="230">
        <v>40.580425142430698</v>
      </c>
      <c r="P26" s="230">
        <v>56.96090150932622</v>
      </c>
      <c r="Q26" s="230">
        <v>19.86729079620164</v>
      </c>
      <c r="R26" s="230">
        <v>39.421333216957549</v>
      </c>
      <c r="S26" s="230">
        <v>27.817332716144069</v>
      </c>
      <c r="T26" s="230">
        <v>30.327905943130151</v>
      </c>
      <c r="U26" s="230">
        <v>32.323458002307021</v>
      </c>
      <c r="V26" s="230">
        <v>27.19780122514339</v>
      </c>
      <c r="W26" s="230">
        <v>6.178636521941641</v>
      </c>
      <c r="X26" s="230">
        <v>4.4982992254897614</v>
      </c>
      <c r="Y26" s="230">
        <v>3.1540690280482151</v>
      </c>
      <c r="DA26" s="71" t="s">
        <v>1463</v>
      </c>
    </row>
    <row r="27" spans="1:105" ht="12" customHeight="1" x14ac:dyDescent="0.25">
      <c r="A27" s="18" t="s">
        <v>31</v>
      </c>
      <c r="B27" s="295">
        <v>35.80682371586974</v>
      </c>
      <c r="C27" s="295">
        <v>36.69646408855138</v>
      </c>
      <c r="D27" s="295">
        <v>36.02533860478124</v>
      </c>
      <c r="E27" s="295">
        <v>37.026613928584219</v>
      </c>
      <c r="F27" s="295">
        <v>34.255890542099991</v>
      </c>
      <c r="G27" s="295">
        <v>31.512233385981801</v>
      </c>
      <c r="H27" s="295">
        <v>34.100645838845281</v>
      </c>
      <c r="I27" s="295">
        <v>34.894978540869268</v>
      </c>
      <c r="J27" s="295">
        <v>24.051331379064528</v>
      </c>
      <c r="K27" s="295">
        <v>23.440439983599699</v>
      </c>
      <c r="L27" s="295">
        <v>31.161587532178089</v>
      </c>
      <c r="M27" s="295">
        <v>23.897248252611409</v>
      </c>
      <c r="N27" s="295">
        <v>18.65702135851679</v>
      </c>
      <c r="O27" s="295">
        <v>14.61496325446234</v>
      </c>
      <c r="P27" s="295">
        <v>8.855354417830565</v>
      </c>
      <c r="Q27" s="295">
        <v>13.639553874398111</v>
      </c>
      <c r="R27" s="295">
        <v>17.09598074502313</v>
      </c>
      <c r="S27" s="295">
        <v>7.8599572544649794</v>
      </c>
      <c r="T27" s="295">
        <v>7.5041157750209448</v>
      </c>
      <c r="U27" s="295">
        <v>8.1761769407248739</v>
      </c>
      <c r="V27" s="295">
        <v>6.9918797106209398</v>
      </c>
      <c r="W27" s="295">
        <v>9.4636400490322057</v>
      </c>
      <c r="X27" s="295">
        <v>9.3893314197388786</v>
      </c>
      <c r="Y27" s="295">
        <v>10.29380848139294</v>
      </c>
      <c r="DA27" s="122" t="s">
        <v>1464</v>
      </c>
    </row>
    <row r="28" spans="1:105" ht="12" customHeight="1" x14ac:dyDescent="0.25">
      <c r="A28" s="18" t="s">
        <v>159</v>
      </c>
      <c r="B28" s="295">
        <v>1.115759404039897</v>
      </c>
      <c r="C28" s="295">
        <v>10.44720996543681</v>
      </c>
      <c r="D28" s="295">
        <v>10.694695959849049</v>
      </c>
      <c r="E28" s="295">
        <v>11.820437323017259</v>
      </c>
      <c r="F28" s="295">
        <v>12.669862035623231</v>
      </c>
      <c r="G28" s="295">
        <v>11.197104510343459</v>
      </c>
      <c r="H28" s="295">
        <v>11.073145909628989</v>
      </c>
      <c r="I28" s="295">
        <v>13.98892016036284</v>
      </c>
      <c r="J28" s="295">
        <v>9.9499514907979165</v>
      </c>
      <c r="K28" s="295">
        <v>9.6759414624686091</v>
      </c>
      <c r="L28" s="295">
        <v>15.787405354793499</v>
      </c>
      <c r="M28" s="295">
        <v>11.479224700939501</v>
      </c>
      <c r="N28" s="295">
        <v>7.273978881397098</v>
      </c>
      <c r="O28" s="295">
        <v>4.4086717731990079</v>
      </c>
      <c r="P28" s="295">
        <v>6.4630711616843373</v>
      </c>
      <c r="Q28" s="295">
        <v>6.6815240361784669</v>
      </c>
      <c r="R28" s="295">
        <v>7.0418410372153541</v>
      </c>
      <c r="S28" s="295">
        <v>7.7863698451039136</v>
      </c>
      <c r="T28" s="295">
        <v>7.6127516807622806</v>
      </c>
      <c r="U28" s="295">
        <v>7.5652024125643047</v>
      </c>
      <c r="V28" s="295">
        <v>7.0696611802680387</v>
      </c>
      <c r="W28" s="295">
        <v>9.4853073700552493</v>
      </c>
      <c r="X28" s="295">
        <v>11.559547818326269</v>
      </c>
      <c r="Y28" s="295">
        <v>9.5622227807484457</v>
      </c>
      <c r="DA28" s="122" t="s">
        <v>1465</v>
      </c>
    </row>
    <row r="29" spans="1:105" ht="12" customHeight="1" x14ac:dyDescent="0.25">
      <c r="A29" s="18" t="s">
        <v>32</v>
      </c>
      <c r="B29" s="295">
        <v>194.01985838786689</v>
      </c>
      <c r="C29" s="295">
        <v>87.147214609427593</v>
      </c>
      <c r="D29" s="295">
        <v>93.057770431135509</v>
      </c>
      <c r="E29" s="295">
        <v>83.920050718721612</v>
      </c>
      <c r="F29" s="295">
        <v>80.006811079040389</v>
      </c>
      <c r="G29" s="295">
        <v>74.994793811325181</v>
      </c>
      <c r="H29" s="295">
        <v>78.04435043427479</v>
      </c>
      <c r="I29" s="295">
        <v>69.537101239953003</v>
      </c>
      <c r="J29" s="295">
        <v>68.380369109789484</v>
      </c>
      <c r="K29" s="295">
        <v>55.441722590398797</v>
      </c>
      <c r="L29" s="295">
        <v>43.355253915192669</v>
      </c>
      <c r="M29" s="295">
        <v>13.061840794200259</v>
      </c>
      <c r="N29" s="295">
        <v>16.223491430662701</v>
      </c>
      <c r="O29" s="295">
        <v>12.86954013525839</v>
      </c>
      <c r="P29" s="295">
        <v>15.05061531936585</v>
      </c>
      <c r="Q29" s="295">
        <v>23.720959482217829</v>
      </c>
      <c r="R29" s="295">
        <v>44.765257224142232</v>
      </c>
      <c r="S29" s="295">
        <v>33.036244229360413</v>
      </c>
      <c r="T29" s="295">
        <v>29.879055482104171</v>
      </c>
      <c r="U29" s="295">
        <v>20.537662734919792</v>
      </c>
      <c r="V29" s="295">
        <v>15.42841374147365</v>
      </c>
      <c r="W29" s="295">
        <v>19.239000153745781</v>
      </c>
      <c r="X29" s="295">
        <v>17.585613293462881</v>
      </c>
      <c r="Y29" s="295">
        <v>15.410146571096989</v>
      </c>
      <c r="DA29" s="122" t="s">
        <v>1466</v>
      </c>
    </row>
    <row r="30" spans="1:105" ht="12" customHeight="1" x14ac:dyDescent="0.25">
      <c r="A30" s="18" t="s">
        <v>33</v>
      </c>
      <c r="B30" s="295">
        <v>582.13208264272271</v>
      </c>
      <c r="C30" s="295">
        <v>591.69983111319766</v>
      </c>
      <c r="D30" s="295">
        <v>644.28755579989456</v>
      </c>
      <c r="E30" s="295">
        <v>757.01120729170884</v>
      </c>
      <c r="F30" s="295">
        <v>889.35981650418933</v>
      </c>
      <c r="G30" s="295">
        <v>903.47562368846616</v>
      </c>
      <c r="H30" s="295">
        <v>912.38881285054208</v>
      </c>
      <c r="I30" s="295">
        <v>839.02871784106333</v>
      </c>
      <c r="J30" s="295">
        <v>859.34212937967345</v>
      </c>
      <c r="K30" s="295">
        <v>669.34976818810208</v>
      </c>
      <c r="L30" s="295">
        <v>654.13980959942296</v>
      </c>
      <c r="M30" s="295">
        <v>624.18870810676015</v>
      </c>
      <c r="N30" s="295">
        <v>484.75381160209048</v>
      </c>
      <c r="O30" s="295">
        <v>386.01329452488488</v>
      </c>
      <c r="P30" s="295">
        <v>254.97094710691391</v>
      </c>
      <c r="Q30" s="295">
        <v>381.96440638503412</v>
      </c>
      <c r="R30" s="295">
        <v>278.96684708845447</v>
      </c>
      <c r="S30" s="295">
        <v>194.9117430153868</v>
      </c>
      <c r="T30" s="295">
        <v>202.53574268457791</v>
      </c>
      <c r="U30" s="295">
        <v>206.1059610085702</v>
      </c>
      <c r="V30" s="295">
        <v>271.54525794356778</v>
      </c>
      <c r="W30" s="295">
        <v>318.44468083659677</v>
      </c>
      <c r="X30" s="295">
        <v>373.04017060283138</v>
      </c>
      <c r="Y30" s="295">
        <v>262.31506423012019</v>
      </c>
      <c r="DA30" s="122" t="s">
        <v>1467</v>
      </c>
    </row>
    <row r="31" spans="1:105" ht="12" customHeight="1" x14ac:dyDescent="0.25">
      <c r="A31" s="18" t="s">
        <v>35</v>
      </c>
      <c r="B31" s="295">
        <v>786.19579113317093</v>
      </c>
      <c r="C31" s="295">
        <v>820.37084113098354</v>
      </c>
      <c r="D31" s="295">
        <v>853.80180991506199</v>
      </c>
      <c r="E31" s="295">
        <v>783.72366693834601</v>
      </c>
      <c r="F31" s="295">
        <v>711.01634212387819</v>
      </c>
      <c r="G31" s="295">
        <v>650.51564356403117</v>
      </c>
      <c r="H31" s="295">
        <v>692.38353895489956</v>
      </c>
      <c r="I31" s="295">
        <v>667.35874648330559</v>
      </c>
      <c r="J31" s="295">
        <v>538.35276585362362</v>
      </c>
      <c r="K31" s="295">
        <v>479.41337194442491</v>
      </c>
      <c r="L31" s="295">
        <v>528.11916247171132</v>
      </c>
      <c r="M31" s="295">
        <v>436.12404314771328</v>
      </c>
      <c r="N31" s="295">
        <v>361.64506809353651</v>
      </c>
      <c r="O31" s="295">
        <v>334.01384245084972</v>
      </c>
      <c r="P31" s="295">
        <v>356.64420358144122</v>
      </c>
      <c r="Q31" s="295">
        <v>270.19682408815629</v>
      </c>
      <c r="R31" s="295">
        <v>329.13067486647788</v>
      </c>
      <c r="S31" s="295">
        <v>374.05140281263471</v>
      </c>
      <c r="T31" s="295">
        <v>362.18937466074641</v>
      </c>
      <c r="U31" s="295">
        <v>375.08044844695593</v>
      </c>
      <c r="V31" s="295">
        <v>341.36885376024958</v>
      </c>
      <c r="W31" s="295">
        <v>385.13371442455752</v>
      </c>
      <c r="X31" s="295">
        <v>351.53118015646521</v>
      </c>
      <c r="Y31" s="295">
        <v>316.57941451553131</v>
      </c>
      <c r="DA31" s="122" t="s">
        <v>1468</v>
      </c>
    </row>
    <row r="32" spans="1:105" ht="12" customHeight="1" x14ac:dyDescent="0.25">
      <c r="A32" s="18" t="s">
        <v>38</v>
      </c>
      <c r="B32" s="295">
        <v>20.191200273786151</v>
      </c>
      <c r="C32" s="295">
        <v>21.8333287558414</v>
      </c>
      <c r="D32" s="295">
        <v>21.88616554438153</v>
      </c>
      <c r="E32" s="295">
        <v>20.157228410136991</v>
      </c>
      <c r="F32" s="295">
        <v>19.306510724688419</v>
      </c>
      <c r="G32" s="295">
        <v>18.48343838174107</v>
      </c>
      <c r="H32" s="295">
        <v>20.266188737539011</v>
      </c>
      <c r="I32" s="295">
        <v>17.093783141459749</v>
      </c>
      <c r="J32" s="295">
        <v>22.65585078732261</v>
      </c>
      <c r="K32" s="295">
        <v>39.787669879026943</v>
      </c>
      <c r="L32" s="295">
        <v>75.825567240067429</v>
      </c>
      <c r="M32" s="295">
        <v>87.179244709499059</v>
      </c>
      <c r="N32" s="295">
        <v>93.960792276315999</v>
      </c>
      <c r="O32" s="295">
        <v>86.360772540844152</v>
      </c>
      <c r="P32" s="295">
        <v>84.769200507855075</v>
      </c>
      <c r="Q32" s="295">
        <v>86.809492780016072</v>
      </c>
      <c r="R32" s="295">
        <v>85.877071269272307</v>
      </c>
      <c r="S32" s="295">
        <v>83.459554398580281</v>
      </c>
      <c r="T32" s="295">
        <v>88.553138926462609</v>
      </c>
      <c r="U32" s="295">
        <v>96.84917743556548</v>
      </c>
      <c r="V32" s="295">
        <v>123.658342556489</v>
      </c>
      <c r="W32" s="295">
        <v>143.23791592462331</v>
      </c>
      <c r="X32" s="295">
        <v>133.59868537603199</v>
      </c>
      <c r="Y32" s="295">
        <v>137.38597263495461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164.64680033263372</v>
      </c>
      <c r="C33" s="261">
        <f t="shared" si="0"/>
        <v>173.0591816964986</v>
      </c>
      <c r="D33" s="261">
        <f t="shared" si="0"/>
        <v>188.1617411538478</v>
      </c>
      <c r="E33" s="261">
        <f t="shared" si="0"/>
        <v>177.46295545961326</v>
      </c>
      <c r="F33" s="261">
        <f t="shared" si="0"/>
        <v>186.04322759518445</v>
      </c>
      <c r="G33" s="261">
        <f t="shared" si="0"/>
        <v>177.96357949723418</v>
      </c>
      <c r="H33" s="261">
        <f t="shared" si="0"/>
        <v>208.55037837292008</v>
      </c>
      <c r="I33" s="261">
        <f t="shared" si="0"/>
        <v>203.25689148654391</v>
      </c>
      <c r="J33" s="261">
        <f t="shared" si="0"/>
        <v>172.87498501865537</v>
      </c>
      <c r="K33" s="261">
        <f t="shared" si="0"/>
        <v>158.21978770917448</v>
      </c>
      <c r="L33" s="261">
        <f t="shared" si="0"/>
        <v>171.13859519726265</v>
      </c>
      <c r="M33" s="261">
        <f t="shared" si="0"/>
        <v>154.66623959066177</v>
      </c>
      <c r="N33" s="261">
        <f t="shared" si="0"/>
        <v>121.78485413025444</v>
      </c>
      <c r="O33" s="261">
        <f t="shared" si="0"/>
        <v>107.01386372494252</v>
      </c>
      <c r="P33" s="261">
        <f t="shared" si="0"/>
        <v>110.3296940555187</v>
      </c>
      <c r="Q33" s="261">
        <f t="shared" si="0"/>
        <v>103.26649524428427</v>
      </c>
      <c r="R33" s="261">
        <f t="shared" si="0"/>
        <v>105.64294526227411</v>
      </c>
      <c r="S33" s="261">
        <f t="shared" si="0"/>
        <v>107.08084060757483</v>
      </c>
      <c r="T33" s="261">
        <f t="shared" si="0"/>
        <v>108.81997532744525</v>
      </c>
      <c r="U33" s="261">
        <f t="shared" si="0"/>
        <v>117.95316757728051</v>
      </c>
      <c r="V33" s="261">
        <f t="shared" si="0"/>
        <v>119.99562130429968</v>
      </c>
      <c r="W33" s="261">
        <f t="shared" si="0"/>
        <v>94.128776984106409</v>
      </c>
      <c r="X33" s="261">
        <f t="shared" si="0"/>
        <v>87.106604523533775</v>
      </c>
      <c r="Y33" s="261">
        <f t="shared" si="0"/>
        <v>76.871404936705005</v>
      </c>
      <c r="DA33" s="70"/>
    </row>
    <row r="34" spans="1:105" ht="12" customHeight="1" x14ac:dyDescent="0.25">
      <c r="A34" s="60" t="s">
        <v>1471</v>
      </c>
      <c r="B34" s="262">
        <v>119.597338425361</v>
      </c>
      <c r="C34" s="262">
        <v>129.25765876674541</v>
      </c>
      <c r="D34" s="262">
        <v>142.06174445828111</v>
      </c>
      <c r="E34" s="262">
        <v>129.73827662335219</v>
      </c>
      <c r="F34" s="262">
        <v>121.87881002771729</v>
      </c>
      <c r="G34" s="262">
        <v>115.072294300503</v>
      </c>
      <c r="H34" s="262">
        <v>139.70828179814191</v>
      </c>
      <c r="I34" s="262">
        <v>138.0404187987553</v>
      </c>
      <c r="J34" s="262">
        <v>112.94700052529051</v>
      </c>
      <c r="K34" s="262">
        <v>108.75018817291959</v>
      </c>
      <c r="L34" s="262">
        <v>117.8698311591116</v>
      </c>
      <c r="M34" s="262">
        <v>103.65085334974999</v>
      </c>
      <c r="N34" s="262">
        <v>75.928969693041978</v>
      </c>
      <c r="O34" s="262">
        <v>64.981179604721021</v>
      </c>
      <c r="P34" s="262">
        <v>63.973073809619201</v>
      </c>
      <c r="Q34" s="262">
        <v>52.726408007649539</v>
      </c>
      <c r="R34" s="262">
        <v>57.892434189279498</v>
      </c>
      <c r="S34" s="262">
        <v>61.113186343356723</v>
      </c>
      <c r="T34" s="262">
        <v>57.631119808757312</v>
      </c>
      <c r="U34" s="262">
        <v>60.645134205174273</v>
      </c>
      <c r="V34" s="262">
        <v>61.26874545710843</v>
      </c>
      <c r="W34" s="262">
        <v>69.732116631185136</v>
      </c>
      <c r="X34" s="262">
        <v>62.422304252126047</v>
      </c>
      <c r="Y34" s="262">
        <v>55.770226857403969</v>
      </c>
      <c r="DA34" s="72" t="s">
        <v>1472</v>
      </c>
    </row>
    <row r="35" spans="1:105" ht="12" customHeight="1" x14ac:dyDescent="0.25">
      <c r="A35" s="60" t="s">
        <v>1473</v>
      </c>
      <c r="B35" s="262">
        <v>45.049461907272708</v>
      </c>
      <c r="C35" s="262">
        <v>43.801522929753197</v>
      </c>
      <c r="D35" s="262">
        <v>46.099996695566688</v>
      </c>
      <c r="E35" s="262">
        <v>47.724678836261063</v>
      </c>
      <c r="F35" s="262">
        <v>64.164417567467154</v>
      </c>
      <c r="G35" s="262">
        <v>62.891285196731182</v>
      </c>
      <c r="H35" s="262">
        <v>68.842096574778168</v>
      </c>
      <c r="I35" s="262">
        <v>65.21647268778861</v>
      </c>
      <c r="J35" s="262">
        <v>59.927984493364868</v>
      </c>
      <c r="K35" s="262">
        <v>49.46959953625489</v>
      </c>
      <c r="L35" s="262">
        <v>53.268764038151041</v>
      </c>
      <c r="M35" s="262">
        <v>51.015386240911781</v>
      </c>
      <c r="N35" s="262">
        <v>45.85588443721246</v>
      </c>
      <c r="O35" s="262">
        <v>42.032684120221496</v>
      </c>
      <c r="P35" s="262">
        <v>46.356620245899506</v>
      </c>
      <c r="Q35" s="262">
        <v>50.54008723663474</v>
      </c>
      <c r="R35" s="262">
        <v>47.75051107299462</v>
      </c>
      <c r="S35" s="262">
        <v>45.967654264218112</v>
      </c>
      <c r="T35" s="262">
        <v>51.188855518687937</v>
      </c>
      <c r="U35" s="262">
        <v>57.30803337210623</v>
      </c>
      <c r="V35" s="262">
        <v>58.726875847191238</v>
      </c>
      <c r="W35" s="262">
        <v>24.39666035292127</v>
      </c>
      <c r="X35" s="262">
        <v>24.684300271407729</v>
      </c>
      <c r="Y35" s="262">
        <v>21.101178079301029</v>
      </c>
      <c r="DA35" s="72" t="s">
        <v>1474</v>
      </c>
    </row>
    <row r="36" spans="1:105" ht="12" customHeight="1" x14ac:dyDescent="0.25">
      <c r="A36" s="64" t="s">
        <v>28</v>
      </c>
      <c r="B36" s="229">
        <v>2.1808901633128701</v>
      </c>
      <c r="C36" s="229">
        <v>2.290023897368052</v>
      </c>
      <c r="D36" s="229">
        <v>2.1648649934485849</v>
      </c>
      <c r="E36" s="229">
        <v>2.8920289553087608</v>
      </c>
      <c r="F36" s="229">
        <v>1.0309089764347541</v>
      </c>
      <c r="G36" s="229">
        <v>1.2927459797081899</v>
      </c>
      <c r="H36" s="229">
        <v>0.42419180411078422</v>
      </c>
      <c r="I36" s="229">
        <v>2.3198690724415592</v>
      </c>
      <c r="J36" s="229">
        <v>2.084131829137772</v>
      </c>
      <c r="K36" s="229">
        <v>0.42113770991957472</v>
      </c>
      <c r="L36" s="229">
        <v>0.25138787555487813</v>
      </c>
      <c r="M36" s="229">
        <v>1.180908628793037</v>
      </c>
      <c r="N36" s="229">
        <v>0.844254998734005</v>
      </c>
      <c r="O36" s="229">
        <v>0.57911671731544334</v>
      </c>
      <c r="P36" s="229">
        <v>0.65100081693952938</v>
      </c>
      <c r="Q36" s="229">
        <v>0.21241143462167231</v>
      </c>
      <c r="R36" s="229">
        <v>0.44798311388020817</v>
      </c>
      <c r="S36" s="229">
        <v>0.29768517061544508</v>
      </c>
      <c r="T36" s="229">
        <v>0.28988861636090202</v>
      </c>
      <c r="U36" s="229">
        <v>0.28157431190981719</v>
      </c>
      <c r="V36" s="229">
        <v>0.2463313136647467</v>
      </c>
      <c r="W36" s="229">
        <v>0.1579478963492674</v>
      </c>
      <c r="X36" s="229">
        <v>0.1149267351705499</v>
      </c>
      <c r="Y36" s="229">
        <v>7.8874294317123048E-2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0.9478381404195988</v>
      </c>
      <c r="C38" s="229">
        <v>0.97138770413337394</v>
      </c>
      <c r="D38" s="229">
        <v>0.95362242186280555</v>
      </c>
      <c r="E38" s="229">
        <v>0.98012706099226909</v>
      </c>
      <c r="F38" s="229">
        <v>0.66451715720136584</v>
      </c>
      <c r="G38" s="229">
        <v>0.60881301867825421</v>
      </c>
      <c r="H38" s="229">
        <v>0.60497092588383417</v>
      </c>
      <c r="I38" s="229">
        <v>0.65268717203324556</v>
      </c>
      <c r="J38" s="229">
        <v>0.45274121993617522</v>
      </c>
      <c r="K38" s="229">
        <v>0.4252767241628071</v>
      </c>
      <c r="L38" s="229">
        <v>0.54971570439051809</v>
      </c>
      <c r="M38" s="229">
        <v>0.40805247173865961</v>
      </c>
      <c r="N38" s="229">
        <v>0.28911672846513042</v>
      </c>
      <c r="O38" s="229">
        <v>0.20856778887612931</v>
      </c>
      <c r="P38" s="229">
        <v>0.10120701757771319</v>
      </c>
      <c r="Q38" s="229">
        <v>0.1458274928262687</v>
      </c>
      <c r="R38" s="229">
        <v>0.19427832759590841</v>
      </c>
      <c r="S38" s="229">
        <v>8.4112763081975475E-2</v>
      </c>
      <c r="T38" s="229">
        <v>7.1727924213165109E-2</v>
      </c>
      <c r="U38" s="229">
        <v>7.1223858411844629E-2</v>
      </c>
      <c r="V38" s="229">
        <v>6.3325667389278639E-2</v>
      </c>
      <c r="W38" s="229">
        <v>0.24192425501048659</v>
      </c>
      <c r="X38" s="229">
        <v>0.2398873777427214</v>
      </c>
      <c r="Y38" s="229">
        <v>0.25741886832068178</v>
      </c>
      <c r="DA38" s="73" t="s">
        <v>1477</v>
      </c>
    </row>
    <row r="39" spans="1:105" ht="12" customHeight="1" x14ac:dyDescent="0.25">
      <c r="A39" s="64" t="s">
        <v>159</v>
      </c>
      <c r="B39" s="229">
        <v>2.9535133500605389E-2</v>
      </c>
      <c r="C39" s="229">
        <v>0.2765468432717757</v>
      </c>
      <c r="D39" s="229">
        <v>0.2830980153775447</v>
      </c>
      <c r="E39" s="229">
        <v>0.31289738012225599</v>
      </c>
      <c r="F39" s="229">
        <v>0.24577789597087291</v>
      </c>
      <c r="G39" s="229">
        <v>0.21632687578502799</v>
      </c>
      <c r="H39" s="229">
        <v>0.1964458786221592</v>
      </c>
      <c r="I39" s="229">
        <v>0.26165337022839807</v>
      </c>
      <c r="J39" s="229">
        <v>0.18729745581447399</v>
      </c>
      <c r="K39" s="229">
        <v>0.17554929392233221</v>
      </c>
      <c r="L39" s="229">
        <v>0.27850264836947952</v>
      </c>
      <c r="M39" s="229">
        <v>0.19601110401277991</v>
      </c>
      <c r="N39" s="229">
        <v>0.1127205107772447</v>
      </c>
      <c r="O39" s="229">
        <v>6.2915445465521205E-2</v>
      </c>
      <c r="P39" s="229">
        <v>7.3865835945484959E-2</v>
      </c>
      <c r="Q39" s="229">
        <v>7.1435613468505257E-2</v>
      </c>
      <c r="R39" s="229">
        <v>8.0023317779221365E-2</v>
      </c>
      <c r="S39" s="229">
        <v>8.3325272752319102E-2</v>
      </c>
      <c r="T39" s="229">
        <v>7.2766318108923103E-2</v>
      </c>
      <c r="U39" s="229">
        <v>6.5901571039343868E-2</v>
      </c>
      <c r="V39" s="229">
        <v>6.4030136527733525E-2</v>
      </c>
      <c r="W39" s="229">
        <v>0.24247814869932241</v>
      </c>
      <c r="X39" s="229">
        <v>0.29533408610972262</v>
      </c>
      <c r="Y39" s="229">
        <v>0.23912399101847501</v>
      </c>
      <c r="DA39" s="73" t="s">
        <v>1478</v>
      </c>
    </row>
    <row r="40" spans="1:105" ht="12" customHeight="1" x14ac:dyDescent="0.25">
      <c r="A40" s="64" t="s">
        <v>32</v>
      </c>
      <c r="B40" s="229">
        <v>5.1358764250660034</v>
      </c>
      <c r="C40" s="229">
        <v>2.306863476459049</v>
      </c>
      <c r="D40" s="229">
        <v>2.4633210914474151</v>
      </c>
      <c r="E40" s="229">
        <v>2.221437607767982</v>
      </c>
      <c r="F40" s="229">
        <v>1.55202208477548</v>
      </c>
      <c r="G40" s="229">
        <v>1.4488914906849151</v>
      </c>
      <c r="H40" s="229">
        <v>1.384565065581304</v>
      </c>
      <c r="I40" s="229">
        <v>1.3006448451182739</v>
      </c>
      <c r="J40" s="229">
        <v>1.287189105772329</v>
      </c>
      <c r="K40" s="229">
        <v>1.0058716552114431</v>
      </c>
      <c r="L40" s="229">
        <v>0.76482187951462377</v>
      </c>
      <c r="M40" s="229">
        <v>0.2230347345932534</v>
      </c>
      <c r="N40" s="229">
        <v>0.25140576711480839</v>
      </c>
      <c r="O40" s="229">
        <v>0.18365913640213199</v>
      </c>
      <c r="P40" s="229">
        <v>0.17201207510287631</v>
      </c>
      <c r="Q40" s="229">
        <v>0.25361299061388681</v>
      </c>
      <c r="R40" s="229">
        <v>0.50871134201755575</v>
      </c>
      <c r="S40" s="229">
        <v>0.35353497404886602</v>
      </c>
      <c r="T40" s="229">
        <v>0.28559828918355701</v>
      </c>
      <c r="U40" s="229">
        <v>0.1789065468307319</v>
      </c>
      <c r="V40" s="229">
        <v>0.1397356129357622</v>
      </c>
      <c r="W40" s="229">
        <v>0.49181718189055179</v>
      </c>
      <c r="X40" s="229">
        <v>0.4492936153151223</v>
      </c>
      <c r="Y40" s="229">
        <v>0.38536392999326852</v>
      </c>
      <c r="DA40" s="73" t="s">
        <v>1479</v>
      </c>
    </row>
    <row r="41" spans="1:105" ht="12" customHeight="1" x14ac:dyDescent="0.25">
      <c r="A41" s="64" t="s">
        <v>33</v>
      </c>
      <c r="B41" s="229">
        <v>15.409548611990431</v>
      </c>
      <c r="C41" s="229">
        <v>15.662815335400991</v>
      </c>
      <c r="D41" s="229">
        <v>17.054858694830411</v>
      </c>
      <c r="E41" s="229">
        <v>20.038752967584749</v>
      </c>
      <c r="F41" s="229">
        <v>17.252357116980161</v>
      </c>
      <c r="G41" s="229">
        <v>17.455053566742169</v>
      </c>
      <c r="H41" s="229">
        <v>16.18645897455341</v>
      </c>
      <c r="I41" s="229">
        <v>15.69346949048794</v>
      </c>
      <c r="J41" s="229">
        <v>16.176219015324879</v>
      </c>
      <c r="K41" s="229">
        <v>12.143922082236269</v>
      </c>
      <c r="L41" s="229">
        <v>11.53955734227293</v>
      </c>
      <c r="M41" s="229">
        <v>10.658203927161001</v>
      </c>
      <c r="N41" s="229">
        <v>7.511940594816382</v>
      </c>
      <c r="O41" s="229">
        <v>5.5087336118524632</v>
      </c>
      <c r="P41" s="229">
        <v>2.914039112166606</v>
      </c>
      <c r="Q41" s="229">
        <v>4.0837781238986119</v>
      </c>
      <c r="R41" s="229">
        <v>3.1701727625556679</v>
      </c>
      <c r="S41" s="229">
        <v>2.0858338959585212</v>
      </c>
      <c r="T41" s="229">
        <v>1.935933404718287</v>
      </c>
      <c r="U41" s="229">
        <v>1.795418799169251</v>
      </c>
      <c r="V41" s="229">
        <v>2.4593936677070092</v>
      </c>
      <c r="W41" s="229">
        <v>8.1405771747758138</v>
      </c>
      <c r="X41" s="229">
        <v>9.5307774662723901</v>
      </c>
      <c r="Y41" s="229">
        <v>6.5597535741647226</v>
      </c>
      <c r="DA41" s="73" t="s">
        <v>1480</v>
      </c>
    </row>
    <row r="42" spans="1:105" ht="12" customHeight="1" x14ac:dyDescent="0.25">
      <c r="A42" s="64" t="s">
        <v>35</v>
      </c>
      <c r="B42" s="229">
        <v>20.811294589726771</v>
      </c>
      <c r="C42" s="229">
        <v>21.71593824356523</v>
      </c>
      <c r="D42" s="229">
        <v>22.600885412746351</v>
      </c>
      <c r="E42" s="229">
        <v>20.74585528636096</v>
      </c>
      <c r="F42" s="229">
        <v>13.792739027210491</v>
      </c>
      <c r="G42" s="229">
        <v>12.56789348456096</v>
      </c>
      <c r="H42" s="229">
        <v>12.283401100606699</v>
      </c>
      <c r="I42" s="229">
        <v>12.482497803048931</v>
      </c>
      <c r="J42" s="229">
        <v>10.133929142099049</v>
      </c>
      <c r="K42" s="229">
        <v>8.6979318000438202</v>
      </c>
      <c r="L42" s="229">
        <v>9.3164508098466339</v>
      </c>
      <c r="M42" s="229">
        <v>7.4469450168445723</v>
      </c>
      <c r="N42" s="229">
        <v>5.6041978482820776</v>
      </c>
      <c r="O42" s="229">
        <v>4.7666577986587217</v>
      </c>
      <c r="P42" s="229">
        <v>4.0760532529537281</v>
      </c>
      <c r="Q42" s="229">
        <v>2.8888133577708359</v>
      </c>
      <c r="R42" s="229">
        <v>3.740233334796347</v>
      </c>
      <c r="S42" s="229">
        <v>4.0028839860912644</v>
      </c>
      <c r="T42" s="229">
        <v>3.4619791052473698</v>
      </c>
      <c r="U42" s="229">
        <v>3.2673799682799838</v>
      </c>
      <c r="V42" s="229">
        <v>3.09178810062238</v>
      </c>
      <c r="W42" s="229">
        <v>9.8453857563095752</v>
      </c>
      <c r="X42" s="229">
        <v>8.9812457599759288</v>
      </c>
      <c r="Y42" s="229">
        <v>7.9167506142667721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0.53447884325643547</v>
      </c>
      <c r="C44" s="229">
        <v>0.57794742955473621</v>
      </c>
      <c r="D44" s="229">
        <v>0.57934606585358794</v>
      </c>
      <c r="E44" s="229">
        <v>0.53357957812408763</v>
      </c>
      <c r="F44" s="229">
        <v>0.37451975176299529</v>
      </c>
      <c r="G44" s="229">
        <v>0.3570980761315114</v>
      </c>
      <c r="H44" s="229">
        <v>0.35953732438460673</v>
      </c>
      <c r="I44" s="229">
        <v>0.31972775007962501</v>
      </c>
      <c r="J44" s="229">
        <v>0.4264727537317457</v>
      </c>
      <c r="K44" s="229">
        <v>0.72186229951581693</v>
      </c>
      <c r="L44" s="229">
        <v>1.3376245694524409</v>
      </c>
      <c r="M44" s="229">
        <v>1.4886109861679651</v>
      </c>
      <c r="N44" s="229">
        <v>1.4560543371259671</v>
      </c>
      <c r="O44" s="229">
        <v>1.232440688414228</v>
      </c>
      <c r="P44" s="229">
        <v>0.96881926584130706</v>
      </c>
      <c r="Q44" s="229">
        <v>0.92812498137432287</v>
      </c>
      <c r="R44" s="229">
        <v>0.97590504071466111</v>
      </c>
      <c r="S44" s="229">
        <v>0.89313637450982242</v>
      </c>
      <c r="T44" s="229">
        <v>0.84643321454318354</v>
      </c>
      <c r="U44" s="229">
        <v>0.84366717488904808</v>
      </c>
      <c r="V44" s="229">
        <v>1.1199773730012099</v>
      </c>
      <c r="W44" s="229">
        <v>3.661669919796128</v>
      </c>
      <c r="X44" s="229">
        <v>3.4133035540056</v>
      </c>
      <c r="Y44" s="229">
        <v>3.4356323670440521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29.25157555713103</v>
      </c>
      <c r="G45" s="325">
        <v>28.944462704440149</v>
      </c>
      <c r="H45" s="325">
        <v>37.40252550103537</v>
      </c>
      <c r="I45" s="325">
        <v>32.185923184350642</v>
      </c>
      <c r="J45" s="325">
        <v>29.180003971548441</v>
      </c>
      <c r="K45" s="325">
        <v>25.878047971242822</v>
      </c>
      <c r="L45" s="325">
        <v>29.230703208749532</v>
      </c>
      <c r="M45" s="325">
        <v>29.413619371600522</v>
      </c>
      <c r="N45" s="325">
        <v>29.786193651896841</v>
      </c>
      <c r="O45" s="325">
        <v>29.490592933236869</v>
      </c>
      <c r="P45" s="325">
        <v>37.399622869372273</v>
      </c>
      <c r="Q45" s="325">
        <v>41.956083242060643</v>
      </c>
      <c r="R45" s="325">
        <v>38.633203833655053</v>
      </c>
      <c r="S45" s="325">
        <v>38.167141827159902</v>
      </c>
      <c r="T45" s="325">
        <v>44.22452864631255</v>
      </c>
      <c r="U45" s="325">
        <v>50.80396114157621</v>
      </c>
      <c r="V45" s="325">
        <v>51.542293975343128</v>
      </c>
      <c r="W45" s="325">
        <v>1.6148600200901231</v>
      </c>
      <c r="X45" s="325">
        <v>1.659531676815694</v>
      </c>
      <c r="Y45" s="325">
        <v>2.2282604401759292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3892.8274390271531</v>
      </c>
      <c r="C48" s="223">
        <v>3513.9321582158391</v>
      </c>
      <c r="D48" s="223">
        <v>3429.4773684767488</v>
      </c>
      <c r="E48" s="223">
        <v>4075.8754191199582</v>
      </c>
      <c r="F48" s="223">
        <v>4390.3225592028866</v>
      </c>
      <c r="G48" s="223">
        <v>4435.0882458672204</v>
      </c>
      <c r="H48" s="223">
        <v>3801.6910255023299</v>
      </c>
      <c r="I48" s="223">
        <v>3780.0444145062738</v>
      </c>
      <c r="J48" s="223">
        <v>4164.2732180936509</v>
      </c>
      <c r="K48" s="223">
        <v>2565.9250868067661</v>
      </c>
      <c r="L48" s="223">
        <v>2439.1812931222189</v>
      </c>
      <c r="M48" s="223">
        <v>2498.4605907665832</v>
      </c>
      <c r="N48" s="223">
        <v>2561.8333214104291</v>
      </c>
      <c r="O48" s="223">
        <v>2470.7315068586172</v>
      </c>
      <c r="P48" s="223">
        <v>2116.2663592272279</v>
      </c>
      <c r="Q48" s="223">
        <v>2476.5458983563722</v>
      </c>
      <c r="R48" s="223">
        <v>2115.7024827701639</v>
      </c>
      <c r="S48" s="223">
        <v>1851.058541160809</v>
      </c>
      <c r="T48" s="223">
        <v>1851.0119886012701</v>
      </c>
      <c r="U48" s="223">
        <v>1755.1318499098679</v>
      </c>
      <c r="V48" s="223">
        <v>1644.0431674331469</v>
      </c>
      <c r="W48" s="223">
        <v>1859.014425297891</v>
      </c>
      <c r="X48" s="223">
        <v>1919.4179361103911</v>
      </c>
      <c r="Y48" s="223">
        <v>1947.405801573095</v>
      </c>
      <c r="DA48" s="89" t="s">
        <v>1485</v>
      </c>
    </row>
    <row r="49" spans="1:105" ht="12" customHeight="1" x14ac:dyDescent="0.25">
      <c r="A49" s="55" t="s">
        <v>91</v>
      </c>
      <c r="B49" s="259">
        <v>28.011035367907759</v>
      </c>
      <c r="C49" s="259">
        <v>25.28467534353663</v>
      </c>
      <c r="D49" s="259">
        <v>24.676976661942302</v>
      </c>
      <c r="E49" s="259">
        <v>29.328166302867739</v>
      </c>
      <c r="F49" s="259">
        <v>31.590786493502591</v>
      </c>
      <c r="G49" s="259">
        <v>31.912900240403381</v>
      </c>
      <c r="H49" s="259">
        <v>27.355258726756229</v>
      </c>
      <c r="I49" s="259">
        <v>27.19949945006007</v>
      </c>
      <c r="J49" s="259">
        <v>29.964237105460519</v>
      </c>
      <c r="K49" s="259">
        <v>18.463242844360071</v>
      </c>
      <c r="L49" s="259">
        <v>17.551251510768338</v>
      </c>
      <c r="M49" s="259">
        <v>17.977798674471099</v>
      </c>
      <c r="N49" s="259">
        <v>18.433800340927711</v>
      </c>
      <c r="O49" s="259">
        <v>17.778272658424051</v>
      </c>
      <c r="P49" s="259">
        <v>15.22770088443548</v>
      </c>
      <c r="Q49" s="259">
        <v>17.820110404493558</v>
      </c>
      <c r="R49" s="259">
        <v>15.22364348306548</v>
      </c>
      <c r="S49" s="259">
        <v>13.3193847085816</v>
      </c>
      <c r="T49" s="259">
        <v>13.31904973730019</v>
      </c>
      <c r="U49" s="259">
        <v>12.62913938344211</v>
      </c>
      <c r="V49" s="259">
        <v>11.82979518887799</v>
      </c>
      <c r="W49" s="259">
        <v>13.376631672500981</v>
      </c>
      <c r="X49" s="259">
        <v>13.8112681685216</v>
      </c>
      <c r="Y49" s="259">
        <v>14.012656260243389</v>
      </c>
      <c r="DA49" s="67" t="s">
        <v>1486</v>
      </c>
    </row>
    <row r="50" spans="1:105" ht="12" customHeight="1" x14ac:dyDescent="0.25">
      <c r="A50" s="173" t="s">
        <v>92</v>
      </c>
      <c r="B50" s="224">
        <v>31.362331742321199</v>
      </c>
      <c r="C50" s="224">
        <v>28.30978454403758</v>
      </c>
      <c r="D50" s="224">
        <v>27.629379575024249</v>
      </c>
      <c r="E50" s="224">
        <v>32.837046860406957</v>
      </c>
      <c r="F50" s="224">
        <v>35.370371462426661</v>
      </c>
      <c r="G50" s="224">
        <v>35.731023543164767</v>
      </c>
      <c r="H50" s="224">
        <v>30.62809667037444</v>
      </c>
      <c r="I50" s="224">
        <v>30.453702041845791</v>
      </c>
      <c r="J50" s="224">
        <v>33.549218447801223</v>
      </c>
      <c r="K50" s="224">
        <v>20.67222219808686</v>
      </c>
      <c r="L50" s="224">
        <v>19.651118394726719</v>
      </c>
      <c r="M50" s="224">
        <v>20.128698515421551</v>
      </c>
      <c r="N50" s="224">
        <v>20.639257134573779</v>
      </c>
      <c r="O50" s="224">
        <v>19.905300807186141</v>
      </c>
      <c r="P50" s="224">
        <v>17.049573517645211</v>
      </c>
      <c r="Q50" s="224">
        <v>19.95214410499177</v>
      </c>
      <c r="R50" s="224">
        <v>17.045030680648789</v>
      </c>
      <c r="S50" s="224">
        <v>14.912942572366539</v>
      </c>
      <c r="T50" s="224">
        <v>14.912567524450109</v>
      </c>
      <c r="U50" s="224">
        <v>14.140114914042529</v>
      </c>
      <c r="V50" s="224">
        <v>13.245135579042991</v>
      </c>
      <c r="W50" s="224">
        <v>14.977038677708549</v>
      </c>
      <c r="X50" s="224">
        <v>15.463675954641779</v>
      </c>
      <c r="Y50" s="224">
        <v>15.68915852101517</v>
      </c>
      <c r="DA50" s="177" t="s">
        <v>1487</v>
      </c>
    </row>
    <row r="51" spans="1:105" ht="12" customHeight="1" x14ac:dyDescent="0.25">
      <c r="A51" s="173" t="s">
        <v>93</v>
      </c>
      <c r="B51" s="224">
        <v>38.039587464206207</v>
      </c>
      <c r="C51" s="224">
        <v>37.598477598951277</v>
      </c>
      <c r="D51" s="224">
        <v>38.061102463753294</v>
      </c>
      <c r="E51" s="224">
        <v>40.785883362439392</v>
      </c>
      <c r="F51" s="224">
        <v>41.52063212267791</v>
      </c>
      <c r="G51" s="224">
        <v>40.835363578892277</v>
      </c>
      <c r="H51" s="224">
        <v>40.836770086759422</v>
      </c>
      <c r="I51" s="224">
        <v>40.287445829561008</v>
      </c>
      <c r="J51" s="224">
        <v>40.159744073899887</v>
      </c>
      <c r="K51" s="224">
        <v>29.062862869577469</v>
      </c>
      <c r="L51" s="224">
        <v>28.354537302898741</v>
      </c>
      <c r="M51" s="224">
        <v>27.80738548180997</v>
      </c>
      <c r="N51" s="224">
        <v>25.856072982416588</v>
      </c>
      <c r="O51" s="224">
        <v>25.041122133613381</v>
      </c>
      <c r="P51" s="224">
        <v>22.928616593569739</v>
      </c>
      <c r="Q51" s="224">
        <v>22.477168349595811</v>
      </c>
      <c r="R51" s="224">
        <v>20.682490921438792</v>
      </c>
      <c r="S51" s="224">
        <v>20.395277804219969</v>
      </c>
      <c r="T51" s="224">
        <v>19.323703826380338</v>
      </c>
      <c r="U51" s="224">
        <v>18.630872992946699</v>
      </c>
      <c r="V51" s="224">
        <v>16.871042905366579</v>
      </c>
      <c r="W51" s="224">
        <v>20.18699228273233</v>
      </c>
      <c r="X51" s="224">
        <v>18.86902587034507</v>
      </c>
      <c r="Y51" s="224">
        <v>20.16008704031448</v>
      </c>
      <c r="DA51" s="177" t="s">
        <v>1488</v>
      </c>
    </row>
    <row r="52" spans="1:105" ht="12" customHeight="1" x14ac:dyDescent="0.25">
      <c r="A52" s="173" t="s">
        <v>94</v>
      </c>
      <c r="B52" s="224">
        <v>23.06748855754682</v>
      </c>
      <c r="C52" s="224">
        <v>20.822292054100611</v>
      </c>
      <c r="D52" s="224">
        <v>20.32184349159678</v>
      </c>
      <c r="E52" s="224">
        <v>24.15216473505755</v>
      </c>
      <c r="F52" s="224">
        <v>26.015464847746038</v>
      </c>
      <c r="G52" s="224">
        <v>26.280730128849349</v>
      </c>
      <c r="H52" s="224">
        <v>22.527447107190412</v>
      </c>
      <c r="I52" s="224">
        <v>22.399177113392291</v>
      </c>
      <c r="J52" s="224">
        <v>24.675978145304029</v>
      </c>
      <c r="K52" s="224">
        <v>15.204744753399529</v>
      </c>
      <c r="L52" s="224">
        <v>14.453706836525109</v>
      </c>
      <c r="M52" s="224">
        <v>14.80497453115807</v>
      </c>
      <c r="N52" s="224">
        <v>15.18049843040178</v>
      </c>
      <c r="O52" s="224">
        <v>14.64066200105534</v>
      </c>
      <c r="P52" s="224">
        <v>12.54022963791995</v>
      </c>
      <c r="Q52" s="224">
        <v>14.67511598378235</v>
      </c>
      <c r="R52" s="224">
        <v>12.5368883098167</v>
      </c>
      <c r="S52" s="224">
        <v>10.968703952685029</v>
      </c>
      <c r="T52" s="224">
        <v>10.96842809904023</v>
      </c>
      <c r="U52" s="224">
        <v>10.40027704770181</v>
      </c>
      <c r="V52" s="224">
        <v>9.7420056621758437</v>
      </c>
      <c r="W52" s="224">
        <v>11.01584764686913</v>
      </c>
      <c r="X52" s="224">
        <v>11.373777022451391</v>
      </c>
      <c r="Y52" s="224">
        <v>11.539622998524839</v>
      </c>
      <c r="DA52" s="177" t="s">
        <v>1489</v>
      </c>
    </row>
    <row r="53" spans="1:105" ht="12" customHeight="1" x14ac:dyDescent="0.25">
      <c r="A53" s="56" t="s">
        <v>95</v>
      </c>
      <c r="B53" s="260">
        <v>30.895777008811141</v>
      </c>
      <c r="C53" s="260">
        <v>28.219733737267401</v>
      </c>
      <c r="D53" s="260">
        <v>27.738563014598981</v>
      </c>
      <c r="E53" s="260">
        <v>32.145388594668198</v>
      </c>
      <c r="F53" s="260">
        <v>33.606211944194769</v>
      </c>
      <c r="G53" s="260">
        <v>33.575298701117532</v>
      </c>
      <c r="H53" s="260">
        <v>29.73705359252131</v>
      </c>
      <c r="I53" s="260">
        <v>29.790382083580202</v>
      </c>
      <c r="J53" s="260">
        <v>31.734170620246989</v>
      </c>
      <c r="K53" s="260">
        <v>20.326102676455609</v>
      </c>
      <c r="L53" s="260">
        <v>19.481692178464151</v>
      </c>
      <c r="M53" s="260">
        <v>19.60225067956538</v>
      </c>
      <c r="N53" s="260">
        <v>19.40180732150306</v>
      </c>
      <c r="O53" s="260">
        <v>18.69596091897952</v>
      </c>
      <c r="P53" s="260">
        <v>16.41786442359988</v>
      </c>
      <c r="Q53" s="260">
        <v>17.744462359722888</v>
      </c>
      <c r="R53" s="260">
        <v>15.914660203063081</v>
      </c>
      <c r="S53" s="260">
        <v>14.42954385484043</v>
      </c>
      <c r="T53" s="260">
        <v>14.093696863779121</v>
      </c>
      <c r="U53" s="260">
        <v>13.34674810631631</v>
      </c>
      <c r="V53" s="260">
        <v>12.221983074194799</v>
      </c>
      <c r="W53" s="260">
        <v>14.62560562414231</v>
      </c>
      <c r="X53" s="260">
        <v>14.68896610065095</v>
      </c>
      <c r="Y53" s="260">
        <v>15.299397319103321</v>
      </c>
      <c r="DA53" s="68" t="s">
        <v>1490</v>
      </c>
    </row>
    <row r="54" spans="1:105" ht="12" customHeight="1" x14ac:dyDescent="0.25">
      <c r="A54" s="37" t="s">
        <v>159</v>
      </c>
      <c r="B54" s="226">
        <v>3.2842557624157609E-2</v>
      </c>
      <c r="C54" s="226">
        <v>0.25079764365737511</v>
      </c>
      <c r="D54" s="226">
        <v>0.2337472296885949</v>
      </c>
      <c r="E54" s="226">
        <v>0.3479614051750724</v>
      </c>
      <c r="F54" s="226">
        <v>0.43528625914385122</v>
      </c>
      <c r="G54" s="226">
        <v>0.42098076592455053</v>
      </c>
      <c r="H54" s="226">
        <v>0.30288463703922708</v>
      </c>
      <c r="I54" s="226">
        <v>0.39558168028250018</v>
      </c>
      <c r="J54" s="226">
        <v>0.39627149539502449</v>
      </c>
      <c r="K54" s="226">
        <v>0.2357658252169462</v>
      </c>
      <c r="L54" s="226">
        <v>0.328264981259761</v>
      </c>
      <c r="M54" s="226">
        <v>0.29252067989745473</v>
      </c>
      <c r="N54" s="226">
        <v>0.24929915641585801</v>
      </c>
      <c r="O54" s="226">
        <v>0.1601600950688904</v>
      </c>
      <c r="P54" s="226">
        <v>0.18466594620883589</v>
      </c>
      <c r="Q54" s="226">
        <v>0.29756199644846237</v>
      </c>
      <c r="R54" s="226">
        <v>0.22783237575146861</v>
      </c>
      <c r="S54" s="226">
        <v>0.1874062944704068</v>
      </c>
      <c r="T54" s="226">
        <v>0.1918888701271898</v>
      </c>
      <c r="U54" s="226">
        <v>0.17081248525397091</v>
      </c>
      <c r="V54" s="226">
        <v>0.1596021082404569</v>
      </c>
      <c r="W54" s="226">
        <v>0.22023919149350921</v>
      </c>
      <c r="X54" s="226">
        <v>0.31333665871738242</v>
      </c>
      <c r="Y54" s="226">
        <v>0.28508112244459288</v>
      </c>
      <c r="DA54" s="69" t="s">
        <v>1491</v>
      </c>
    </row>
    <row r="55" spans="1:105" ht="12" customHeight="1" x14ac:dyDescent="0.25">
      <c r="A55" s="37" t="s">
        <v>35</v>
      </c>
      <c r="B55" s="226">
        <v>23.141799639483981</v>
      </c>
      <c r="C55" s="226">
        <v>19.693973277224831</v>
      </c>
      <c r="D55" s="226">
        <v>18.661008084756329</v>
      </c>
      <c r="E55" s="226">
        <v>23.070685200944581</v>
      </c>
      <c r="F55" s="226">
        <v>24.427704333563689</v>
      </c>
      <c r="G55" s="226">
        <v>24.457624167079189</v>
      </c>
      <c r="H55" s="226">
        <v>18.93882177655842</v>
      </c>
      <c r="I55" s="226">
        <v>18.871713560358309</v>
      </c>
      <c r="J55" s="226">
        <v>21.44069302972601</v>
      </c>
      <c r="K55" s="226">
        <v>11.681477166324139</v>
      </c>
      <c r="L55" s="226">
        <v>10.98109683482973</v>
      </c>
      <c r="M55" s="226">
        <v>11.113581704760501</v>
      </c>
      <c r="N55" s="226">
        <v>12.394565872090871</v>
      </c>
      <c r="O55" s="226">
        <v>12.134196309750701</v>
      </c>
      <c r="P55" s="226">
        <v>10.190207978013319</v>
      </c>
      <c r="Q55" s="226">
        <v>12.03322864280096</v>
      </c>
      <c r="R55" s="226">
        <v>10.64872427412346</v>
      </c>
      <c r="S55" s="226">
        <v>9.0028586796005001</v>
      </c>
      <c r="T55" s="226">
        <v>9.1294334545751052</v>
      </c>
      <c r="U55" s="226">
        <v>8.46883137759718</v>
      </c>
      <c r="V55" s="226">
        <v>7.7066195053068176</v>
      </c>
      <c r="W55" s="226">
        <v>8.9424132052414969</v>
      </c>
      <c r="X55" s="226">
        <v>9.5287122953528662</v>
      </c>
      <c r="Y55" s="226">
        <v>9.4382673257352891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0.35781448950752492</v>
      </c>
      <c r="X57" s="226">
        <v>0.56289754683067716</v>
      </c>
      <c r="Y57" s="226">
        <v>0.80252270215631416</v>
      </c>
      <c r="DA57" s="69" t="s">
        <v>1494</v>
      </c>
    </row>
    <row r="58" spans="1:105" ht="12" customHeight="1" x14ac:dyDescent="0.25">
      <c r="A58" s="37" t="s">
        <v>40</v>
      </c>
      <c r="B58" s="226">
        <v>7.7211348117030116</v>
      </c>
      <c r="C58" s="226">
        <v>8.2749628163851856</v>
      </c>
      <c r="D58" s="226">
        <v>8.8438077001540503</v>
      </c>
      <c r="E58" s="226">
        <v>8.7267419885485449</v>
      </c>
      <c r="F58" s="226">
        <v>8.7432213514872306</v>
      </c>
      <c r="G58" s="226">
        <v>8.6966937681137875</v>
      </c>
      <c r="H58" s="226">
        <v>10.49534717892365</v>
      </c>
      <c r="I58" s="226">
        <v>10.52308684293939</v>
      </c>
      <c r="J58" s="226">
        <v>9.8972060951259522</v>
      </c>
      <c r="K58" s="226">
        <v>8.4088596849145194</v>
      </c>
      <c r="L58" s="226">
        <v>8.1723303623746535</v>
      </c>
      <c r="M58" s="226">
        <v>8.1961482949074274</v>
      </c>
      <c r="N58" s="226">
        <v>6.7579422929963284</v>
      </c>
      <c r="O58" s="226">
        <v>6.401604514159926</v>
      </c>
      <c r="P58" s="226">
        <v>6.0429904993777246</v>
      </c>
      <c r="Q58" s="226">
        <v>5.4136717204734657</v>
      </c>
      <c r="R58" s="226">
        <v>5.03810355318815</v>
      </c>
      <c r="S58" s="226">
        <v>5.2392788807695219</v>
      </c>
      <c r="T58" s="226">
        <v>4.7723745390768242</v>
      </c>
      <c r="U58" s="226">
        <v>4.7071042434651593</v>
      </c>
      <c r="V58" s="226">
        <v>4.3557614606475283</v>
      </c>
      <c r="W58" s="226">
        <v>5.1051387378997779</v>
      </c>
      <c r="X58" s="226">
        <v>4.2840195997500263</v>
      </c>
      <c r="Y58" s="226">
        <v>4.7735261687671242</v>
      </c>
      <c r="DA58" s="69" t="s">
        <v>1495</v>
      </c>
    </row>
    <row r="59" spans="1:105" ht="12" customHeight="1" x14ac:dyDescent="0.25">
      <c r="A59" s="57" t="s">
        <v>1496</v>
      </c>
      <c r="B59" s="261">
        <v>162.21489223963039</v>
      </c>
      <c r="C59" s="261">
        <v>160.3338363705179</v>
      </c>
      <c r="D59" s="261">
        <v>162.30664016766329</v>
      </c>
      <c r="E59" s="261">
        <v>173.9261152808694</v>
      </c>
      <c r="F59" s="261">
        <v>177.05935617307011</v>
      </c>
      <c r="G59" s="261">
        <v>174.13711725315551</v>
      </c>
      <c r="H59" s="261">
        <v>174.14311512372441</v>
      </c>
      <c r="I59" s="261">
        <v>171.80059300068859</v>
      </c>
      <c r="J59" s="261">
        <v>171.2560254090219</v>
      </c>
      <c r="K59" s="261">
        <v>123.93481325210909</v>
      </c>
      <c r="L59" s="261">
        <v>120.91425064539099</v>
      </c>
      <c r="M59" s="261">
        <v>118.5809925946787</v>
      </c>
      <c r="N59" s="261">
        <v>110.2598732578093</v>
      </c>
      <c r="O59" s="261">
        <v>106.78462095010219</v>
      </c>
      <c r="P59" s="261">
        <v>97.77611477594219</v>
      </c>
      <c r="Q59" s="261">
        <v>95.850972230247905</v>
      </c>
      <c r="R59" s="261">
        <v>88.197802860645197</v>
      </c>
      <c r="S59" s="261">
        <v>86.973019734295562</v>
      </c>
      <c r="T59" s="261">
        <v>82.403431341529455</v>
      </c>
      <c r="U59" s="261">
        <v>79.448944017199679</v>
      </c>
      <c r="V59" s="261">
        <v>71.944376616580882</v>
      </c>
      <c r="W59" s="261">
        <v>86.08481311389032</v>
      </c>
      <c r="X59" s="261">
        <v>80.464516107198961</v>
      </c>
      <c r="Y59" s="261">
        <v>85.970079193508056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578.2078880543836</v>
      </c>
      <c r="C60" s="261">
        <f t="shared" si="1"/>
        <v>512.79916463280995</v>
      </c>
      <c r="D60" s="261">
        <f t="shared" si="1"/>
        <v>496.91630726387962</v>
      </c>
      <c r="E60" s="261">
        <f t="shared" si="1"/>
        <v>596.7219536868289</v>
      </c>
      <c r="F60" s="261">
        <f t="shared" si="1"/>
        <v>671.47344435284947</v>
      </c>
      <c r="G60" s="261">
        <f t="shared" si="1"/>
        <v>677.12127089572175</v>
      </c>
      <c r="H60" s="261">
        <f t="shared" si="1"/>
        <v>577.08130587774463</v>
      </c>
      <c r="I60" s="261">
        <f t="shared" si="1"/>
        <v>573.20799555760971</v>
      </c>
      <c r="J60" s="261">
        <f t="shared" si="1"/>
        <v>633.53192043599086</v>
      </c>
      <c r="K60" s="261">
        <f t="shared" si="1"/>
        <v>380.98211331465222</v>
      </c>
      <c r="L60" s="261">
        <f t="shared" si="1"/>
        <v>363.44507342029715</v>
      </c>
      <c r="M60" s="261">
        <f t="shared" si="1"/>
        <v>374.51837226962908</v>
      </c>
      <c r="N60" s="261">
        <f t="shared" si="1"/>
        <v>397.54561681495733</v>
      </c>
      <c r="O60" s="261">
        <f t="shared" si="1"/>
        <v>390.71730411494747</v>
      </c>
      <c r="P60" s="261">
        <f t="shared" si="1"/>
        <v>354.31240140021748</v>
      </c>
      <c r="Q60" s="261">
        <f t="shared" si="1"/>
        <v>420.8141591787271</v>
      </c>
      <c r="R60" s="261">
        <f t="shared" si="1"/>
        <v>359.09021620022997</v>
      </c>
      <c r="S60" s="261">
        <f t="shared" si="1"/>
        <v>315.78508355632493</v>
      </c>
      <c r="T60" s="261">
        <f t="shared" si="1"/>
        <v>327.09632472446179</v>
      </c>
      <c r="U60" s="261">
        <f t="shared" si="1"/>
        <v>317.17588457883409</v>
      </c>
      <c r="V60" s="261">
        <f t="shared" si="1"/>
        <v>291.38524433926028</v>
      </c>
      <c r="W60" s="261">
        <f t="shared" si="1"/>
        <v>259.81174770435968</v>
      </c>
      <c r="X60" s="261">
        <f t="shared" si="1"/>
        <v>269.30216949373755</v>
      </c>
      <c r="Y60" s="261">
        <f t="shared" si="1"/>
        <v>274.27338692072476</v>
      </c>
      <c r="DA60" s="70"/>
    </row>
    <row r="61" spans="1:105" ht="12" customHeight="1" x14ac:dyDescent="0.25">
      <c r="A61" s="60" t="s">
        <v>1499</v>
      </c>
      <c r="B61" s="262">
        <v>478.91254247795229</v>
      </c>
      <c r="C61" s="262">
        <v>424.50577586526413</v>
      </c>
      <c r="D61" s="262">
        <v>411.32491028965148</v>
      </c>
      <c r="E61" s="262">
        <v>492.75154220270701</v>
      </c>
      <c r="F61" s="262">
        <v>519.99354499006915</v>
      </c>
      <c r="G61" s="262">
        <v>522.46016032785678</v>
      </c>
      <c r="H61" s="262">
        <v>437.63457999460309</v>
      </c>
      <c r="I61" s="262">
        <v>441.30769894675558</v>
      </c>
      <c r="J61" s="262">
        <v>485.86918609920082</v>
      </c>
      <c r="K61" s="262">
        <v>289.36601964058048</v>
      </c>
      <c r="L61" s="262">
        <v>274.6441414781022</v>
      </c>
      <c r="M61" s="262">
        <v>279.67358767432057</v>
      </c>
      <c r="N61" s="262">
        <v>289.33368942638361</v>
      </c>
      <c r="O61" s="262">
        <v>278.46937957002177</v>
      </c>
      <c r="P61" s="262">
        <v>239.17474138344579</v>
      </c>
      <c r="Q61" s="262">
        <v>271.50914273531242</v>
      </c>
      <c r="R61" s="262">
        <v>240.87209417921349</v>
      </c>
      <c r="S61" s="262">
        <v>209.47559231925811</v>
      </c>
      <c r="T61" s="262">
        <v>208.15473633507989</v>
      </c>
      <c r="U61" s="262">
        <v>195.1708509515673</v>
      </c>
      <c r="V61" s="262">
        <v>179.32157463571019</v>
      </c>
      <c r="W61" s="262">
        <v>210.86834617192591</v>
      </c>
      <c r="X61" s="262">
        <v>217.59443566351041</v>
      </c>
      <c r="Y61" s="262">
        <v>221.4140520075147</v>
      </c>
      <c r="DA61" s="72" t="s">
        <v>1500</v>
      </c>
    </row>
    <row r="62" spans="1:105" ht="12" customHeight="1" x14ac:dyDescent="0.25">
      <c r="A62" s="59" t="s">
        <v>28</v>
      </c>
      <c r="B62" s="230">
        <v>35.885245234833633</v>
      </c>
      <c r="C62" s="230">
        <v>35.272190080732628</v>
      </c>
      <c r="D62" s="230">
        <v>31.28185933686429</v>
      </c>
      <c r="E62" s="230">
        <v>52.483557500853223</v>
      </c>
      <c r="F62" s="230">
        <v>31.011633358471009</v>
      </c>
      <c r="G62" s="230">
        <v>41.860678666768322</v>
      </c>
      <c r="H62" s="230">
        <v>12.46450263527208</v>
      </c>
      <c r="I62" s="230">
        <v>60.160715157238172</v>
      </c>
      <c r="J62" s="230">
        <v>71.586763143950819</v>
      </c>
      <c r="K62" s="230">
        <v>11.36169942511636</v>
      </c>
      <c r="L62" s="230">
        <v>6.1860905193073394</v>
      </c>
      <c r="M62" s="230">
        <v>34.930791236981847</v>
      </c>
      <c r="N62" s="230">
        <v>34.396208827268893</v>
      </c>
      <c r="O62" s="230">
        <v>27.80013506807898</v>
      </c>
      <c r="P62" s="230">
        <v>30.68559061495143</v>
      </c>
      <c r="Q62" s="230">
        <v>16.14502174169855</v>
      </c>
      <c r="R62" s="230">
        <v>21.706226233358642</v>
      </c>
      <c r="S62" s="230">
        <v>12.933160238943531</v>
      </c>
      <c r="T62" s="230">
        <v>14.429044001605179</v>
      </c>
      <c r="U62" s="230">
        <v>14.218704651154081</v>
      </c>
      <c r="V62" s="230">
        <v>12.25240939223487</v>
      </c>
      <c r="W62" s="230">
        <v>3.0334760405775349</v>
      </c>
      <c r="X62" s="230">
        <v>2.4807254364082572</v>
      </c>
      <c r="Y62" s="230">
        <v>1.9671996336646731</v>
      </c>
      <c r="DA62" s="71" t="s">
        <v>1501</v>
      </c>
    </row>
    <row r="63" spans="1:105" ht="12" customHeight="1" x14ac:dyDescent="0.25">
      <c r="A63" s="59" t="s">
        <v>31</v>
      </c>
      <c r="B63" s="295">
        <v>15.59611056258702</v>
      </c>
      <c r="C63" s="295">
        <v>14.961840259246911</v>
      </c>
      <c r="D63" s="295">
        <v>13.77965025600596</v>
      </c>
      <c r="E63" s="295">
        <v>17.787012425758391</v>
      </c>
      <c r="F63" s="295">
        <v>19.989895238676741</v>
      </c>
      <c r="G63" s="295">
        <v>19.714102030151651</v>
      </c>
      <c r="H63" s="295">
        <v>17.7765379407771</v>
      </c>
      <c r="I63" s="295">
        <v>16.926009967514901</v>
      </c>
      <c r="J63" s="295">
        <v>15.550973323257971</v>
      </c>
      <c r="K63" s="295">
        <v>11.47336417192059</v>
      </c>
      <c r="L63" s="295">
        <v>13.527267771918419</v>
      </c>
      <c r="M63" s="295">
        <v>12.070024180114279</v>
      </c>
      <c r="N63" s="295">
        <v>11.779047068309501</v>
      </c>
      <c r="O63" s="295">
        <v>10.012165990450431</v>
      </c>
      <c r="P63" s="295">
        <v>4.7704964847046831</v>
      </c>
      <c r="Q63" s="295">
        <v>11.084092748636239</v>
      </c>
      <c r="R63" s="295">
        <v>9.4134113549712968</v>
      </c>
      <c r="S63" s="295">
        <v>3.654343415328468</v>
      </c>
      <c r="T63" s="295">
        <v>3.5702173738587319</v>
      </c>
      <c r="U63" s="295">
        <v>3.596602971360491</v>
      </c>
      <c r="V63" s="295">
        <v>3.149790379252865</v>
      </c>
      <c r="W63" s="295">
        <v>4.6462880998812626</v>
      </c>
      <c r="X63" s="295">
        <v>5.1780355454849696</v>
      </c>
      <c r="Y63" s="295">
        <v>6.4202704803012782</v>
      </c>
      <c r="DA63" s="122" t="s">
        <v>1502</v>
      </c>
    </row>
    <row r="64" spans="1:105" ht="12" customHeight="1" x14ac:dyDescent="0.25">
      <c r="A64" s="59" t="s">
        <v>159</v>
      </c>
      <c r="B64" s="295">
        <v>0.48598298371100729</v>
      </c>
      <c r="C64" s="295">
        <v>4.259524467547914</v>
      </c>
      <c r="D64" s="295">
        <v>4.0907088074248161</v>
      </c>
      <c r="E64" s="295">
        <v>5.6783551946697157</v>
      </c>
      <c r="F64" s="295">
        <v>7.3934500248747526</v>
      </c>
      <c r="G64" s="295">
        <v>7.0049259300478104</v>
      </c>
      <c r="H64" s="295">
        <v>5.7723891599158614</v>
      </c>
      <c r="I64" s="295">
        <v>6.7854061521131754</v>
      </c>
      <c r="J64" s="295">
        <v>6.4333831571500903</v>
      </c>
      <c r="K64" s="295">
        <v>4.7360715149869721</v>
      </c>
      <c r="L64" s="295">
        <v>6.8533241266217138</v>
      </c>
      <c r="M64" s="295">
        <v>5.7979277883663514</v>
      </c>
      <c r="N64" s="295">
        <v>4.5924018615518811</v>
      </c>
      <c r="O64" s="295">
        <v>3.0202165289197489</v>
      </c>
      <c r="P64" s="295">
        <v>3.4817418707860979</v>
      </c>
      <c r="Q64" s="295">
        <v>5.4296960737297209</v>
      </c>
      <c r="R64" s="295">
        <v>3.8773877537808481</v>
      </c>
      <c r="S64" s="295">
        <v>3.6201302948058429</v>
      </c>
      <c r="T64" s="295">
        <v>3.6219028501667681</v>
      </c>
      <c r="U64" s="295">
        <v>3.3278425446551152</v>
      </c>
      <c r="V64" s="295">
        <v>3.1848303591893661</v>
      </c>
      <c r="W64" s="295">
        <v>4.6569259321851222</v>
      </c>
      <c r="X64" s="295">
        <v>6.3748681154436531</v>
      </c>
      <c r="Y64" s="295">
        <v>5.9639789059875881</v>
      </c>
      <c r="DA64" s="122" t="s">
        <v>1503</v>
      </c>
    </row>
    <row r="65" spans="1:105" ht="12" customHeight="1" x14ac:dyDescent="0.25">
      <c r="A65" s="59" t="s">
        <v>32</v>
      </c>
      <c r="B65" s="295">
        <v>84.507779488230099</v>
      </c>
      <c r="C65" s="295">
        <v>35.531562410977678</v>
      </c>
      <c r="D65" s="295">
        <v>35.594489317986721</v>
      </c>
      <c r="E65" s="295">
        <v>40.313893886792457</v>
      </c>
      <c r="F65" s="295">
        <v>46.687671712550262</v>
      </c>
      <c r="G65" s="295">
        <v>46.916859202507027</v>
      </c>
      <c r="H65" s="295">
        <v>40.684225252349897</v>
      </c>
      <c r="I65" s="295">
        <v>33.729370755194552</v>
      </c>
      <c r="J65" s="295">
        <v>44.212990919350453</v>
      </c>
      <c r="K65" s="295">
        <v>27.136993761349899</v>
      </c>
      <c r="L65" s="295">
        <v>18.820547201734069</v>
      </c>
      <c r="M65" s="295">
        <v>6.5972756593668551</v>
      </c>
      <c r="N65" s="295">
        <v>10.242646213558491</v>
      </c>
      <c r="O65" s="295">
        <v>8.8164417392995489</v>
      </c>
      <c r="P65" s="295">
        <v>8.10796542813776</v>
      </c>
      <c r="Q65" s="295">
        <v>19.27667997126094</v>
      </c>
      <c r="R65" s="295">
        <v>24.648704683679821</v>
      </c>
      <c r="S65" s="295">
        <v>15.359597725314099</v>
      </c>
      <c r="T65" s="295">
        <v>14.215495362130071</v>
      </c>
      <c r="U65" s="295">
        <v>9.0342735183839427</v>
      </c>
      <c r="V65" s="295">
        <v>6.9503869032824976</v>
      </c>
      <c r="W65" s="295">
        <v>9.4456189166983648</v>
      </c>
      <c r="X65" s="295">
        <v>9.6981272310053548</v>
      </c>
      <c r="Y65" s="295">
        <v>9.6113415463643754</v>
      </c>
      <c r="DA65" s="122" t="s">
        <v>1504</v>
      </c>
    </row>
    <row r="66" spans="1:105" ht="12" customHeight="1" x14ac:dyDescent="0.25">
      <c r="A66" s="59" t="s">
        <v>35</v>
      </c>
      <c r="B66" s="295">
        <v>342.43742420859053</v>
      </c>
      <c r="C66" s="295">
        <v>334.48065864675903</v>
      </c>
      <c r="D66" s="295">
        <v>326.57820257136967</v>
      </c>
      <c r="E66" s="295">
        <v>376.48872319463322</v>
      </c>
      <c r="F66" s="295">
        <v>414.91089465549641</v>
      </c>
      <c r="G66" s="295">
        <v>406.96359449838201</v>
      </c>
      <c r="H66" s="295">
        <v>360.93692500628822</v>
      </c>
      <c r="I66" s="295">
        <v>323.70619691469477</v>
      </c>
      <c r="J66" s="295">
        <v>348.08507555549141</v>
      </c>
      <c r="K66" s="295">
        <v>234.65789076720671</v>
      </c>
      <c r="L66" s="295">
        <v>229.25691185852071</v>
      </c>
      <c r="M66" s="295">
        <v>220.27756880949121</v>
      </c>
      <c r="N66" s="295">
        <v>228.32338545569479</v>
      </c>
      <c r="O66" s="295">
        <v>228.82042024327311</v>
      </c>
      <c r="P66" s="295">
        <v>192.12894698486579</v>
      </c>
      <c r="Q66" s="295">
        <v>219.5736521999869</v>
      </c>
      <c r="R66" s="295">
        <v>181.22636415342291</v>
      </c>
      <c r="S66" s="295">
        <v>173.90836064486621</v>
      </c>
      <c r="T66" s="295">
        <v>172.31807674731911</v>
      </c>
      <c r="U66" s="295">
        <v>164.99342726601361</v>
      </c>
      <c r="V66" s="295">
        <v>153.78415760175059</v>
      </c>
      <c r="W66" s="295">
        <v>189.0860371825836</v>
      </c>
      <c r="X66" s="295">
        <v>193.86267933516811</v>
      </c>
      <c r="Y66" s="295">
        <v>197.45126144119681</v>
      </c>
      <c r="DA66" s="122" t="s">
        <v>1505</v>
      </c>
    </row>
    <row r="67" spans="1:105" ht="12" customHeight="1" x14ac:dyDescent="0.25">
      <c r="A67" s="60" t="s">
        <v>1506</v>
      </c>
      <c r="B67" s="262">
        <v>99.29534557643133</v>
      </c>
      <c r="C67" s="262">
        <v>88.293388767545778</v>
      </c>
      <c r="D67" s="262">
        <v>85.591396974228104</v>
      </c>
      <c r="E67" s="262">
        <v>103.9704114841219</v>
      </c>
      <c r="F67" s="262">
        <v>151.47989936278029</v>
      </c>
      <c r="G67" s="262">
        <v>154.66111056786499</v>
      </c>
      <c r="H67" s="262">
        <v>139.44672588314151</v>
      </c>
      <c r="I67" s="262">
        <v>131.9002966108541</v>
      </c>
      <c r="J67" s="262">
        <v>147.66273433679001</v>
      </c>
      <c r="K67" s="262">
        <v>91.616093674071749</v>
      </c>
      <c r="L67" s="262">
        <v>88.80093194219495</v>
      </c>
      <c r="M67" s="262">
        <v>94.844784595308511</v>
      </c>
      <c r="N67" s="262">
        <v>108.2119273885737</v>
      </c>
      <c r="O67" s="262">
        <v>112.2479245449257</v>
      </c>
      <c r="P67" s="262">
        <v>115.1376600167717</v>
      </c>
      <c r="Q67" s="262">
        <v>149.3050164434147</v>
      </c>
      <c r="R67" s="262">
        <v>118.2181220210165</v>
      </c>
      <c r="S67" s="262">
        <v>106.30949123706679</v>
      </c>
      <c r="T67" s="262">
        <v>118.94158838938191</v>
      </c>
      <c r="U67" s="262">
        <v>122.0050336272668</v>
      </c>
      <c r="V67" s="262">
        <v>112.0636697035501</v>
      </c>
      <c r="W67" s="262">
        <v>48.943401532433747</v>
      </c>
      <c r="X67" s="262">
        <v>51.707733830227163</v>
      </c>
      <c r="Y67" s="262">
        <v>52.85933491321007</v>
      </c>
      <c r="DA67" s="72" t="s">
        <v>1507</v>
      </c>
    </row>
    <row r="68" spans="1:105" ht="12" customHeight="1" x14ac:dyDescent="0.25">
      <c r="A68" s="147" t="s">
        <v>28</v>
      </c>
      <c r="B68" s="229">
        <v>4.8069884358692274</v>
      </c>
      <c r="C68" s="229">
        <v>4.6161401872157928</v>
      </c>
      <c r="D68" s="229">
        <v>4.0193889876718094</v>
      </c>
      <c r="E68" s="229">
        <v>6.3004183126945907</v>
      </c>
      <c r="F68" s="229">
        <v>2.4337786256428369</v>
      </c>
      <c r="G68" s="229">
        <v>3.17909752167385</v>
      </c>
      <c r="H68" s="229">
        <v>0.85924399710080157</v>
      </c>
      <c r="I68" s="229">
        <v>4.6919345089125581</v>
      </c>
      <c r="J68" s="229">
        <v>5.1353071058629123</v>
      </c>
      <c r="K68" s="229">
        <v>0.77993337814265962</v>
      </c>
      <c r="L68" s="229">
        <v>0.41907256590848702</v>
      </c>
      <c r="M68" s="229">
        <v>2.1954753806175429</v>
      </c>
      <c r="N68" s="229">
        <v>1.9922952472007349</v>
      </c>
      <c r="O68" s="229">
        <v>1.546526255663407</v>
      </c>
      <c r="P68" s="229">
        <v>1.6169149160103899</v>
      </c>
      <c r="Q68" s="229">
        <v>0.62750371977928943</v>
      </c>
      <c r="R68" s="229">
        <v>1.1090922637265099</v>
      </c>
      <c r="S68" s="229">
        <v>0.68845712367754441</v>
      </c>
      <c r="T68" s="229">
        <v>0.67358045294405977</v>
      </c>
      <c r="U68" s="229">
        <v>0.59945318957416505</v>
      </c>
      <c r="V68" s="229">
        <v>0.47005379690205401</v>
      </c>
      <c r="W68" s="229">
        <v>0.31686744006745848</v>
      </c>
      <c r="X68" s="229">
        <v>0.24074415587381351</v>
      </c>
      <c r="Y68" s="229">
        <v>0.19758341092062931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2.0891684765782341</v>
      </c>
      <c r="C70" s="229">
        <v>1.958085163901971</v>
      </c>
      <c r="D70" s="229">
        <v>1.7705397206901221</v>
      </c>
      <c r="E70" s="229">
        <v>2.1352519560731502</v>
      </c>
      <c r="F70" s="229">
        <v>1.568797721756944</v>
      </c>
      <c r="G70" s="229">
        <v>1.497181959351136</v>
      </c>
      <c r="H70" s="229">
        <v>1.22543064587462</v>
      </c>
      <c r="I70" s="229">
        <v>1.3200596112798419</v>
      </c>
      <c r="J70" s="229">
        <v>1.1155557298969649</v>
      </c>
      <c r="K70" s="229">
        <v>0.78759869826210782</v>
      </c>
      <c r="L70" s="229">
        <v>0.9163957102172805</v>
      </c>
      <c r="M70" s="229">
        <v>0.75862698760868352</v>
      </c>
      <c r="N70" s="229">
        <v>0.68226529291629823</v>
      </c>
      <c r="O70" s="229">
        <v>0.55697850180847264</v>
      </c>
      <c r="P70" s="229">
        <v>0.25137162975562127</v>
      </c>
      <c r="Q70" s="229">
        <v>0.43080210986548662</v>
      </c>
      <c r="R70" s="229">
        <v>0.48098373235551112</v>
      </c>
      <c r="S70" s="229">
        <v>0.194527765075655</v>
      </c>
      <c r="T70" s="229">
        <v>0.16666583285247369</v>
      </c>
      <c r="U70" s="229">
        <v>0.1516309098268647</v>
      </c>
      <c r="V70" s="229">
        <v>0.1208391655727486</v>
      </c>
      <c r="W70" s="229">
        <v>0.48533675438061941</v>
      </c>
      <c r="X70" s="229">
        <v>0.5025069595316668</v>
      </c>
      <c r="Y70" s="229">
        <v>0.64484504715355562</v>
      </c>
      <c r="DA70" s="73" t="s">
        <v>1510</v>
      </c>
    </row>
    <row r="71" spans="1:105" ht="12" customHeight="1" x14ac:dyDescent="0.25">
      <c r="A71" s="147" t="s">
        <v>159</v>
      </c>
      <c r="B71" s="229">
        <v>6.5099585287503606E-2</v>
      </c>
      <c r="C71" s="229">
        <v>0.55745225992693648</v>
      </c>
      <c r="D71" s="229">
        <v>0.52561293608781889</v>
      </c>
      <c r="E71" s="229">
        <v>0.68166135753850055</v>
      </c>
      <c r="F71" s="229">
        <v>0.58023453432140837</v>
      </c>
      <c r="G71" s="229">
        <v>0.5319871385984648</v>
      </c>
      <c r="H71" s="229">
        <v>0.39792127128698512</v>
      </c>
      <c r="I71" s="229">
        <v>0.52919386345188735</v>
      </c>
      <c r="J71" s="229">
        <v>0.46150149539822177</v>
      </c>
      <c r="K71" s="229">
        <v>0.32511159797480599</v>
      </c>
      <c r="L71" s="229">
        <v>0.46427386049105002</v>
      </c>
      <c r="M71" s="229">
        <v>0.36441223537129608</v>
      </c>
      <c r="N71" s="229">
        <v>0.26600083887012782</v>
      </c>
      <c r="O71" s="229">
        <v>0.16801516065748201</v>
      </c>
      <c r="P71" s="229">
        <v>0.18346332111427319</v>
      </c>
      <c r="Q71" s="229">
        <v>0.21103436948223961</v>
      </c>
      <c r="R71" s="229">
        <v>0.19811738415300029</v>
      </c>
      <c r="S71" s="229">
        <v>0.19270653452474029</v>
      </c>
      <c r="T71" s="229">
        <v>0.16907862794397949</v>
      </c>
      <c r="U71" s="229">
        <v>0.14030011008296719</v>
      </c>
      <c r="V71" s="229">
        <v>0.12218344612078209</v>
      </c>
      <c r="W71" s="229">
        <v>0.48644794914362388</v>
      </c>
      <c r="X71" s="229">
        <v>0.61865461640181318</v>
      </c>
      <c r="Y71" s="229">
        <v>0.59901561322910291</v>
      </c>
      <c r="DA71" s="73" t="s">
        <v>1511</v>
      </c>
    </row>
    <row r="72" spans="1:105" ht="12" customHeight="1" x14ac:dyDescent="0.25">
      <c r="A72" s="147" t="s">
        <v>32</v>
      </c>
      <c r="B72" s="229">
        <v>11.32019346900228</v>
      </c>
      <c r="C72" s="229">
        <v>4.6500847490463899</v>
      </c>
      <c r="D72" s="229">
        <v>4.5735164539250466</v>
      </c>
      <c r="E72" s="229">
        <v>4.8395041684482738</v>
      </c>
      <c r="F72" s="229">
        <v>3.6640268566826868</v>
      </c>
      <c r="G72" s="229">
        <v>3.5630877368889489</v>
      </c>
      <c r="H72" s="229">
        <v>2.8045785177063669</v>
      </c>
      <c r="I72" s="229">
        <v>2.630553812343817</v>
      </c>
      <c r="J72" s="229">
        <v>3.1716378345397871</v>
      </c>
      <c r="K72" s="229">
        <v>1.86284167755205</v>
      </c>
      <c r="L72" s="229">
        <v>1.2749853858452149</v>
      </c>
      <c r="M72" s="229">
        <v>0.41465296880972619</v>
      </c>
      <c r="N72" s="229">
        <v>0.59327397017816852</v>
      </c>
      <c r="O72" s="229">
        <v>0.49046015776410729</v>
      </c>
      <c r="P72" s="229">
        <v>0.42723278178862151</v>
      </c>
      <c r="Q72" s="229">
        <v>0.74922094132086181</v>
      </c>
      <c r="R72" s="229">
        <v>1.2594399128456271</v>
      </c>
      <c r="S72" s="229">
        <v>0.81762108219867558</v>
      </c>
      <c r="T72" s="229">
        <v>0.66361151880765867</v>
      </c>
      <c r="U72" s="229">
        <v>0.38088027066805302</v>
      </c>
      <c r="V72" s="229">
        <v>0.26664598359705388</v>
      </c>
      <c r="W72" s="229">
        <v>0.98665987334356564</v>
      </c>
      <c r="X72" s="229">
        <v>0.94116318538082311</v>
      </c>
      <c r="Y72" s="229">
        <v>0.96535278563270499</v>
      </c>
      <c r="DA72" s="73" t="s">
        <v>1512</v>
      </c>
    </row>
    <row r="73" spans="1:105" ht="12" customHeight="1" x14ac:dyDescent="0.25">
      <c r="A73" s="147" t="s">
        <v>33</v>
      </c>
      <c r="B73" s="229">
        <v>33.964810895052921</v>
      </c>
      <c r="C73" s="229">
        <v>31.572487692281921</v>
      </c>
      <c r="D73" s="229">
        <v>31.664843503751818</v>
      </c>
      <c r="E73" s="229">
        <v>43.655346509853658</v>
      </c>
      <c r="F73" s="229">
        <v>40.729510512629467</v>
      </c>
      <c r="G73" s="229">
        <v>42.925151890428083</v>
      </c>
      <c r="H73" s="229">
        <v>32.787332460037582</v>
      </c>
      <c r="I73" s="229">
        <v>31.740037376114319</v>
      </c>
      <c r="J73" s="229">
        <v>39.858252387882551</v>
      </c>
      <c r="K73" s="229">
        <v>22.490149778580861</v>
      </c>
      <c r="L73" s="229">
        <v>19.236854180816518</v>
      </c>
      <c r="M73" s="229">
        <v>19.815101484692569</v>
      </c>
      <c r="N73" s="229">
        <v>17.726875845270779</v>
      </c>
      <c r="O73" s="229">
        <v>14.71102613939023</v>
      </c>
      <c r="P73" s="229">
        <v>7.2377072097246389</v>
      </c>
      <c r="Q73" s="229">
        <v>12.064256183118911</v>
      </c>
      <c r="R73" s="229">
        <v>7.8485415558926173</v>
      </c>
      <c r="S73" s="229">
        <v>4.8239124626593801</v>
      </c>
      <c r="T73" s="229">
        <v>4.4983032310459317</v>
      </c>
      <c r="U73" s="229">
        <v>3.8223285301967911</v>
      </c>
      <c r="V73" s="229">
        <v>4.6930587686302498</v>
      </c>
      <c r="W73" s="229">
        <v>16.331232701819779</v>
      </c>
      <c r="X73" s="229">
        <v>19.964710322049349</v>
      </c>
      <c r="Y73" s="229">
        <v>16.432457459094898</v>
      </c>
      <c r="DA73" s="73" t="s">
        <v>1513</v>
      </c>
    </row>
    <row r="74" spans="1:105" ht="12" customHeight="1" x14ac:dyDescent="0.25">
      <c r="A74" s="147" t="s">
        <v>35</v>
      </c>
      <c r="B74" s="229">
        <v>45.871018225108443</v>
      </c>
      <c r="C74" s="229">
        <v>43.774134996769703</v>
      </c>
      <c r="D74" s="229">
        <v>41.961854533439563</v>
      </c>
      <c r="E74" s="229">
        <v>45.195801486968747</v>
      </c>
      <c r="F74" s="229">
        <v>32.562014882813671</v>
      </c>
      <c r="G74" s="229">
        <v>30.906736247168642</v>
      </c>
      <c r="H74" s="229">
        <v>24.88128850533197</v>
      </c>
      <c r="I74" s="229">
        <v>25.24584809344919</v>
      </c>
      <c r="J74" s="229">
        <v>24.970031936637319</v>
      </c>
      <c r="K74" s="229">
        <v>16.108287555056879</v>
      </c>
      <c r="L74" s="229">
        <v>15.53085620149699</v>
      </c>
      <c r="M74" s="229">
        <v>13.8449191128403</v>
      </c>
      <c r="N74" s="229">
        <v>13.224934118539631</v>
      </c>
      <c r="O74" s="229">
        <v>12.729319007679541</v>
      </c>
      <c r="P74" s="229">
        <v>10.123844904123599</v>
      </c>
      <c r="Q74" s="229">
        <v>8.5341033121780221</v>
      </c>
      <c r="R74" s="229">
        <v>9.2598665610951798</v>
      </c>
      <c r="S74" s="229">
        <v>9.2574782606128014</v>
      </c>
      <c r="T74" s="229">
        <v>8.0441980891454801</v>
      </c>
      <c r="U74" s="229">
        <v>6.9560370413458923</v>
      </c>
      <c r="V74" s="229">
        <v>5.8998050807786004</v>
      </c>
      <c r="W74" s="229">
        <v>19.751337328228391</v>
      </c>
      <c r="X74" s="229">
        <v>18.8135721942507</v>
      </c>
      <c r="Y74" s="229">
        <v>19.831791882481991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1.178066489532726</v>
      </c>
      <c r="C76" s="229">
        <v>1.165003718403077</v>
      </c>
      <c r="D76" s="229">
        <v>1.0756408386619341</v>
      </c>
      <c r="E76" s="229">
        <v>1.1624276925449879</v>
      </c>
      <c r="F76" s="229">
        <v>0.8841693957056429</v>
      </c>
      <c r="G76" s="229">
        <v>0.87816912730252383</v>
      </c>
      <c r="H76" s="229">
        <v>0.72827971855504081</v>
      </c>
      <c r="I76" s="229">
        <v>0.64664927942538164</v>
      </c>
      <c r="J76" s="229">
        <v>1.0508301500301991</v>
      </c>
      <c r="K76" s="229">
        <v>1.3368655633396429</v>
      </c>
      <c r="L76" s="229">
        <v>2.2298679254334162</v>
      </c>
      <c r="M76" s="229">
        <v>2.7675373790679161</v>
      </c>
      <c r="N76" s="229">
        <v>3.4360354867570639</v>
      </c>
      <c r="O76" s="229">
        <v>3.2912223498157021</v>
      </c>
      <c r="P76" s="229">
        <v>2.4062924056246691</v>
      </c>
      <c r="Q76" s="229">
        <v>2.7418574676537171</v>
      </c>
      <c r="R76" s="229">
        <v>2.4160926991497349</v>
      </c>
      <c r="S76" s="229">
        <v>2.0655583822855021</v>
      </c>
      <c r="T76" s="229">
        <v>1.966758388777458</v>
      </c>
      <c r="U76" s="229">
        <v>1.7961119233356879</v>
      </c>
      <c r="V76" s="229">
        <v>2.1371607563466211</v>
      </c>
      <c r="W76" s="229">
        <v>7.3458653180928968</v>
      </c>
      <c r="X76" s="229">
        <v>7.1500585275543056</v>
      </c>
      <c r="Y76" s="229">
        <v>8.6064029811866245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69.05736683322759</v>
      </c>
      <c r="G77" s="229">
        <v>71.179698946453328</v>
      </c>
      <c r="H77" s="229">
        <v>75.762650767248189</v>
      </c>
      <c r="I77" s="229">
        <v>65.096020065877141</v>
      </c>
      <c r="J77" s="229">
        <v>71.899617696542052</v>
      </c>
      <c r="K77" s="229">
        <v>47.925305425162747</v>
      </c>
      <c r="L77" s="229">
        <v>48.728626111985967</v>
      </c>
      <c r="M77" s="229">
        <v>54.684059046300483</v>
      </c>
      <c r="N77" s="229">
        <v>70.290246588840944</v>
      </c>
      <c r="O77" s="229">
        <v>78.754376972146744</v>
      </c>
      <c r="P77" s="229">
        <v>92.890832848629898</v>
      </c>
      <c r="Q77" s="229">
        <v>123.94623834001619</v>
      </c>
      <c r="R77" s="229">
        <v>95.645987911798301</v>
      </c>
      <c r="S77" s="229">
        <v>88.269229626032526</v>
      </c>
      <c r="T77" s="229">
        <v>102.75939224786489</v>
      </c>
      <c r="U77" s="229">
        <v>108.1582916522364</v>
      </c>
      <c r="V77" s="229">
        <v>98.353922705602017</v>
      </c>
      <c r="W77" s="229">
        <v>3.2396541673574202</v>
      </c>
      <c r="X77" s="229">
        <v>3.4763238691846738</v>
      </c>
      <c r="Y77" s="229">
        <v>5.5818857335105676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2576.1157202656345</v>
      </c>
      <c r="C79" s="261">
        <f t="shared" si="2"/>
        <v>2306.6066236060428</v>
      </c>
      <c r="D79" s="261">
        <f t="shared" si="2"/>
        <v>2242.8268677935021</v>
      </c>
      <c r="E79" s="261">
        <f t="shared" si="2"/>
        <v>2701.4369686256537</v>
      </c>
      <c r="F79" s="261">
        <f t="shared" si="2"/>
        <v>2911.35171100974</v>
      </c>
      <c r="G79" s="261">
        <f t="shared" si="2"/>
        <v>2954.9039651162852</v>
      </c>
      <c r="H79" s="261">
        <f t="shared" si="2"/>
        <v>2483.9781298749281</v>
      </c>
      <c r="I79" s="261">
        <f t="shared" si="2"/>
        <v>2469.9962992422684</v>
      </c>
      <c r="J79" s="261">
        <f t="shared" si="2"/>
        <v>2761.3212241198348</v>
      </c>
      <c r="K79" s="261">
        <f t="shared" si="2"/>
        <v>1673.4125887391272</v>
      </c>
      <c r="L79" s="261">
        <f t="shared" si="2"/>
        <v>1582.4677789647681</v>
      </c>
      <c r="M79" s="261">
        <f t="shared" si="2"/>
        <v>1631.9404493003094</v>
      </c>
      <c r="N79" s="261">
        <f t="shared" si="2"/>
        <v>1684.9782074351137</v>
      </c>
      <c r="O79" s="261">
        <f t="shared" si="2"/>
        <v>1617.0552074191899</v>
      </c>
      <c r="P79" s="261">
        <f t="shared" si="2"/>
        <v>1350.2635355156342</v>
      </c>
      <c r="Q79" s="261">
        <f t="shared" si="2"/>
        <v>1622.2491452053084</v>
      </c>
      <c r="R79" s="261">
        <f t="shared" si="2"/>
        <v>1366.3809341668182</v>
      </c>
      <c r="S79" s="261">
        <f t="shared" si="2"/>
        <v>1171.6528109134229</v>
      </c>
      <c r="T79" s="261">
        <f t="shared" si="2"/>
        <v>1171.7588597308443</v>
      </c>
      <c r="U79" s="261">
        <f t="shared" si="2"/>
        <v>1102.2333455999321</v>
      </c>
      <c r="V79" s="261">
        <f t="shared" si="2"/>
        <v>1045.9747865439469</v>
      </c>
      <c r="W79" s="261">
        <f t="shared" si="2"/>
        <v>1236.501467710485</v>
      </c>
      <c r="X79" s="261">
        <f t="shared" si="2"/>
        <v>1295.3084659085887</v>
      </c>
      <c r="Y79" s="261">
        <f t="shared" si="2"/>
        <v>1302.5287074170014</v>
      </c>
      <c r="DA79" s="70"/>
    </row>
    <row r="80" spans="1:105" ht="12" customHeight="1" x14ac:dyDescent="0.25">
      <c r="A80" s="60" t="s">
        <v>1521</v>
      </c>
      <c r="B80" s="262">
        <v>2415.5846116501712</v>
      </c>
      <c r="C80" s="262">
        <v>2147.9370455804478</v>
      </c>
      <c r="D80" s="262">
        <v>2082.2049635895642</v>
      </c>
      <c r="E80" s="262">
        <v>2529.3161989618338</v>
      </c>
      <c r="F80" s="262">
        <v>2736.130223359798</v>
      </c>
      <c r="G80" s="262">
        <v>2782.5743836716019</v>
      </c>
      <c r="H80" s="262">
        <v>2311.6426128173148</v>
      </c>
      <c r="I80" s="262">
        <v>2299.9789890285228</v>
      </c>
      <c r="J80" s="262">
        <v>2591.8428289095109</v>
      </c>
      <c r="K80" s="262">
        <v>1550.7642135331</v>
      </c>
      <c r="L80" s="262">
        <v>1462.808613055151</v>
      </c>
      <c r="M80" s="262">
        <v>1514.59032232291</v>
      </c>
      <c r="N80" s="262">
        <v>1575.8628269327539</v>
      </c>
      <c r="O80" s="262">
        <v>1511.3790062546341</v>
      </c>
      <c r="P80" s="262">
        <v>1253.502332617519</v>
      </c>
      <c r="Q80" s="262">
        <v>1527.3931019558311</v>
      </c>
      <c r="R80" s="262">
        <v>1279.0986207171261</v>
      </c>
      <c r="S80" s="262">
        <v>1085.5825673937591</v>
      </c>
      <c r="T80" s="262">
        <v>1090.210772472416</v>
      </c>
      <c r="U80" s="262">
        <v>1023.609078214123</v>
      </c>
      <c r="V80" s="262">
        <v>974.77718947100357</v>
      </c>
      <c r="W80" s="262">
        <v>1151.3102112646011</v>
      </c>
      <c r="X80" s="262">
        <v>1215.6791680275171</v>
      </c>
      <c r="Y80" s="262">
        <v>1217.450993958327</v>
      </c>
      <c r="DA80" s="72" t="s">
        <v>1522</v>
      </c>
    </row>
    <row r="81" spans="1:105" ht="12" customHeight="1" x14ac:dyDescent="0.25">
      <c r="A81" s="59" t="s">
        <v>28</v>
      </c>
      <c r="B81" s="230">
        <v>116.94090218083861</v>
      </c>
      <c r="C81" s="230">
        <v>112.29808544122859</v>
      </c>
      <c r="D81" s="230">
        <v>97.780758307373702</v>
      </c>
      <c r="E81" s="230">
        <v>153.27197296865441</v>
      </c>
      <c r="F81" s="230">
        <v>80.792655239036719</v>
      </c>
      <c r="G81" s="230">
        <v>105.9646112253169</v>
      </c>
      <c r="H81" s="230">
        <v>31.189352045877271</v>
      </c>
      <c r="I81" s="230">
        <v>161.53682588166799</v>
      </c>
      <c r="J81" s="230">
        <v>175.6779484109577</v>
      </c>
      <c r="K81" s="230">
        <v>27.683015579235231</v>
      </c>
      <c r="L81" s="230">
        <v>15.29792075114189</v>
      </c>
      <c r="M81" s="230">
        <v>82.798448457405172</v>
      </c>
      <c r="N81" s="230">
        <v>82.791267531595338</v>
      </c>
      <c r="O81" s="230">
        <v>69.786197187750716</v>
      </c>
      <c r="P81" s="230">
        <v>91.105423867612842</v>
      </c>
      <c r="Q81" s="230">
        <v>37.795387819339084</v>
      </c>
      <c r="R81" s="230">
        <v>62.849103142678018</v>
      </c>
      <c r="S81" s="230">
        <v>41.428282359567277</v>
      </c>
      <c r="T81" s="230">
        <v>45.379790203038567</v>
      </c>
      <c r="U81" s="230">
        <v>44.31408687466201</v>
      </c>
      <c r="V81" s="230">
        <v>33.421311065254173</v>
      </c>
      <c r="W81" s="230">
        <v>7.9821183250654766</v>
      </c>
      <c r="X81" s="230">
        <v>6.0679887931237806</v>
      </c>
      <c r="Y81" s="230">
        <v>5.0880096999456086</v>
      </c>
      <c r="DA81" s="71" t="s">
        <v>1523</v>
      </c>
    </row>
    <row r="82" spans="1:105" ht="12" customHeight="1" x14ac:dyDescent="0.25">
      <c r="A82" s="59" t="s">
        <v>31</v>
      </c>
      <c r="B82" s="295">
        <v>50.823764133863492</v>
      </c>
      <c r="C82" s="295">
        <v>47.634865086211967</v>
      </c>
      <c r="D82" s="295">
        <v>43.072396584010782</v>
      </c>
      <c r="E82" s="295">
        <v>51.944849349620434</v>
      </c>
      <c r="F82" s="295">
        <v>52.078415077795803</v>
      </c>
      <c r="G82" s="295">
        <v>49.903566397255467</v>
      </c>
      <c r="H82" s="295">
        <v>44.4814138369901</v>
      </c>
      <c r="I82" s="295">
        <v>45.447829498829897</v>
      </c>
      <c r="J82" s="295">
        <v>38.162964342023677</v>
      </c>
      <c r="K82" s="295">
        <v>27.955089043755802</v>
      </c>
      <c r="L82" s="295">
        <v>33.452318505267307</v>
      </c>
      <c r="M82" s="295">
        <v>28.610267319074222</v>
      </c>
      <c r="N82" s="295">
        <v>28.3520268758962</v>
      </c>
      <c r="O82" s="295">
        <v>25.133366739946101</v>
      </c>
      <c r="P82" s="295">
        <v>14.163589345619799</v>
      </c>
      <c r="Q82" s="295">
        <v>25.947786925442522</v>
      </c>
      <c r="R82" s="295">
        <v>27.255979681250391</v>
      </c>
      <c r="S82" s="295">
        <v>11.70581420565621</v>
      </c>
      <c r="T82" s="295">
        <v>11.22844419816926</v>
      </c>
      <c r="U82" s="295">
        <v>11.209191022446619</v>
      </c>
      <c r="V82" s="295">
        <v>8.5917896378871639</v>
      </c>
      <c r="W82" s="295">
        <v>12.225981313020339</v>
      </c>
      <c r="X82" s="295">
        <v>12.665755427529909</v>
      </c>
      <c r="Y82" s="295">
        <v>16.605533023200849</v>
      </c>
      <c r="DA82" s="122" t="s">
        <v>1524</v>
      </c>
    </row>
    <row r="83" spans="1:105" ht="12" customHeight="1" x14ac:dyDescent="0.25">
      <c r="A83" s="59" t="s">
        <v>159</v>
      </c>
      <c r="B83" s="295">
        <v>1.583695142329282</v>
      </c>
      <c r="C83" s="295">
        <v>13.56129124675447</v>
      </c>
      <c r="D83" s="295">
        <v>12.78672744152639</v>
      </c>
      <c r="E83" s="295">
        <v>16.58295941333029</v>
      </c>
      <c r="F83" s="295">
        <v>19.261689701474161</v>
      </c>
      <c r="G83" s="295">
        <v>17.73201669157174</v>
      </c>
      <c r="H83" s="295">
        <v>14.443984082040471</v>
      </c>
      <c r="I83" s="295">
        <v>18.219413935913451</v>
      </c>
      <c r="J83" s="295">
        <v>15.7878845858285</v>
      </c>
      <c r="K83" s="295">
        <v>11.53953617571729</v>
      </c>
      <c r="L83" s="295">
        <v>16.9479591421638</v>
      </c>
      <c r="M83" s="295">
        <v>13.743159205525259</v>
      </c>
      <c r="N83" s="295">
        <v>11.0538569248048</v>
      </c>
      <c r="O83" s="295">
        <v>7.5815972016233051</v>
      </c>
      <c r="P83" s="295">
        <v>10.337280872835009</v>
      </c>
      <c r="Q83" s="295">
        <v>12.71088216113902</v>
      </c>
      <c r="R83" s="295">
        <v>11.2267485025573</v>
      </c>
      <c r="S83" s="295">
        <v>11.596220665390209</v>
      </c>
      <c r="T83" s="295">
        <v>11.390996621679911</v>
      </c>
      <c r="U83" s="295">
        <v>10.371570916417729</v>
      </c>
      <c r="V83" s="295">
        <v>8.6873693750383083</v>
      </c>
      <c r="W83" s="295">
        <v>12.25397310693457</v>
      </c>
      <c r="X83" s="295">
        <v>15.59327272354704</v>
      </c>
      <c r="Y83" s="295">
        <v>15.42537015798794</v>
      </c>
      <c r="DA83" s="122" t="s">
        <v>1525</v>
      </c>
    </row>
    <row r="84" spans="1:105" ht="12" customHeight="1" x14ac:dyDescent="0.25">
      <c r="A84" s="59" t="s">
        <v>32</v>
      </c>
      <c r="B84" s="295">
        <v>275.38939500015442</v>
      </c>
      <c r="C84" s="295">
        <v>113.12386393800691</v>
      </c>
      <c r="D84" s="295">
        <v>111.26116640307541</v>
      </c>
      <c r="E84" s="295">
        <v>117.731921163637</v>
      </c>
      <c r="F84" s="295">
        <v>121.6324506672607</v>
      </c>
      <c r="G84" s="295">
        <v>118.7636441559487</v>
      </c>
      <c r="H84" s="295">
        <v>101.8022669046202</v>
      </c>
      <c r="I84" s="295">
        <v>90.566335133144619</v>
      </c>
      <c r="J84" s="295">
        <v>108.5011697233042</v>
      </c>
      <c r="K84" s="295">
        <v>66.119846420894476</v>
      </c>
      <c r="L84" s="295">
        <v>46.54235800246439</v>
      </c>
      <c r="M84" s="295">
        <v>15.637899094111029</v>
      </c>
      <c r="N84" s="295">
        <v>24.6539282034454</v>
      </c>
      <c r="O84" s="295">
        <v>22.131760878368631</v>
      </c>
      <c r="P84" s="295">
        <v>24.072524342240389</v>
      </c>
      <c r="Q84" s="295">
        <v>45.126578770803427</v>
      </c>
      <c r="R84" s="295">
        <v>71.368876669000798</v>
      </c>
      <c r="S84" s="295">
        <v>49.20079390786691</v>
      </c>
      <c r="T84" s="295">
        <v>44.7081731190206</v>
      </c>
      <c r="U84" s="295">
        <v>28.156262568589881</v>
      </c>
      <c r="V84" s="295">
        <v>18.95880518534506</v>
      </c>
      <c r="W84" s="295">
        <v>24.854670628026021</v>
      </c>
      <c r="X84" s="295">
        <v>23.722144534154051</v>
      </c>
      <c r="Y84" s="295">
        <v>24.8589915230373</v>
      </c>
      <c r="DA84" s="122" t="s">
        <v>1526</v>
      </c>
    </row>
    <row r="85" spans="1:105" ht="12" customHeight="1" x14ac:dyDescent="0.25">
      <c r="A85" s="59" t="s">
        <v>33</v>
      </c>
      <c r="B85" s="295">
        <v>826.27110122241209</v>
      </c>
      <c r="C85" s="295">
        <v>768.07241042618443</v>
      </c>
      <c r="D85" s="295">
        <v>770.31917512283837</v>
      </c>
      <c r="E85" s="295">
        <v>1062.0153707435079</v>
      </c>
      <c r="F85" s="295">
        <v>1352.072561666299</v>
      </c>
      <c r="G85" s="295">
        <v>1430.7667508928751</v>
      </c>
      <c r="H85" s="295">
        <v>1190.1341856233689</v>
      </c>
      <c r="I85" s="295">
        <v>1092.7656559066791</v>
      </c>
      <c r="J85" s="295">
        <v>1363.543769126295</v>
      </c>
      <c r="K85" s="295">
        <v>798.26711376610342</v>
      </c>
      <c r="L85" s="295">
        <v>702.22652280146235</v>
      </c>
      <c r="M85" s="295">
        <v>747.29130348848912</v>
      </c>
      <c r="N85" s="295">
        <v>736.65312541766855</v>
      </c>
      <c r="O85" s="295">
        <v>663.82744375539471</v>
      </c>
      <c r="P85" s="295">
        <v>407.81019251071302</v>
      </c>
      <c r="Q85" s="295">
        <v>726.64627606226315</v>
      </c>
      <c r="R85" s="295">
        <v>444.7545203394597</v>
      </c>
      <c r="S85" s="295">
        <v>290.28155960296408</v>
      </c>
      <c r="T85" s="295">
        <v>303.05519704780971</v>
      </c>
      <c r="U85" s="295">
        <v>282.5625111294591</v>
      </c>
      <c r="V85" s="295">
        <v>333.68133177018649</v>
      </c>
      <c r="W85" s="295">
        <v>411.39547752950602</v>
      </c>
      <c r="X85" s="295">
        <v>503.21320595485957</v>
      </c>
      <c r="Y85" s="295">
        <v>423.15547927960699</v>
      </c>
      <c r="DA85" s="122" t="s">
        <v>1527</v>
      </c>
    </row>
    <row r="86" spans="1:105" ht="12" customHeight="1" x14ac:dyDescent="0.25">
      <c r="A86" s="59" t="s">
        <v>35</v>
      </c>
      <c r="B86" s="295">
        <v>1115.9166132314381</v>
      </c>
      <c r="C86" s="295">
        <v>1064.9051702539459</v>
      </c>
      <c r="D86" s="295">
        <v>1020.817335383128</v>
      </c>
      <c r="E86" s="295">
        <v>1099.490433809731</v>
      </c>
      <c r="F86" s="295">
        <v>1080.9412222611991</v>
      </c>
      <c r="G86" s="295">
        <v>1030.172955798562</v>
      </c>
      <c r="H86" s="295">
        <v>903.15587791857286</v>
      </c>
      <c r="I86" s="295">
        <v>869.17968696279263</v>
      </c>
      <c r="J86" s="295">
        <v>854.22037902588465</v>
      </c>
      <c r="K86" s="295">
        <v>571.74880295977687</v>
      </c>
      <c r="L86" s="295">
        <v>566.94192532699435</v>
      </c>
      <c r="M86" s="295">
        <v>522.13649566820004</v>
      </c>
      <c r="N86" s="295">
        <v>549.57168634223945</v>
      </c>
      <c r="O86" s="295">
        <v>574.4039346778784</v>
      </c>
      <c r="P86" s="295">
        <v>570.43025086066189</v>
      </c>
      <c r="Q86" s="295">
        <v>514.02044993059849</v>
      </c>
      <c r="R86" s="295">
        <v>524.73029306894045</v>
      </c>
      <c r="S86" s="295">
        <v>557.07379606962218</v>
      </c>
      <c r="T86" s="295">
        <v>541.94568746997493</v>
      </c>
      <c r="U86" s="295">
        <v>514.21935042591281</v>
      </c>
      <c r="V86" s="295">
        <v>419.48224251905179</v>
      </c>
      <c r="W86" s="295">
        <v>497.55036869246538</v>
      </c>
      <c r="X86" s="295">
        <v>474.19861478662818</v>
      </c>
      <c r="Y86" s="295">
        <v>510.69241590279552</v>
      </c>
      <c r="DA86" s="122" t="s">
        <v>1528</v>
      </c>
    </row>
    <row r="87" spans="1:105" ht="12" customHeight="1" x14ac:dyDescent="0.25">
      <c r="A87" s="59" t="s">
        <v>38</v>
      </c>
      <c r="B87" s="295">
        <v>28.65914073913499</v>
      </c>
      <c r="C87" s="295">
        <v>28.34135918811554</v>
      </c>
      <c r="D87" s="295">
        <v>26.167404347611061</v>
      </c>
      <c r="E87" s="295">
        <v>28.27869151335306</v>
      </c>
      <c r="F87" s="295">
        <v>29.351228746733451</v>
      </c>
      <c r="G87" s="295">
        <v>29.270838510072728</v>
      </c>
      <c r="H87" s="295">
        <v>26.43553240584448</v>
      </c>
      <c r="I87" s="295">
        <v>22.263241709495631</v>
      </c>
      <c r="J87" s="295">
        <v>35.948713695217933</v>
      </c>
      <c r="K87" s="295">
        <v>47.450809587617243</v>
      </c>
      <c r="L87" s="295">
        <v>81.399608525657257</v>
      </c>
      <c r="M87" s="295">
        <v>104.3727490901048</v>
      </c>
      <c r="N87" s="295">
        <v>142.78693563710391</v>
      </c>
      <c r="O87" s="295">
        <v>148.51470581367209</v>
      </c>
      <c r="P87" s="295">
        <v>135.5830708178367</v>
      </c>
      <c r="Q87" s="295">
        <v>165.145740286245</v>
      </c>
      <c r="R87" s="295">
        <v>136.91309931323929</v>
      </c>
      <c r="S87" s="295">
        <v>124.29610058269191</v>
      </c>
      <c r="T87" s="295">
        <v>132.50248381272351</v>
      </c>
      <c r="U87" s="295">
        <v>132.77610527663501</v>
      </c>
      <c r="V87" s="295">
        <v>151.95433991824049</v>
      </c>
      <c r="W87" s="295">
        <v>185.04762166958281</v>
      </c>
      <c r="X87" s="295">
        <v>180.2181858076745</v>
      </c>
      <c r="Y87" s="295">
        <v>221.6251943717528</v>
      </c>
      <c r="DA87" s="122" t="s">
        <v>1529</v>
      </c>
    </row>
    <row r="88" spans="1:105" ht="12" customHeight="1" x14ac:dyDescent="0.25">
      <c r="A88" s="60" t="s">
        <v>1530</v>
      </c>
      <c r="B88" s="262">
        <v>160.53110861546321</v>
      </c>
      <c r="C88" s="262">
        <v>158.66957802559489</v>
      </c>
      <c r="D88" s="262">
        <v>160.6219042039381</v>
      </c>
      <c r="E88" s="262">
        <v>172.12076966382</v>
      </c>
      <c r="F88" s="262">
        <v>175.22148764994211</v>
      </c>
      <c r="G88" s="262">
        <v>172.3295814446835</v>
      </c>
      <c r="H88" s="262">
        <v>172.3355170576132</v>
      </c>
      <c r="I88" s="262">
        <v>170.01731021374539</v>
      </c>
      <c r="J88" s="262">
        <v>169.47839521032409</v>
      </c>
      <c r="K88" s="262">
        <v>122.6483752060272</v>
      </c>
      <c r="L88" s="262">
        <v>119.6591659096171</v>
      </c>
      <c r="M88" s="262">
        <v>117.3501269773995</v>
      </c>
      <c r="N88" s="262">
        <v>109.1153805023599</v>
      </c>
      <c r="O88" s="262">
        <v>105.67620116455581</v>
      </c>
      <c r="P88" s="262">
        <v>96.761202898115201</v>
      </c>
      <c r="Q88" s="262">
        <v>94.856043249477267</v>
      </c>
      <c r="R88" s="262">
        <v>87.282313449692055</v>
      </c>
      <c r="S88" s="262">
        <v>86.07024351966389</v>
      </c>
      <c r="T88" s="262">
        <v>81.548087258428311</v>
      </c>
      <c r="U88" s="262">
        <v>78.624267385809247</v>
      </c>
      <c r="V88" s="262">
        <v>71.197597072943367</v>
      </c>
      <c r="W88" s="262">
        <v>85.191256445883909</v>
      </c>
      <c r="X88" s="262">
        <v>79.62929788107148</v>
      </c>
      <c r="Y88" s="262">
        <v>85.077713458674339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424.91271832671157</v>
      </c>
      <c r="C89" s="261">
        <f t="shared" si="3"/>
        <v>393.95757032857432</v>
      </c>
      <c r="D89" s="261">
        <f t="shared" si="3"/>
        <v>388.99968804478908</v>
      </c>
      <c r="E89" s="261">
        <f t="shared" si="3"/>
        <v>444.54173167116522</v>
      </c>
      <c r="F89" s="261">
        <f t="shared" si="3"/>
        <v>462.33458079667867</v>
      </c>
      <c r="G89" s="261">
        <f t="shared" si="3"/>
        <v>460.59057640963022</v>
      </c>
      <c r="H89" s="261">
        <f t="shared" si="3"/>
        <v>415.40384844233131</v>
      </c>
      <c r="I89" s="261">
        <f t="shared" si="3"/>
        <v>414.90932018726699</v>
      </c>
      <c r="J89" s="261">
        <f t="shared" si="3"/>
        <v>438.08069973608985</v>
      </c>
      <c r="K89" s="261">
        <f t="shared" si="3"/>
        <v>283.86639615899679</v>
      </c>
      <c r="L89" s="261">
        <f t="shared" si="3"/>
        <v>272.8618838683791</v>
      </c>
      <c r="M89" s="261">
        <f t="shared" si="3"/>
        <v>273.09966871954009</v>
      </c>
      <c r="N89" s="261">
        <f t="shared" si="3"/>
        <v>269.5381876927255</v>
      </c>
      <c r="O89" s="261">
        <f t="shared" si="3"/>
        <v>260.11305585511877</v>
      </c>
      <c r="P89" s="261">
        <f t="shared" si="3"/>
        <v>229.750322478263</v>
      </c>
      <c r="Q89" s="261">
        <f t="shared" si="3"/>
        <v>244.96262053950241</v>
      </c>
      <c r="R89" s="261">
        <f t="shared" si="3"/>
        <v>220.6308159444385</v>
      </c>
      <c r="S89" s="261">
        <f t="shared" si="3"/>
        <v>202.62177406407227</v>
      </c>
      <c r="T89" s="261">
        <f t="shared" si="3"/>
        <v>197.13592675348389</v>
      </c>
      <c r="U89" s="261">
        <f t="shared" si="3"/>
        <v>187.12652326945249</v>
      </c>
      <c r="V89" s="261">
        <f t="shared" si="3"/>
        <v>170.82879752370025</v>
      </c>
      <c r="W89" s="261">
        <f t="shared" si="3"/>
        <v>202.43428086520305</v>
      </c>
      <c r="X89" s="261">
        <f t="shared" si="3"/>
        <v>200.13607148425552</v>
      </c>
      <c r="Y89" s="261">
        <f t="shared" si="3"/>
        <v>207.93270590265939</v>
      </c>
      <c r="DA89" s="70"/>
    </row>
    <row r="90" spans="1:105" ht="12" customHeight="1" x14ac:dyDescent="0.25">
      <c r="A90" s="60" t="s">
        <v>1533</v>
      </c>
      <c r="B90" s="262">
        <v>255.15294737826079</v>
      </c>
      <c r="C90" s="262">
        <v>226.16634621989249</v>
      </c>
      <c r="D90" s="262">
        <v>219.14390182281551</v>
      </c>
      <c r="E90" s="262">
        <v>262.52602963304571</v>
      </c>
      <c r="F90" s="262">
        <v>277.03990573183751</v>
      </c>
      <c r="G90" s="262">
        <v>278.35405835400201</v>
      </c>
      <c r="H90" s="262">
        <v>233.16105354541</v>
      </c>
      <c r="I90" s="262">
        <v>235.11800193073199</v>
      </c>
      <c r="J90" s="262">
        <v>258.85927779641531</v>
      </c>
      <c r="K90" s="262">
        <v>154.16717298818469</v>
      </c>
      <c r="L90" s="262">
        <v>146.3237145883185</v>
      </c>
      <c r="M90" s="262">
        <v>149.0032811204575</v>
      </c>
      <c r="N90" s="262">
        <v>154.14994823687829</v>
      </c>
      <c r="O90" s="262">
        <v>148.3617083491977</v>
      </c>
      <c r="P90" s="262">
        <v>127.42648143367209</v>
      </c>
      <c r="Q90" s="262">
        <v>144.65346355435901</v>
      </c>
      <c r="R90" s="262">
        <v>128.3307896949259</v>
      </c>
      <c r="S90" s="262">
        <v>111.6034975979488</v>
      </c>
      <c r="T90" s="262">
        <v>110.89977767513891</v>
      </c>
      <c r="U90" s="262">
        <v>103.9822795305224</v>
      </c>
      <c r="V90" s="262">
        <v>95.538170831929392</v>
      </c>
      <c r="W90" s="262">
        <v>112.34552295531761</v>
      </c>
      <c r="X90" s="262">
        <v>115.9290197441634</v>
      </c>
      <c r="Y90" s="262">
        <v>117.96401837456941</v>
      </c>
      <c r="DA90" s="72" t="s">
        <v>1534</v>
      </c>
    </row>
    <row r="91" spans="1:105" ht="12" customHeight="1" x14ac:dyDescent="0.25">
      <c r="A91" s="59" t="s">
        <v>28</v>
      </c>
      <c r="B91" s="230">
        <v>19.118785324944831</v>
      </c>
      <c r="C91" s="230">
        <v>18.792164458711191</v>
      </c>
      <c r="D91" s="230">
        <v>16.666213350719548</v>
      </c>
      <c r="E91" s="230">
        <v>27.96196214855998</v>
      </c>
      <c r="F91" s="230">
        <v>16.522243525898379</v>
      </c>
      <c r="G91" s="230">
        <v>22.302350833862199</v>
      </c>
      <c r="H91" s="230">
        <v>6.6407836565278222</v>
      </c>
      <c r="I91" s="230">
        <v>32.052164909546107</v>
      </c>
      <c r="J91" s="230">
        <v>38.139685202104317</v>
      </c>
      <c r="K91" s="230">
        <v>6.0532369449851906</v>
      </c>
      <c r="L91" s="230">
        <v>3.2957984783258181</v>
      </c>
      <c r="M91" s="230">
        <v>18.610275463355531</v>
      </c>
      <c r="N91" s="230">
        <v>18.325462965547299</v>
      </c>
      <c r="O91" s="230">
        <v>14.811235394739439</v>
      </c>
      <c r="P91" s="230">
        <v>16.348535887025768</v>
      </c>
      <c r="Q91" s="230">
        <v>8.6016746639500159</v>
      </c>
      <c r="R91" s="230">
        <v>11.56454907454372</v>
      </c>
      <c r="S91" s="230">
        <v>6.8904730220835573</v>
      </c>
      <c r="T91" s="230">
        <v>7.6874434856332243</v>
      </c>
      <c r="U91" s="230">
        <v>7.5753797987238354</v>
      </c>
      <c r="V91" s="230">
        <v>6.5277855383328918</v>
      </c>
      <c r="W91" s="230">
        <v>1.616162208970185</v>
      </c>
      <c r="X91" s="230">
        <v>1.32167013931344</v>
      </c>
      <c r="Y91" s="230">
        <v>1.0480760892456349</v>
      </c>
      <c r="DA91" s="71" t="s">
        <v>1535</v>
      </c>
    </row>
    <row r="92" spans="1:105" ht="12" customHeight="1" x14ac:dyDescent="0.25">
      <c r="A92" s="59" t="s">
        <v>31</v>
      </c>
      <c r="B92" s="295">
        <v>8.309228146524271</v>
      </c>
      <c r="C92" s="295">
        <v>7.9713043650873283</v>
      </c>
      <c r="D92" s="295">
        <v>7.3414623022185523</v>
      </c>
      <c r="E92" s="295">
        <v>9.4764873394288625</v>
      </c>
      <c r="F92" s="295">
        <v>10.65012969077929</v>
      </c>
      <c r="G92" s="295">
        <v>10.503193781233071</v>
      </c>
      <c r="H92" s="295">
        <v>9.4709067887474863</v>
      </c>
      <c r="I92" s="295">
        <v>9.0177661838206529</v>
      </c>
      <c r="J92" s="295">
        <v>8.2851801239109317</v>
      </c>
      <c r="K92" s="295">
        <v>6.1127292045069979</v>
      </c>
      <c r="L92" s="295">
        <v>7.2069990569078506</v>
      </c>
      <c r="M92" s="295">
        <v>6.4306151360085062</v>
      </c>
      <c r="N92" s="295">
        <v>6.2755896123242447</v>
      </c>
      <c r="O92" s="295">
        <v>5.3342383744761079</v>
      </c>
      <c r="P92" s="295">
        <v>2.541604427881671</v>
      </c>
      <c r="Q92" s="295">
        <v>5.9053348638467638</v>
      </c>
      <c r="R92" s="295">
        <v>5.0152364765336861</v>
      </c>
      <c r="S92" s="295">
        <v>1.9469452362407571</v>
      </c>
      <c r="T92" s="295">
        <v>1.90212492871403</v>
      </c>
      <c r="U92" s="295">
        <v>1.916182532918915</v>
      </c>
      <c r="V92" s="295">
        <v>1.6781316578841909</v>
      </c>
      <c r="W92" s="295">
        <v>2.4754292232966968</v>
      </c>
      <c r="X92" s="295">
        <v>2.7587313212217959</v>
      </c>
      <c r="Y92" s="295">
        <v>3.4205638623255079</v>
      </c>
      <c r="DA92" s="122" t="s">
        <v>1536</v>
      </c>
    </row>
    <row r="93" spans="1:105" ht="12" customHeight="1" x14ac:dyDescent="0.25">
      <c r="A93" s="59" t="s">
        <v>159</v>
      </c>
      <c r="B93" s="295">
        <v>0.25891990639450302</v>
      </c>
      <c r="C93" s="295">
        <v>2.2693709726232569</v>
      </c>
      <c r="D93" s="295">
        <v>2.1794300973620961</v>
      </c>
      <c r="E93" s="295">
        <v>3.025289454070494</v>
      </c>
      <c r="F93" s="295">
        <v>3.93905023948609</v>
      </c>
      <c r="G93" s="295">
        <v>3.7320540572402892</v>
      </c>
      <c r="H93" s="295">
        <v>3.0753884622569911</v>
      </c>
      <c r="I93" s="295">
        <v>3.615099261990963</v>
      </c>
      <c r="J93" s="295">
        <v>3.4275499774284501</v>
      </c>
      <c r="K93" s="295">
        <v>2.523263641813648</v>
      </c>
      <c r="L93" s="295">
        <v>3.6512843058951172</v>
      </c>
      <c r="M93" s="295">
        <v>3.0889948219639738</v>
      </c>
      <c r="N93" s="295">
        <v>2.4467199469396199</v>
      </c>
      <c r="O93" s="295">
        <v>1.609097863854529</v>
      </c>
      <c r="P93" s="295">
        <v>1.8549873338977569</v>
      </c>
      <c r="Q93" s="295">
        <v>2.8928099260296349</v>
      </c>
      <c r="R93" s="295">
        <v>2.0657778315570079</v>
      </c>
      <c r="S93" s="295">
        <v>1.9287173182681201</v>
      </c>
      <c r="T93" s="295">
        <v>1.929661692625892</v>
      </c>
      <c r="U93" s="295">
        <v>1.7729935183700369</v>
      </c>
      <c r="V93" s="295">
        <v>1.6968001064293341</v>
      </c>
      <c r="W93" s="295">
        <v>2.481096801456169</v>
      </c>
      <c r="X93" s="295">
        <v>3.396374587282875</v>
      </c>
      <c r="Y93" s="295">
        <v>3.1774628162605798</v>
      </c>
      <c r="DA93" s="122" t="s">
        <v>1537</v>
      </c>
    </row>
    <row r="94" spans="1:105" ht="12" customHeight="1" x14ac:dyDescent="0.25">
      <c r="A94" s="59" t="s">
        <v>32</v>
      </c>
      <c r="B94" s="295">
        <v>45.023688252655667</v>
      </c>
      <c r="C94" s="295">
        <v>18.930351723943311</v>
      </c>
      <c r="D94" s="295">
        <v>18.96387764855092</v>
      </c>
      <c r="E94" s="295">
        <v>21.478261547061269</v>
      </c>
      <c r="F94" s="295">
        <v>24.874055254533811</v>
      </c>
      <c r="G94" s="295">
        <v>24.996160771466251</v>
      </c>
      <c r="H94" s="295">
        <v>21.675565085907191</v>
      </c>
      <c r="I94" s="295">
        <v>17.970187869527781</v>
      </c>
      <c r="J94" s="295">
        <v>23.555605554013869</v>
      </c>
      <c r="K94" s="295">
        <v>14.45792984532801</v>
      </c>
      <c r="L94" s="295">
        <v>10.027129515020381</v>
      </c>
      <c r="M94" s="295">
        <v>3.5148679139715941</v>
      </c>
      <c r="N94" s="295">
        <v>5.4570326281704054</v>
      </c>
      <c r="O94" s="295">
        <v>4.6971855937027627</v>
      </c>
      <c r="P94" s="295">
        <v>4.319726657243752</v>
      </c>
      <c r="Q94" s="295">
        <v>10.27014595375972</v>
      </c>
      <c r="R94" s="295">
        <v>13.13222998202597</v>
      </c>
      <c r="S94" s="295">
        <v>8.1832198628181558</v>
      </c>
      <c r="T94" s="295">
        <v>7.5736699676360404</v>
      </c>
      <c r="U94" s="295">
        <v>4.8132410642453678</v>
      </c>
      <c r="V94" s="295">
        <v>3.7029969910914078</v>
      </c>
      <c r="W94" s="295">
        <v>5.0323958815891654</v>
      </c>
      <c r="X94" s="295">
        <v>5.1669261661784667</v>
      </c>
      <c r="Y94" s="295">
        <v>5.1206888654976108</v>
      </c>
      <c r="DA94" s="122" t="s">
        <v>1538</v>
      </c>
    </row>
    <row r="95" spans="1:105" ht="12" customHeight="1" x14ac:dyDescent="0.25">
      <c r="A95" s="59" t="s">
        <v>35</v>
      </c>
      <c r="B95" s="295">
        <v>182.44232574774151</v>
      </c>
      <c r="C95" s="295">
        <v>178.2031546995274</v>
      </c>
      <c r="D95" s="295">
        <v>173.9929184239644</v>
      </c>
      <c r="E95" s="295">
        <v>200.58402914392511</v>
      </c>
      <c r="F95" s="295">
        <v>221.0544270211399</v>
      </c>
      <c r="G95" s="295">
        <v>216.82029891020019</v>
      </c>
      <c r="H95" s="295">
        <v>192.29840955197051</v>
      </c>
      <c r="I95" s="295">
        <v>172.4627837058465</v>
      </c>
      <c r="J95" s="295">
        <v>185.45125693895781</v>
      </c>
      <c r="K95" s="295">
        <v>125.0200133515509</v>
      </c>
      <c r="L95" s="295">
        <v>122.1425032321693</v>
      </c>
      <c r="M95" s="295">
        <v>117.3585277851579</v>
      </c>
      <c r="N95" s="295">
        <v>121.6451430838967</v>
      </c>
      <c r="O95" s="295">
        <v>121.9099511224249</v>
      </c>
      <c r="P95" s="295">
        <v>102.36162712762319</v>
      </c>
      <c r="Q95" s="295">
        <v>116.9834981467729</v>
      </c>
      <c r="R95" s="295">
        <v>96.552996330265543</v>
      </c>
      <c r="S95" s="295">
        <v>92.654142158538207</v>
      </c>
      <c r="T95" s="295">
        <v>91.806877600529674</v>
      </c>
      <c r="U95" s="295">
        <v>87.904482616264289</v>
      </c>
      <c r="V95" s="295">
        <v>81.932456538191573</v>
      </c>
      <c r="W95" s="295">
        <v>100.7404388400054</v>
      </c>
      <c r="X95" s="295">
        <v>103.28531753016679</v>
      </c>
      <c r="Y95" s="295">
        <v>105.1972267412401</v>
      </c>
      <c r="DA95" s="122" t="s">
        <v>1539</v>
      </c>
    </row>
    <row r="96" spans="1:105" ht="12" customHeight="1" x14ac:dyDescent="0.25">
      <c r="A96" s="61" t="s">
        <v>1540</v>
      </c>
      <c r="B96" s="263">
        <v>169.75977094845081</v>
      </c>
      <c r="C96" s="263">
        <v>167.7912241086818</v>
      </c>
      <c r="D96" s="263">
        <v>169.8557862219736</v>
      </c>
      <c r="E96" s="263">
        <v>182.01570203811951</v>
      </c>
      <c r="F96" s="263">
        <v>185.29467506484119</v>
      </c>
      <c r="G96" s="263">
        <v>182.23651805562821</v>
      </c>
      <c r="H96" s="263">
        <v>182.24279489692131</v>
      </c>
      <c r="I96" s="263">
        <v>179.79131825653499</v>
      </c>
      <c r="J96" s="263">
        <v>179.22142193967451</v>
      </c>
      <c r="K96" s="263">
        <v>129.6992231708121</v>
      </c>
      <c r="L96" s="263">
        <v>126.5381692800606</v>
      </c>
      <c r="M96" s="263">
        <v>124.0963875990826</v>
      </c>
      <c r="N96" s="263">
        <v>115.3882394558472</v>
      </c>
      <c r="O96" s="263">
        <v>111.7513475059211</v>
      </c>
      <c r="P96" s="263">
        <v>102.32384104459091</v>
      </c>
      <c r="Q96" s="263">
        <v>100.3091569851434</v>
      </c>
      <c r="R96" s="263">
        <v>92.300026249512612</v>
      </c>
      <c r="S96" s="263">
        <v>91.018276466123467</v>
      </c>
      <c r="T96" s="263">
        <v>86.236149078344965</v>
      </c>
      <c r="U96" s="263">
        <v>83.144243738930086</v>
      </c>
      <c r="V96" s="263">
        <v>75.290626691770868</v>
      </c>
      <c r="W96" s="263">
        <v>90.08875790988543</v>
      </c>
      <c r="X96" s="263">
        <v>84.207051740092112</v>
      </c>
      <c r="Y96" s="263">
        <v>89.968687528090001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1024.477666303887</v>
      </c>
      <c r="C99" s="223">
        <v>998.84596317404498</v>
      </c>
      <c r="D99" s="223">
        <v>968.89722521487909</v>
      </c>
      <c r="E99" s="223">
        <v>1020.298822535306</v>
      </c>
      <c r="F99" s="223">
        <v>1062.233598615406</v>
      </c>
      <c r="G99" s="223">
        <v>1184.1133013358469</v>
      </c>
      <c r="H99" s="223">
        <v>994.53568442888832</v>
      </c>
      <c r="I99" s="223">
        <v>1003.581065618385</v>
      </c>
      <c r="J99" s="223">
        <v>996.3662073801687</v>
      </c>
      <c r="K99" s="223">
        <v>902.02703451729462</v>
      </c>
      <c r="L99" s="223">
        <v>905.58179767869751</v>
      </c>
      <c r="M99" s="223">
        <v>936.98317050677804</v>
      </c>
      <c r="N99" s="223">
        <v>876.50788235809875</v>
      </c>
      <c r="O99" s="223">
        <v>849.83659664400705</v>
      </c>
      <c r="P99" s="223">
        <v>865.41184922205082</v>
      </c>
      <c r="Q99" s="223">
        <v>976.05185573421556</v>
      </c>
      <c r="R99" s="223">
        <v>981.03914016612919</v>
      </c>
      <c r="S99" s="223">
        <v>935.92454338442667</v>
      </c>
      <c r="T99" s="223">
        <v>1044.371455463471</v>
      </c>
      <c r="U99" s="223">
        <v>1035.3833469588899</v>
      </c>
      <c r="V99" s="223">
        <v>1047.57369847582</v>
      </c>
      <c r="W99" s="223">
        <v>1126.5171628854289</v>
      </c>
      <c r="X99" s="223">
        <v>1134.5233435023949</v>
      </c>
      <c r="Y99" s="223">
        <v>1015.155675082533</v>
      </c>
      <c r="DA99" s="89" t="s">
        <v>1542</v>
      </c>
    </row>
    <row r="100" spans="1:105" ht="12" customHeight="1" x14ac:dyDescent="0.25">
      <c r="A100" s="55" t="s">
        <v>91</v>
      </c>
      <c r="B100" s="259">
        <v>8.6979252550301993</v>
      </c>
      <c r="C100" s="259">
        <v>8.4803093466345878</v>
      </c>
      <c r="D100" s="259">
        <v>8.2260413495670512</v>
      </c>
      <c r="E100" s="259">
        <v>8.6624464232831784</v>
      </c>
      <c r="F100" s="259">
        <v>9.0184771694164141</v>
      </c>
      <c r="G100" s="259">
        <v>10.05324891626392</v>
      </c>
      <c r="H100" s="259">
        <v>8.4437146178406532</v>
      </c>
      <c r="I100" s="259">
        <v>8.5205108741935849</v>
      </c>
      <c r="J100" s="259">
        <v>8.4592559540091408</v>
      </c>
      <c r="K100" s="259">
        <v>7.6583062591808844</v>
      </c>
      <c r="L100" s="259">
        <v>7.6884865796451543</v>
      </c>
      <c r="M100" s="259">
        <v>7.9550876025344213</v>
      </c>
      <c r="N100" s="259">
        <v>7.4416459205997718</v>
      </c>
      <c r="O100" s="259">
        <v>7.2152038445775233</v>
      </c>
      <c r="P100" s="259">
        <v>7.3474394093004971</v>
      </c>
      <c r="Q100" s="259">
        <v>8.2867849299623764</v>
      </c>
      <c r="R100" s="259">
        <v>8.3291275096408715</v>
      </c>
      <c r="S100" s="259">
        <v>7.9460997447348696</v>
      </c>
      <c r="T100" s="259">
        <v>8.866825658466432</v>
      </c>
      <c r="U100" s="259">
        <v>8.79051565334934</v>
      </c>
      <c r="V100" s="259">
        <v>8.8940130450594204</v>
      </c>
      <c r="W100" s="259">
        <v>9.5642515240322119</v>
      </c>
      <c r="X100" s="259">
        <v>9.6322248560804056</v>
      </c>
      <c r="Y100" s="259">
        <v>8.6187805498428567</v>
      </c>
      <c r="DA100" s="67" t="s">
        <v>1543</v>
      </c>
    </row>
    <row r="101" spans="1:105" ht="12" customHeight="1" x14ac:dyDescent="0.25">
      <c r="A101" s="173" t="s">
        <v>92</v>
      </c>
      <c r="B101" s="224">
        <v>9.7520217721833671</v>
      </c>
      <c r="C101" s="224">
        <v>9.5080331180591937</v>
      </c>
      <c r="D101" s="224">
        <v>9.2229505298939252</v>
      </c>
      <c r="E101" s="224">
        <v>9.7122432813934516</v>
      </c>
      <c r="F101" s="224">
        <v>10.111421187164719</v>
      </c>
      <c r="G101" s="224">
        <v>11.27159632187989</v>
      </c>
      <c r="H101" s="224">
        <v>9.4670034953064341</v>
      </c>
      <c r="I101" s="224">
        <v>9.5531066454275315</v>
      </c>
      <c r="J101" s="224">
        <v>9.4844282769917285</v>
      </c>
      <c r="K101" s="224">
        <v>8.5864119531711047</v>
      </c>
      <c r="L101" s="224">
        <v>8.6202498091688682</v>
      </c>
      <c r="M101" s="224">
        <v>8.9191600554024646</v>
      </c>
      <c r="N101" s="224">
        <v>8.3434946738130549</v>
      </c>
      <c r="O101" s="224">
        <v>8.0896102139264503</v>
      </c>
      <c r="P101" s="224">
        <v>8.2378713300460245</v>
      </c>
      <c r="Q101" s="224">
        <v>9.2910555895681313</v>
      </c>
      <c r="R101" s="224">
        <v>9.3385296419205908</v>
      </c>
      <c r="S101" s="224">
        <v>8.9090829643288405</v>
      </c>
      <c r="T101" s="224">
        <v>9.9413911175554883</v>
      </c>
      <c r="U101" s="224">
        <v>9.8558331471754865</v>
      </c>
      <c r="V101" s="224">
        <v>9.9718733277619105</v>
      </c>
      <c r="W101" s="224">
        <v>10.723337619285649</v>
      </c>
      <c r="X101" s="224">
        <v>10.79954860002252</v>
      </c>
      <c r="Y101" s="224">
        <v>9.6632855660756363</v>
      </c>
      <c r="DA101" s="177" t="s">
        <v>1544</v>
      </c>
    </row>
    <row r="102" spans="1:105" ht="12" customHeight="1" x14ac:dyDescent="0.25">
      <c r="A102" s="173" t="s">
        <v>93</v>
      </c>
      <c r="B102" s="224">
        <v>17.192220053619689</v>
      </c>
      <c r="C102" s="224">
        <v>18.146403077756919</v>
      </c>
      <c r="D102" s="224">
        <v>18.16021580188303</v>
      </c>
      <c r="E102" s="224">
        <v>17.648903473011629</v>
      </c>
      <c r="F102" s="224">
        <v>17.895216919158919</v>
      </c>
      <c r="G102" s="224">
        <v>19.635369214270391</v>
      </c>
      <c r="H102" s="224">
        <v>18.75099261340555</v>
      </c>
      <c r="I102" s="224">
        <v>18.629927992315348</v>
      </c>
      <c r="J102" s="224">
        <v>17.216997310706031</v>
      </c>
      <c r="K102" s="224">
        <v>17.90300817216178</v>
      </c>
      <c r="L102" s="224">
        <v>18.317482840546202</v>
      </c>
      <c r="M102" s="224">
        <v>18.467153509639829</v>
      </c>
      <c r="N102" s="224">
        <v>16.025241846670301</v>
      </c>
      <c r="O102" s="224">
        <v>15.607251684430381</v>
      </c>
      <c r="P102" s="224">
        <v>16.62928826744842</v>
      </c>
      <c r="Q102" s="224">
        <v>16.885423190195471</v>
      </c>
      <c r="R102" s="224">
        <v>17.42850244794522</v>
      </c>
      <c r="S102" s="224">
        <v>18.180571153925289</v>
      </c>
      <c r="T102" s="224">
        <v>19.619345707998342</v>
      </c>
      <c r="U102" s="224">
        <v>19.836576615666569</v>
      </c>
      <c r="V102" s="224">
        <v>19.865833792866329</v>
      </c>
      <c r="W102" s="224">
        <v>21.623555204026371</v>
      </c>
      <c r="X102" s="224">
        <v>20.296323761075069</v>
      </c>
      <c r="Y102" s="224">
        <v>18.805792996015558</v>
      </c>
      <c r="DA102" s="177" t="s">
        <v>1545</v>
      </c>
    </row>
    <row r="103" spans="1:105" ht="12" customHeight="1" x14ac:dyDescent="0.25">
      <c r="A103" s="173" t="s">
        <v>94</v>
      </c>
      <c r="B103" s="224">
        <v>7.8067133784428959</v>
      </c>
      <c r="C103" s="224">
        <v>7.611394957828562</v>
      </c>
      <c r="D103" s="224">
        <v>7.3831799161703184</v>
      </c>
      <c r="E103" s="224">
        <v>7.7748697993904301</v>
      </c>
      <c r="F103" s="224">
        <v>8.0944207161297914</v>
      </c>
      <c r="G103" s="224">
        <v>9.0231670783818014</v>
      </c>
      <c r="H103" s="224">
        <v>7.5785498194214611</v>
      </c>
      <c r="I103" s="224">
        <v>7.6474773330877808</v>
      </c>
      <c r="J103" s="224">
        <v>7.5924987501639087</v>
      </c>
      <c r="K103" s="224">
        <v>6.8736164288356836</v>
      </c>
      <c r="L103" s="224">
        <v>6.9007043957503047</v>
      </c>
      <c r="M103" s="224">
        <v>7.1399887895650904</v>
      </c>
      <c r="N103" s="224">
        <v>6.6791556678857109</v>
      </c>
      <c r="O103" s="224">
        <v>6.4759154315657996</v>
      </c>
      <c r="P103" s="224">
        <v>6.5946017989419472</v>
      </c>
      <c r="Q103" s="224">
        <v>7.4376995524999661</v>
      </c>
      <c r="R103" s="224">
        <v>7.4757036021510874</v>
      </c>
      <c r="S103" s="224">
        <v>7.1319218508791389</v>
      </c>
      <c r="T103" s="224">
        <v>7.9583078105021414</v>
      </c>
      <c r="U103" s="224">
        <v>7.8898167255147023</v>
      </c>
      <c r="V103" s="224">
        <v>7.9827095072766232</v>
      </c>
      <c r="W103" s="224">
        <v>8.5842736213759174</v>
      </c>
      <c r="X103" s="224">
        <v>8.6452822303394239</v>
      </c>
      <c r="Y103" s="224">
        <v>7.7356780440725972</v>
      </c>
      <c r="DA103" s="177" t="s">
        <v>1546</v>
      </c>
    </row>
    <row r="104" spans="1:105" ht="12" customHeight="1" x14ac:dyDescent="0.25">
      <c r="A104" s="56" t="s">
        <v>95</v>
      </c>
      <c r="B104" s="260">
        <v>8.1987304932580365</v>
      </c>
      <c r="C104" s="260">
        <v>7.9969527629850452</v>
      </c>
      <c r="D104" s="260">
        <v>7.7709645173206816</v>
      </c>
      <c r="E104" s="260">
        <v>8.1672878241394145</v>
      </c>
      <c r="F104" s="260">
        <v>8.5044042964437576</v>
      </c>
      <c r="G104" s="260">
        <v>9.4792473558263701</v>
      </c>
      <c r="H104" s="260">
        <v>8.0171893164390795</v>
      </c>
      <c r="I104" s="260">
        <v>8.0885158508885375</v>
      </c>
      <c r="J104" s="260">
        <v>7.9881268602037929</v>
      </c>
      <c r="K104" s="260">
        <v>7.3517894055296562</v>
      </c>
      <c r="L104" s="260">
        <v>7.389605117882116</v>
      </c>
      <c r="M104" s="260">
        <v>7.6435844201127647</v>
      </c>
      <c r="N104" s="260">
        <v>7.0605013532080569</v>
      </c>
      <c r="O104" s="260">
        <v>6.8418219001839411</v>
      </c>
      <c r="P104" s="260">
        <v>6.9913943694831957</v>
      </c>
      <c r="Q104" s="260">
        <v>7.8268051516983386</v>
      </c>
      <c r="R104" s="260">
        <v>7.8741906467401712</v>
      </c>
      <c r="S104" s="260">
        <v>7.5523450856105203</v>
      </c>
      <c r="T104" s="260">
        <v>8.4017624727227531</v>
      </c>
      <c r="U104" s="260">
        <v>8.3437312796070486</v>
      </c>
      <c r="V104" s="260">
        <v>8.4500226192494612</v>
      </c>
      <c r="W104" s="260">
        <v>9.1985773947545457</v>
      </c>
      <c r="X104" s="260">
        <v>9.2770619442104056</v>
      </c>
      <c r="Y104" s="260">
        <v>8.379631053620118</v>
      </c>
      <c r="DA104" s="68" t="s">
        <v>1547</v>
      </c>
    </row>
    <row r="105" spans="1:105" ht="12" customHeight="1" x14ac:dyDescent="0.25">
      <c r="A105" s="37" t="s">
        <v>159</v>
      </c>
      <c r="B105" s="226">
        <v>8.715342507585197E-3</v>
      </c>
      <c r="C105" s="226">
        <v>7.1071432780647981E-2</v>
      </c>
      <c r="D105" s="226">
        <v>6.5484337706177287E-2</v>
      </c>
      <c r="E105" s="226">
        <v>8.8407733488348086E-2</v>
      </c>
      <c r="F105" s="226">
        <v>0.1101537518894737</v>
      </c>
      <c r="G105" s="226">
        <v>0.1188546629999522</v>
      </c>
      <c r="H105" s="226">
        <v>8.1658509597437687E-2</v>
      </c>
      <c r="I105" s="226">
        <v>0.10740609779052521</v>
      </c>
      <c r="J105" s="226">
        <v>9.9749478698475627E-2</v>
      </c>
      <c r="K105" s="226">
        <v>8.5274620698617271E-2</v>
      </c>
      <c r="L105" s="226">
        <v>0.12451426515301001</v>
      </c>
      <c r="M105" s="226">
        <v>0.1140637648183853</v>
      </c>
      <c r="N105" s="226">
        <v>9.0722323032091198E-2</v>
      </c>
      <c r="O105" s="226">
        <v>5.8610886636239687E-2</v>
      </c>
      <c r="P105" s="226">
        <v>7.8638270072683064E-2</v>
      </c>
      <c r="Q105" s="226">
        <v>0.13124994826773881</v>
      </c>
      <c r="R105" s="226">
        <v>0.1127259733652069</v>
      </c>
      <c r="S105" s="226">
        <v>9.8087439304692201E-2</v>
      </c>
      <c r="T105" s="226">
        <v>0.11439189614693419</v>
      </c>
      <c r="U105" s="226">
        <v>0.1067835749058976</v>
      </c>
      <c r="V105" s="226">
        <v>0.1103455483880721</v>
      </c>
      <c r="W105" s="226">
        <v>0.13851646901835671</v>
      </c>
      <c r="X105" s="226">
        <v>0.19789300161733309</v>
      </c>
      <c r="Y105" s="226">
        <v>0.15614174706442621</v>
      </c>
      <c r="DA105" s="69" t="s">
        <v>1548</v>
      </c>
    </row>
    <row r="106" spans="1:105" ht="12" customHeight="1" x14ac:dyDescent="0.25">
      <c r="A106" s="37" t="s">
        <v>35</v>
      </c>
      <c r="B106" s="226">
        <v>6.1410780612183729</v>
      </c>
      <c r="C106" s="226">
        <v>5.5809092842527734</v>
      </c>
      <c r="D106" s="226">
        <v>5.2278855111475684</v>
      </c>
      <c r="E106" s="226">
        <v>5.8616471778313244</v>
      </c>
      <c r="F106" s="226">
        <v>6.1816867081475078</v>
      </c>
      <c r="G106" s="226">
        <v>6.9050724248021043</v>
      </c>
      <c r="H106" s="226">
        <v>5.1059570895468234</v>
      </c>
      <c r="I106" s="226">
        <v>5.1239408020389376</v>
      </c>
      <c r="J106" s="226">
        <v>5.397052216731467</v>
      </c>
      <c r="K106" s="226">
        <v>4.2250972279007408</v>
      </c>
      <c r="L106" s="226">
        <v>4.165242353039484</v>
      </c>
      <c r="M106" s="226">
        <v>4.3335635973022386</v>
      </c>
      <c r="N106" s="226">
        <v>4.5104998551003259</v>
      </c>
      <c r="O106" s="226">
        <v>4.4405318567447551</v>
      </c>
      <c r="P106" s="226">
        <v>4.3394049824735808</v>
      </c>
      <c r="Q106" s="226">
        <v>5.307669177219827</v>
      </c>
      <c r="R106" s="226">
        <v>5.2687323517519671</v>
      </c>
      <c r="S106" s="226">
        <v>4.7120474624371811</v>
      </c>
      <c r="T106" s="226">
        <v>5.4423854959586064</v>
      </c>
      <c r="U106" s="226">
        <v>5.2942973602337497</v>
      </c>
      <c r="V106" s="226">
        <v>5.3281950026004221</v>
      </c>
      <c r="W106" s="226">
        <v>5.6242101748256879</v>
      </c>
      <c r="X106" s="226">
        <v>6.0180174429451787</v>
      </c>
      <c r="Y106" s="226">
        <v>5.1694322544552929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0.2250425971603191</v>
      </c>
      <c r="X108" s="226">
        <v>0.35550734983048599</v>
      </c>
      <c r="Y108" s="226">
        <v>0.43954961205088272</v>
      </c>
      <c r="DA108" s="69" t="s">
        <v>1551</v>
      </c>
    </row>
    <row r="109" spans="1:105" ht="12" customHeight="1" x14ac:dyDescent="0.25">
      <c r="A109" s="37" t="s">
        <v>40</v>
      </c>
      <c r="B109" s="226">
        <v>2.0489370895320791</v>
      </c>
      <c r="C109" s="226">
        <v>2.344972045951625</v>
      </c>
      <c r="D109" s="226">
        <v>2.477594668466935</v>
      </c>
      <c r="E109" s="226">
        <v>2.217232912819743</v>
      </c>
      <c r="F109" s="226">
        <v>2.2125638364067761</v>
      </c>
      <c r="G109" s="226">
        <v>2.4553202680243138</v>
      </c>
      <c r="H109" s="226">
        <v>2.829573717294819</v>
      </c>
      <c r="I109" s="226">
        <v>2.8571689510590739</v>
      </c>
      <c r="J109" s="226">
        <v>2.4913251647738499</v>
      </c>
      <c r="K109" s="226">
        <v>3.0414175569302979</v>
      </c>
      <c r="L109" s="226">
        <v>3.0998484996896218</v>
      </c>
      <c r="M109" s="226">
        <v>3.1959570579921408</v>
      </c>
      <c r="N109" s="226">
        <v>2.4592791750756389</v>
      </c>
      <c r="O109" s="226">
        <v>2.3426791568029461</v>
      </c>
      <c r="P109" s="226">
        <v>2.5733511169369319</v>
      </c>
      <c r="Q109" s="226">
        <v>2.3878860262107731</v>
      </c>
      <c r="R109" s="226">
        <v>2.4927323216229968</v>
      </c>
      <c r="S109" s="226">
        <v>2.742210183868647</v>
      </c>
      <c r="T109" s="226">
        <v>2.8449850806172141</v>
      </c>
      <c r="U109" s="226">
        <v>2.9426503444674008</v>
      </c>
      <c r="V109" s="226">
        <v>3.0114820682609662</v>
      </c>
      <c r="W109" s="226">
        <v>3.2108081537501829</v>
      </c>
      <c r="X109" s="226">
        <v>2.7056441498174069</v>
      </c>
      <c r="Y109" s="226">
        <v>2.614507440049517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761.75317260341126</v>
      </c>
      <c r="C110" s="261">
        <f t="shared" si="4"/>
        <v>730.46319077410226</v>
      </c>
      <c r="D110" s="261">
        <f t="shared" si="4"/>
        <v>703.62051934251122</v>
      </c>
      <c r="E110" s="261">
        <f t="shared" si="4"/>
        <v>753.99056489154998</v>
      </c>
      <c r="F110" s="261">
        <f t="shared" si="4"/>
        <v>789.21042932824821</v>
      </c>
      <c r="G110" s="261">
        <f t="shared" si="4"/>
        <v>882.53059135739773</v>
      </c>
      <c r="H110" s="261">
        <f t="shared" si="4"/>
        <v>721.2281825978032</v>
      </c>
      <c r="I110" s="261">
        <f t="shared" si="4"/>
        <v>730.36517811804481</v>
      </c>
      <c r="J110" s="261">
        <f t="shared" si="4"/>
        <v>736.45148717469738</v>
      </c>
      <c r="K110" s="261">
        <f t="shared" si="4"/>
        <v>646.15127242848598</v>
      </c>
      <c r="L110" s="261">
        <f t="shared" si="4"/>
        <v>645.65148003885281</v>
      </c>
      <c r="M110" s="261">
        <f t="shared" si="4"/>
        <v>672.33036808427107</v>
      </c>
      <c r="N110" s="261">
        <f t="shared" si="4"/>
        <v>640.06107295009247</v>
      </c>
      <c r="O110" s="261">
        <f t="shared" si="4"/>
        <v>619.97298869083693</v>
      </c>
      <c r="P110" s="261">
        <f t="shared" si="4"/>
        <v>624.8117193305236</v>
      </c>
      <c r="Q110" s="261">
        <f t="shared" si="4"/>
        <v>721.26312349197246</v>
      </c>
      <c r="R110" s="261">
        <f t="shared" si="4"/>
        <v>720.90656302916818</v>
      </c>
      <c r="S110" s="261">
        <f t="shared" si="4"/>
        <v>673.99419391078106</v>
      </c>
      <c r="T110" s="261">
        <f t="shared" si="4"/>
        <v>758.01386601368347</v>
      </c>
      <c r="U110" s="261">
        <f t="shared" si="4"/>
        <v>748.06661617878387</v>
      </c>
      <c r="V110" s="261">
        <f t="shared" si="4"/>
        <v>758.67136396136812</v>
      </c>
      <c r="W110" s="261">
        <f t="shared" si="4"/>
        <v>813.43789262186715</v>
      </c>
      <c r="X110" s="261">
        <f t="shared" si="4"/>
        <v>832.28851180342429</v>
      </c>
      <c r="Y110" s="261">
        <f t="shared" si="4"/>
        <v>738.95064663900075</v>
      </c>
      <c r="DA110" s="70"/>
    </row>
    <row r="111" spans="1:105" ht="12" customHeight="1" x14ac:dyDescent="0.25">
      <c r="A111" s="60" t="s">
        <v>1554</v>
      </c>
      <c r="B111" s="262">
        <v>675.34720859580875</v>
      </c>
      <c r="C111" s="262">
        <v>639.26162132501929</v>
      </c>
      <c r="D111" s="262">
        <v>612.34952885647294</v>
      </c>
      <c r="E111" s="262">
        <v>665.2893667038486</v>
      </c>
      <c r="F111" s="262">
        <v>699.27129033383244</v>
      </c>
      <c r="G111" s="262">
        <v>783.84566292390991</v>
      </c>
      <c r="H111" s="262">
        <v>626.98802118714116</v>
      </c>
      <c r="I111" s="262">
        <v>636.73347246585308</v>
      </c>
      <c r="J111" s="262">
        <v>649.92099574845247</v>
      </c>
      <c r="K111" s="262">
        <v>556.17297556356596</v>
      </c>
      <c r="L111" s="262">
        <v>553.59008493724241</v>
      </c>
      <c r="M111" s="262">
        <v>579.51674677764686</v>
      </c>
      <c r="N111" s="262">
        <v>559.52019655961226</v>
      </c>
      <c r="O111" s="262">
        <v>541.5328789728045</v>
      </c>
      <c r="P111" s="262">
        <v>541.23498060638929</v>
      </c>
      <c r="Q111" s="262">
        <v>636.39908243882269</v>
      </c>
      <c r="R111" s="262">
        <v>633.3130730362044</v>
      </c>
      <c r="S111" s="262">
        <v>582.62089995198357</v>
      </c>
      <c r="T111" s="262">
        <v>659.40946973380346</v>
      </c>
      <c r="U111" s="262">
        <v>648.37044432071923</v>
      </c>
      <c r="V111" s="262">
        <v>658.82814916224038</v>
      </c>
      <c r="W111" s="262">
        <v>704.76058818717138</v>
      </c>
      <c r="X111" s="262">
        <v>730.28170785858606</v>
      </c>
      <c r="Y111" s="262">
        <v>644.43506530743059</v>
      </c>
      <c r="DA111" s="72" t="s">
        <v>1555</v>
      </c>
    </row>
    <row r="112" spans="1:105" ht="12" customHeight="1" x14ac:dyDescent="0.25">
      <c r="A112" s="59" t="s">
        <v>28</v>
      </c>
      <c r="B112" s="230">
        <v>50.604229477319763</v>
      </c>
      <c r="C112" s="230">
        <v>53.116255892475948</v>
      </c>
      <c r="D112" s="230">
        <v>46.570074769345268</v>
      </c>
      <c r="E112" s="230">
        <v>70.860768037421352</v>
      </c>
      <c r="F112" s="230">
        <v>41.703488596866897</v>
      </c>
      <c r="G112" s="230">
        <v>62.803470793652941</v>
      </c>
      <c r="H112" s="230">
        <v>17.85757844470956</v>
      </c>
      <c r="I112" s="230">
        <v>86.801887117584727</v>
      </c>
      <c r="J112" s="230">
        <v>95.757750678648506</v>
      </c>
      <c r="K112" s="230">
        <v>21.837637275360439</v>
      </c>
      <c r="L112" s="230">
        <v>12.469074918482701</v>
      </c>
      <c r="M112" s="230">
        <v>72.380730223255014</v>
      </c>
      <c r="N112" s="230">
        <v>66.516186075993204</v>
      </c>
      <c r="O112" s="230">
        <v>54.062271415604947</v>
      </c>
      <c r="P112" s="230">
        <v>69.439251592009228</v>
      </c>
      <c r="Q112" s="230">
        <v>37.842839909035149</v>
      </c>
      <c r="R112" s="230">
        <v>57.071106085205223</v>
      </c>
      <c r="S112" s="230">
        <v>35.971395875813222</v>
      </c>
      <c r="T112" s="230">
        <v>45.709496797362611</v>
      </c>
      <c r="U112" s="230">
        <v>47.235475007595213</v>
      </c>
      <c r="V112" s="230">
        <v>45.015398839000838</v>
      </c>
      <c r="W112" s="230">
        <v>10.13843185769597</v>
      </c>
      <c r="X112" s="230">
        <v>8.3257111005815148</v>
      </c>
      <c r="Y112" s="230">
        <v>5.7256186447932418</v>
      </c>
      <c r="DA112" s="71" t="s">
        <v>1556</v>
      </c>
    </row>
    <row r="113" spans="1:105" ht="12" customHeight="1" x14ac:dyDescent="0.25">
      <c r="A113" s="59" t="s">
        <v>31</v>
      </c>
      <c r="B113" s="295">
        <v>21.993138202012421</v>
      </c>
      <c r="C113" s="295">
        <v>22.530977918114029</v>
      </c>
      <c r="D113" s="295">
        <v>20.51410486209134</v>
      </c>
      <c r="E113" s="295">
        <v>24.01516630346384</v>
      </c>
      <c r="F113" s="295">
        <v>26.881794922001539</v>
      </c>
      <c r="G113" s="295">
        <v>29.57701763341494</v>
      </c>
      <c r="H113" s="295">
        <v>25.467997403640759</v>
      </c>
      <c r="I113" s="295">
        <v>24.421411924897569</v>
      </c>
      <c r="J113" s="295">
        <v>20.80169798017587</v>
      </c>
      <c r="K113" s="295">
        <v>22.05226135103042</v>
      </c>
      <c r="L113" s="295">
        <v>27.26641564069995</v>
      </c>
      <c r="M113" s="295">
        <v>25.010517455558851</v>
      </c>
      <c r="N113" s="295">
        <v>22.7785943075334</v>
      </c>
      <c r="O113" s="295">
        <v>19.470424654710978</v>
      </c>
      <c r="P113" s="295">
        <v>10.795285310845509</v>
      </c>
      <c r="Q113" s="295">
        <v>25.980364358395079</v>
      </c>
      <c r="R113" s="295">
        <v>24.750216471880709</v>
      </c>
      <c r="S113" s="295">
        <v>10.16393760150995</v>
      </c>
      <c r="T113" s="295">
        <v>11.31002439233877</v>
      </c>
      <c r="U113" s="295">
        <v>11.94815237632438</v>
      </c>
      <c r="V113" s="295">
        <v>11.57234186699444</v>
      </c>
      <c r="W113" s="295">
        <v>15.528744800272589</v>
      </c>
      <c r="X113" s="295">
        <v>17.378314983002841</v>
      </c>
      <c r="Y113" s="295">
        <v>18.686471742651179</v>
      </c>
      <c r="DA113" s="122" t="s">
        <v>1557</v>
      </c>
    </row>
    <row r="114" spans="1:105" ht="12" customHeight="1" x14ac:dyDescent="0.25">
      <c r="A114" s="59" t="s">
        <v>159</v>
      </c>
      <c r="B114" s="295">
        <v>0.68531771954876464</v>
      </c>
      <c r="C114" s="295">
        <v>6.4144015747444616</v>
      </c>
      <c r="D114" s="295">
        <v>6.0899389953106677</v>
      </c>
      <c r="E114" s="295">
        <v>7.6666413147972303</v>
      </c>
      <c r="F114" s="295">
        <v>9.9424836879688794</v>
      </c>
      <c r="G114" s="295">
        <v>10.50947273362549</v>
      </c>
      <c r="H114" s="295">
        <v>8.2699563113645667</v>
      </c>
      <c r="I114" s="295">
        <v>9.790210394329554</v>
      </c>
      <c r="J114" s="295">
        <v>8.6055895437514494</v>
      </c>
      <c r="K114" s="295">
        <v>9.1029174408381337</v>
      </c>
      <c r="L114" s="295">
        <v>13.813993136501921</v>
      </c>
      <c r="M114" s="295">
        <v>12.01399201800384</v>
      </c>
      <c r="N114" s="295">
        <v>8.8808931906632225</v>
      </c>
      <c r="O114" s="295">
        <v>5.8733443316194123</v>
      </c>
      <c r="P114" s="295">
        <v>7.8789276953381373</v>
      </c>
      <c r="Q114" s="295">
        <v>12.726840667063319</v>
      </c>
      <c r="R114" s="295">
        <v>10.19462367389424</v>
      </c>
      <c r="S114" s="295">
        <v>10.06877959838242</v>
      </c>
      <c r="T114" s="295">
        <v>11.47375783951029</v>
      </c>
      <c r="U114" s="295">
        <v>11.05531250587655</v>
      </c>
      <c r="V114" s="295">
        <v>11.701078886927171</v>
      </c>
      <c r="W114" s="295">
        <v>15.56429838186796</v>
      </c>
      <c r="X114" s="295">
        <v>21.39507639762747</v>
      </c>
      <c r="Y114" s="295">
        <v>17.358415606078189</v>
      </c>
      <c r="DA114" s="122" t="s">
        <v>1558</v>
      </c>
    </row>
    <row r="115" spans="1:105" ht="12" customHeight="1" x14ac:dyDescent="0.25">
      <c r="A115" s="59" t="s">
        <v>32</v>
      </c>
      <c r="B115" s="295">
        <v>119.1701781012214</v>
      </c>
      <c r="C115" s="295">
        <v>53.506843690772307</v>
      </c>
      <c r="D115" s="295">
        <v>52.990393284003098</v>
      </c>
      <c r="E115" s="295">
        <v>54.429875172824921</v>
      </c>
      <c r="F115" s="295">
        <v>62.784141756492161</v>
      </c>
      <c r="G115" s="295">
        <v>70.389245719366002</v>
      </c>
      <c r="H115" s="295">
        <v>58.287263051327763</v>
      </c>
      <c r="I115" s="295">
        <v>48.665861520885002</v>
      </c>
      <c r="J115" s="295">
        <v>59.141332493258112</v>
      </c>
      <c r="K115" s="295">
        <v>52.158379158847467</v>
      </c>
      <c r="L115" s="295">
        <v>37.935884114986877</v>
      </c>
      <c r="M115" s="295">
        <v>13.67033533450353</v>
      </c>
      <c r="N115" s="295">
        <v>19.80746671451465</v>
      </c>
      <c r="O115" s="295">
        <v>17.145127714763159</v>
      </c>
      <c r="P115" s="295">
        <v>18.34773390313843</v>
      </c>
      <c r="Q115" s="295">
        <v>45.183235166915679</v>
      </c>
      <c r="R115" s="295">
        <v>64.807619009484526</v>
      </c>
      <c r="S115" s="295">
        <v>42.720120996169292</v>
      </c>
      <c r="T115" s="295">
        <v>45.033000083437358</v>
      </c>
      <c r="U115" s="295">
        <v>30.012452713459179</v>
      </c>
      <c r="V115" s="295">
        <v>25.53574799213925</v>
      </c>
      <c r="W115" s="295">
        <v>31.568986357471999</v>
      </c>
      <c r="X115" s="295">
        <v>32.548465201751178</v>
      </c>
      <c r="Y115" s="295">
        <v>27.97422052017335</v>
      </c>
      <c r="DA115" s="122" t="s">
        <v>1559</v>
      </c>
    </row>
    <row r="116" spans="1:105" ht="12" customHeight="1" x14ac:dyDescent="0.25">
      <c r="A116" s="59" t="s">
        <v>35</v>
      </c>
      <c r="B116" s="295">
        <v>482.8943450957064</v>
      </c>
      <c r="C116" s="295">
        <v>503.69314224891258</v>
      </c>
      <c r="D116" s="295">
        <v>486.18501694572262</v>
      </c>
      <c r="E116" s="295">
        <v>508.31691587534118</v>
      </c>
      <c r="F116" s="295">
        <v>557.95938137050302</v>
      </c>
      <c r="G116" s="295">
        <v>610.56645604385051</v>
      </c>
      <c r="H116" s="295">
        <v>517.1052259760985</v>
      </c>
      <c r="I116" s="295">
        <v>467.05410150815629</v>
      </c>
      <c r="J116" s="295">
        <v>465.61462505261852</v>
      </c>
      <c r="K116" s="295">
        <v>451.02178033748947</v>
      </c>
      <c r="L116" s="295">
        <v>462.10471712657102</v>
      </c>
      <c r="M116" s="295">
        <v>456.44117174632561</v>
      </c>
      <c r="N116" s="295">
        <v>441.53705627090778</v>
      </c>
      <c r="O116" s="295">
        <v>444.98171085610602</v>
      </c>
      <c r="P116" s="295">
        <v>434.77378210505788</v>
      </c>
      <c r="Q116" s="295">
        <v>514.66580233741342</v>
      </c>
      <c r="R116" s="295">
        <v>476.48950779573971</v>
      </c>
      <c r="S116" s="295">
        <v>483.69666588010858</v>
      </c>
      <c r="T116" s="295">
        <v>545.88319062115443</v>
      </c>
      <c r="U116" s="295">
        <v>548.11905171746389</v>
      </c>
      <c r="V116" s="295">
        <v>565.00358157717869</v>
      </c>
      <c r="W116" s="295">
        <v>631.9601267898629</v>
      </c>
      <c r="X116" s="295">
        <v>650.63414017562309</v>
      </c>
      <c r="Y116" s="295">
        <v>574.69033879373467</v>
      </c>
      <c r="DA116" s="122" t="s">
        <v>1560</v>
      </c>
    </row>
    <row r="117" spans="1:105" ht="12" customHeight="1" x14ac:dyDescent="0.25">
      <c r="A117" s="60" t="s">
        <v>1561</v>
      </c>
      <c r="B117" s="262">
        <v>86.405964007602492</v>
      </c>
      <c r="C117" s="262">
        <v>91.201569449082911</v>
      </c>
      <c r="D117" s="262">
        <v>91.270990486038301</v>
      </c>
      <c r="E117" s="262">
        <v>88.701198187701365</v>
      </c>
      <c r="F117" s="262">
        <v>89.939138994415828</v>
      </c>
      <c r="G117" s="262">
        <v>98.684928433487855</v>
      </c>
      <c r="H117" s="262">
        <v>94.240161410662083</v>
      </c>
      <c r="I117" s="262">
        <v>93.631705652191755</v>
      </c>
      <c r="J117" s="262">
        <v>86.530491426244936</v>
      </c>
      <c r="K117" s="262">
        <v>89.978296864920068</v>
      </c>
      <c r="L117" s="262">
        <v>92.061395101610401</v>
      </c>
      <c r="M117" s="262">
        <v>92.813621306624256</v>
      </c>
      <c r="N117" s="262">
        <v>80.540876390480264</v>
      </c>
      <c r="O117" s="262">
        <v>78.440109718032375</v>
      </c>
      <c r="P117" s="262">
        <v>83.57673872413433</v>
      </c>
      <c r="Q117" s="262">
        <v>84.864041053149805</v>
      </c>
      <c r="R117" s="262">
        <v>87.593489992963796</v>
      </c>
      <c r="S117" s="262">
        <v>91.373293958797504</v>
      </c>
      <c r="T117" s="262">
        <v>98.604396279879964</v>
      </c>
      <c r="U117" s="262">
        <v>99.696171858064687</v>
      </c>
      <c r="V117" s="262">
        <v>99.843214799127736</v>
      </c>
      <c r="W117" s="262">
        <v>108.6773044346958</v>
      </c>
      <c r="X117" s="262">
        <v>102.0068039448382</v>
      </c>
      <c r="Y117" s="262">
        <v>94.515581331570218</v>
      </c>
      <c r="DA117" s="72" t="s">
        <v>1562</v>
      </c>
    </row>
    <row r="118" spans="1:105" ht="12" customHeight="1" x14ac:dyDescent="0.25">
      <c r="A118" s="57" t="s">
        <v>1563</v>
      </c>
      <c r="B118" s="261">
        <v>70.790693945805359</v>
      </c>
      <c r="C118" s="261">
        <v>74.719638446242939</v>
      </c>
      <c r="D118" s="261">
        <v>74.776513726056677</v>
      </c>
      <c r="E118" s="261">
        <v>72.671133823347077</v>
      </c>
      <c r="F118" s="261">
        <v>73.685354193175186</v>
      </c>
      <c r="G118" s="261">
        <v>80.850606159362755</v>
      </c>
      <c r="H118" s="261">
        <v>77.209096622525877</v>
      </c>
      <c r="I118" s="261">
        <v>76.710600877791791</v>
      </c>
      <c r="J118" s="261">
        <v>70.892716792054756</v>
      </c>
      <c r="K118" s="261">
        <v>73.717435460461218</v>
      </c>
      <c r="L118" s="261">
        <v>75.424076563610285</v>
      </c>
      <c r="M118" s="261">
        <v>76.040360586000958</v>
      </c>
      <c r="N118" s="261">
        <v>65.985543893518454</v>
      </c>
      <c r="O118" s="261">
        <v>64.264427391100568</v>
      </c>
      <c r="P118" s="261">
        <v>68.472765739737198</v>
      </c>
      <c r="Q118" s="261">
        <v>69.527427026555785</v>
      </c>
      <c r="R118" s="261">
        <v>71.763610451603526</v>
      </c>
      <c r="S118" s="261">
        <v>74.860328933870974</v>
      </c>
      <c r="T118" s="261">
        <v>80.784627761872159</v>
      </c>
      <c r="U118" s="261">
        <v>81.679097856621397</v>
      </c>
      <c r="V118" s="261">
        <v>81.799567224184599</v>
      </c>
      <c r="W118" s="261">
        <v>89.037161791456398</v>
      </c>
      <c r="X118" s="261">
        <v>83.572152933950903</v>
      </c>
      <c r="Y118" s="261">
        <v>77.434742705542419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77.11910805049385</v>
      </c>
      <c r="C119" s="261">
        <f t="shared" si="5"/>
        <v>75.247132538403321</v>
      </c>
      <c r="D119" s="261">
        <f t="shared" si="5"/>
        <v>73.013181629764034</v>
      </c>
      <c r="E119" s="261">
        <f t="shared" si="5"/>
        <v>76.826361299896718</v>
      </c>
      <c r="F119" s="261">
        <f t="shared" si="5"/>
        <v>79.963866448681955</v>
      </c>
      <c r="G119" s="261">
        <f t="shared" si="5"/>
        <v>89.125857128725272</v>
      </c>
      <c r="H119" s="261">
        <f t="shared" si="5"/>
        <v>74.946684513738361</v>
      </c>
      <c r="I119" s="261">
        <f t="shared" si="5"/>
        <v>75.616288681836338</v>
      </c>
      <c r="J119" s="261">
        <f t="shared" si="5"/>
        <v>75.022579739200623</v>
      </c>
      <c r="K119" s="261">
        <f t="shared" si="5"/>
        <v>68.006559690902577</v>
      </c>
      <c r="L119" s="261">
        <f t="shared" si="5"/>
        <v>68.288228630327922</v>
      </c>
      <c r="M119" s="261">
        <f t="shared" si="5"/>
        <v>70.636068782511899</v>
      </c>
      <c r="N119" s="261">
        <f t="shared" si="5"/>
        <v>66.031817655017377</v>
      </c>
      <c r="O119" s="261">
        <f t="shared" si="5"/>
        <v>64.025734584557412</v>
      </c>
      <c r="P119" s="261">
        <f t="shared" si="5"/>
        <v>65.22799339341978</v>
      </c>
      <c r="Q119" s="261">
        <f t="shared" si="5"/>
        <v>73.493678839605323</v>
      </c>
      <c r="R119" s="261">
        <f t="shared" si="5"/>
        <v>73.887691203220839</v>
      </c>
      <c r="S119" s="261">
        <f t="shared" si="5"/>
        <v>70.551552383918747</v>
      </c>
      <c r="T119" s="261">
        <f t="shared" si="5"/>
        <v>78.700584148537814</v>
      </c>
      <c r="U119" s="261">
        <f t="shared" si="5"/>
        <v>78.038272183955314</v>
      </c>
      <c r="V119" s="261">
        <f t="shared" si="5"/>
        <v>78.947931936473836</v>
      </c>
      <c r="W119" s="261">
        <f t="shared" si="5"/>
        <v>84.899568740869825</v>
      </c>
      <c r="X119" s="261">
        <f t="shared" si="5"/>
        <v>85.440162447612494</v>
      </c>
      <c r="Y119" s="261">
        <f t="shared" si="5"/>
        <v>76.471500960340265</v>
      </c>
      <c r="DA119" s="70"/>
    </row>
    <row r="120" spans="1:105" ht="12" customHeight="1" x14ac:dyDescent="0.25">
      <c r="A120" s="60" t="s">
        <v>1566</v>
      </c>
      <c r="B120" s="262">
        <v>56.476218165978842</v>
      </c>
      <c r="C120" s="262">
        <v>53.458544481371533</v>
      </c>
      <c r="D120" s="262">
        <v>51.208008481205319</v>
      </c>
      <c r="E120" s="262">
        <v>55.635126553043428</v>
      </c>
      <c r="F120" s="262">
        <v>58.476880406764067</v>
      </c>
      <c r="G120" s="262">
        <v>65.549450866600893</v>
      </c>
      <c r="H120" s="262">
        <v>52.432159075100238</v>
      </c>
      <c r="I120" s="262">
        <v>53.247126880604043</v>
      </c>
      <c r="J120" s="262">
        <v>54.34993952645118</v>
      </c>
      <c r="K120" s="262">
        <v>46.510218604825234</v>
      </c>
      <c r="L120" s="262">
        <v>46.294223198825968</v>
      </c>
      <c r="M120" s="262">
        <v>48.46235211351965</v>
      </c>
      <c r="N120" s="262">
        <v>46.790131486401357</v>
      </c>
      <c r="O120" s="262">
        <v>45.285933853948727</v>
      </c>
      <c r="P120" s="262">
        <v>45.261021967264668</v>
      </c>
      <c r="Q120" s="262">
        <v>53.219163362166817</v>
      </c>
      <c r="R120" s="262">
        <v>52.961094419160602</v>
      </c>
      <c r="S120" s="262">
        <v>48.721938337706412</v>
      </c>
      <c r="T120" s="262">
        <v>55.143417488658308</v>
      </c>
      <c r="U120" s="262">
        <v>54.220273956510773</v>
      </c>
      <c r="V120" s="262">
        <v>55.094804290874862</v>
      </c>
      <c r="W120" s="262">
        <v>58.935925441965708</v>
      </c>
      <c r="X120" s="262">
        <v>61.070140707917162</v>
      </c>
      <c r="Y120" s="262">
        <v>53.891176092639498</v>
      </c>
      <c r="DA120" s="72" t="s">
        <v>1567</v>
      </c>
    </row>
    <row r="121" spans="1:105" ht="12" customHeight="1" x14ac:dyDescent="0.25">
      <c r="A121" s="59" t="s">
        <v>28</v>
      </c>
      <c r="B121" s="230">
        <v>4.2318017572392526</v>
      </c>
      <c r="C121" s="230">
        <v>4.4418711112772149</v>
      </c>
      <c r="D121" s="230">
        <v>3.894443730874424</v>
      </c>
      <c r="E121" s="230">
        <v>5.9257640279747852</v>
      </c>
      <c r="F121" s="230">
        <v>3.487473243838743</v>
      </c>
      <c r="G121" s="230">
        <v>5.2519688731634666</v>
      </c>
      <c r="H121" s="230">
        <v>1.49334813755497</v>
      </c>
      <c r="I121" s="230">
        <v>7.2588473775795874</v>
      </c>
      <c r="J121" s="230">
        <v>8.0077855502730593</v>
      </c>
      <c r="K121" s="230">
        <v>1.8261823715197949</v>
      </c>
      <c r="L121" s="230">
        <v>1.042732073903673</v>
      </c>
      <c r="M121" s="230">
        <v>6.0528715586176736</v>
      </c>
      <c r="N121" s="230">
        <v>5.5624463810361693</v>
      </c>
      <c r="O121" s="230">
        <v>4.5209820906262266</v>
      </c>
      <c r="P121" s="230">
        <v>5.8068890672497053</v>
      </c>
      <c r="Q121" s="230">
        <v>3.1646247374985341</v>
      </c>
      <c r="R121" s="230">
        <v>4.7725972614048588</v>
      </c>
      <c r="S121" s="230">
        <v>3.0081243771499411</v>
      </c>
      <c r="T121" s="230">
        <v>3.8224775056854829</v>
      </c>
      <c r="U121" s="230">
        <v>3.9500881291110499</v>
      </c>
      <c r="V121" s="230">
        <v>3.7644332475230722</v>
      </c>
      <c r="W121" s="230">
        <v>0.84783098555580694</v>
      </c>
      <c r="X121" s="230">
        <v>0.69624138593984763</v>
      </c>
      <c r="Y121" s="230">
        <v>0.47880746911040989</v>
      </c>
      <c r="DA121" s="71" t="s">
        <v>1568</v>
      </c>
    </row>
    <row r="122" spans="1:105" ht="12" customHeight="1" x14ac:dyDescent="0.25">
      <c r="A122" s="59" t="s">
        <v>31</v>
      </c>
      <c r="B122" s="295">
        <v>1.839186207393892</v>
      </c>
      <c r="C122" s="295">
        <v>1.8841632988192629</v>
      </c>
      <c r="D122" s="295">
        <v>1.715501370147261</v>
      </c>
      <c r="E122" s="295">
        <v>2.0082792290897218</v>
      </c>
      <c r="F122" s="295">
        <v>2.2480023540256959</v>
      </c>
      <c r="G122" s="295">
        <v>2.473391581845521</v>
      </c>
      <c r="H122" s="295">
        <v>2.1297728920938419</v>
      </c>
      <c r="I122" s="295">
        <v>2.042251704363248</v>
      </c>
      <c r="J122" s="295">
        <v>1.739551475742199</v>
      </c>
      <c r="K122" s="295">
        <v>1.844130407680945</v>
      </c>
      <c r="L122" s="295">
        <v>2.2801664369505841</v>
      </c>
      <c r="M122" s="295">
        <v>2.0915159228999429</v>
      </c>
      <c r="N122" s="295">
        <v>1.9048703322567679</v>
      </c>
      <c r="O122" s="295">
        <v>1.6282231370587099</v>
      </c>
      <c r="P122" s="295">
        <v>0.90276065499248426</v>
      </c>
      <c r="Q122" s="295">
        <v>2.172619812240157</v>
      </c>
      <c r="R122" s="295">
        <v>2.0697481344854598</v>
      </c>
      <c r="S122" s="295">
        <v>0.84996391500867141</v>
      </c>
      <c r="T122" s="295">
        <v>0.94580594531864426</v>
      </c>
      <c r="U122" s="295">
        <v>0.99916968886075597</v>
      </c>
      <c r="V122" s="295">
        <v>0.96774236371031119</v>
      </c>
      <c r="W122" s="295">
        <v>1.2985983624741479</v>
      </c>
      <c r="X122" s="295">
        <v>1.4532695121045001</v>
      </c>
      <c r="Y122" s="295">
        <v>1.5626647174342321</v>
      </c>
      <c r="DA122" s="122" t="s">
        <v>1569</v>
      </c>
    </row>
    <row r="123" spans="1:105" ht="12" customHeight="1" x14ac:dyDescent="0.25">
      <c r="A123" s="59" t="s">
        <v>159</v>
      </c>
      <c r="B123" s="295">
        <v>5.7310006689331471E-2</v>
      </c>
      <c r="C123" s="295">
        <v>0.5364072555992121</v>
      </c>
      <c r="D123" s="295">
        <v>0.50927392449253639</v>
      </c>
      <c r="E123" s="295">
        <v>0.64112637467630795</v>
      </c>
      <c r="F123" s="295">
        <v>0.83144473054226964</v>
      </c>
      <c r="G123" s="295">
        <v>0.87885944793897297</v>
      </c>
      <c r="H123" s="295">
        <v>0.69157886627657472</v>
      </c>
      <c r="I123" s="295">
        <v>0.81871080695012588</v>
      </c>
      <c r="J123" s="295">
        <v>0.71964634832843155</v>
      </c>
      <c r="K123" s="295">
        <v>0.76123562042195825</v>
      </c>
      <c r="L123" s="295">
        <v>1.1552014729468429</v>
      </c>
      <c r="M123" s="295">
        <v>1.004675558908239</v>
      </c>
      <c r="N123" s="295">
        <v>0.74266874129457183</v>
      </c>
      <c r="O123" s="295">
        <v>0.49116109700984339</v>
      </c>
      <c r="P123" s="295">
        <v>0.65887892001668535</v>
      </c>
      <c r="Q123" s="295">
        <v>1.064287852127475</v>
      </c>
      <c r="R123" s="295">
        <v>0.85253005179960584</v>
      </c>
      <c r="S123" s="295">
        <v>0.84200628362074681</v>
      </c>
      <c r="T123" s="295">
        <v>0.95949822947386132</v>
      </c>
      <c r="U123" s="295">
        <v>0.92450554770655047</v>
      </c>
      <c r="V123" s="295">
        <v>0.97850805568507515</v>
      </c>
      <c r="W123" s="295">
        <v>1.3015715469416409</v>
      </c>
      <c r="X123" s="295">
        <v>1.789173016384467</v>
      </c>
      <c r="Y123" s="295">
        <v>1.4516054176383359</v>
      </c>
      <c r="DA123" s="122" t="s">
        <v>1570</v>
      </c>
    </row>
    <row r="124" spans="1:105" ht="12" customHeight="1" x14ac:dyDescent="0.25">
      <c r="A124" s="59" t="s">
        <v>32</v>
      </c>
      <c r="B124" s="295">
        <v>9.9656604656985674</v>
      </c>
      <c r="C124" s="295">
        <v>4.4745341939534873</v>
      </c>
      <c r="D124" s="295">
        <v>4.4313457932710412</v>
      </c>
      <c r="E124" s="295">
        <v>4.5517231223905457</v>
      </c>
      <c r="F124" s="295">
        <v>5.2503524736200404</v>
      </c>
      <c r="G124" s="295">
        <v>5.8863327591908492</v>
      </c>
      <c r="H124" s="295">
        <v>4.8742989420642342</v>
      </c>
      <c r="I124" s="295">
        <v>4.0697048533056934</v>
      </c>
      <c r="J124" s="295">
        <v>4.9457208884607322</v>
      </c>
      <c r="K124" s="295">
        <v>4.3617682327934242</v>
      </c>
      <c r="L124" s="295">
        <v>3.17240560163409</v>
      </c>
      <c r="M124" s="295">
        <v>1.1431880237704171</v>
      </c>
      <c r="N124" s="295">
        <v>1.656408432945488</v>
      </c>
      <c r="O124" s="295">
        <v>1.433769120502949</v>
      </c>
      <c r="P124" s="295">
        <v>1.534337611196285</v>
      </c>
      <c r="Q124" s="295">
        <v>3.7784686369506861</v>
      </c>
      <c r="R124" s="295">
        <v>5.4195666812740582</v>
      </c>
      <c r="S124" s="295">
        <v>3.5724895916474249</v>
      </c>
      <c r="T124" s="295">
        <v>3.7659051596123452</v>
      </c>
      <c r="U124" s="295">
        <v>2.509805038900939</v>
      </c>
      <c r="V124" s="295">
        <v>2.135438565940142</v>
      </c>
      <c r="W124" s="295">
        <v>2.639970874404622</v>
      </c>
      <c r="X124" s="295">
        <v>2.7218802392385841</v>
      </c>
      <c r="Y124" s="295">
        <v>2.339356942639057</v>
      </c>
      <c r="DA124" s="122" t="s">
        <v>1571</v>
      </c>
    </row>
    <row r="125" spans="1:105" ht="12" customHeight="1" x14ac:dyDescent="0.25">
      <c r="A125" s="59" t="s">
        <v>35</v>
      </c>
      <c r="B125" s="295">
        <v>40.382259728957791</v>
      </c>
      <c r="C125" s="295">
        <v>42.121568621722361</v>
      </c>
      <c r="D125" s="295">
        <v>40.657443662420057</v>
      </c>
      <c r="E125" s="295">
        <v>42.508233798912073</v>
      </c>
      <c r="F125" s="295">
        <v>46.659607604737317</v>
      </c>
      <c r="G125" s="295">
        <v>51.058898204462068</v>
      </c>
      <c r="H125" s="295">
        <v>43.243160237110622</v>
      </c>
      <c r="I125" s="295">
        <v>39.057612138405389</v>
      </c>
      <c r="J125" s="295">
        <v>38.937235263646762</v>
      </c>
      <c r="K125" s="295">
        <v>37.716901972409097</v>
      </c>
      <c r="L125" s="295">
        <v>38.643717613390777</v>
      </c>
      <c r="M125" s="295">
        <v>38.170101049323378</v>
      </c>
      <c r="N125" s="295">
        <v>36.923737598868357</v>
      </c>
      <c r="O125" s="295">
        <v>37.211798408751001</v>
      </c>
      <c r="P125" s="295">
        <v>36.358155713809523</v>
      </c>
      <c r="Q125" s="295">
        <v>43.039162323349963</v>
      </c>
      <c r="R125" s="295">
        <v>39.846652290196623</v>
      </c>
      <c r="S125" s="295">
        <v>40.449354170279634</v>
      </c>
      <c r="T125" s="295">
        <v>45.649730648567967</v>
      </c>
      <c r="U125" s="295">
        <v>45.836705551931473</v>
      </c>
      <c r="V125" s="295">
        <v>47.248682058016257</v>
      </c>
      <c r="W125" s="295">
        <v>52.847953672589497</v>
      </c>
      <c r="X125" s="295">
        <v>54.40957655424976</v>
      </c>
      <c r="Y125" s="295">
        <v>48.058741545817469</v>
      </c>
      <c r="DA125" s="122" t="s">
        <v>1572</v>
      </c>
    </row>
    <row r="126" spans="1:105" ht="12" customHeight="1" x14ac:dyDescent="0.25">
      <c r="A126" s="60" t="s">
        <v>1573</v>
      </c>
      <c r="B126" s="262">
        <v>20.642889884515</v>
      </c>
      <c r="C126" s="262">
        <v>21.788588057031781</v>
      </c>
      <c r="D126" s="262">
        <v>21.805173148558708</v>
      </c>
      <c r="E126" s="262">
        <v>21.19123474685329</v>
      </c>
      <c r="F126" s="262">
        <v>21.486986041917891</v>
      </c>
      <c r="G126" s="262">
        <v>23.57640626212438</v>
      </c>
      <c r="H126" s="262">
        <v>22.51452543863812</v>
      </c>
      <c r="I126" s="262">
        <v>22.369161801232298</v>
      </c>
      <c r="J126" s="262">
        <v>20.672640212749439</v>
      </c>
      <c r="K126" s="262">
        <v>21.496341086077351</v>
      </c>
      <c r="L126" s="262">
        <v>21.99400543150195</v>
      </c>
      <c r="M126" s="262">
        <v>22.173716668992249</v>
      </c>
      <c r="N126" s="262">
        <v>19.24168616861602</v>
      </c>
      <c r="O126" s="262">
        <v>18.739800730608689</v>
      </c>
      <c r="P126" s="262">
        <v>19.966971426155109</v>
      </c>
      <c r="Q126" s="262">
        <v>20.274515477438509</v>
      </c>
      <c r="R126" s="262">
        <v>20.92659678406023</v>
      </c>
      <c r="S126" s="262">
        <v>21.829614046212331</v>
      </c>
      <c r="T126" s="262">
        <v>23.55716665987951</v>
      </c>
      <c r="U126" s="262">
        <v>23.817998227444541</v>
      </c>
      <c r="V126" s="262">
        <v>23.85312764559897</v>
      </c>
      <c r="W126" s="262">
        <v>25.96364329890411</v>
      </c>
      <c r="X126" s="262">
        <v>24.370021739695339</v>
      </c>
      <c r="Y126" s="262">
        <v>22.580324867700771</v>
      </c>
      <c r="DA126" s="72" t="s">
        <v>1574</v>
      </c>
    </row>
    <row r="127" spans="1:105" ht="12" customHeight="1" x14ac:dyDescent="0.25">
      <c r="A127" s="132" t="s">
        <v>1575</v>
      </c>
      <c r="B127" s="316">
        <v>63.167080751641812</v>
      </c>
      <c r="C127" s="316">
        <v>66.672908152032278</v>
      </c>
      <c r="D127" s="316">
        <v>66.723658401712257</v>
      </c>
      <c r="E127" s="316">
        <v>64.845011719294419</v>
      </c>
      <c r="F127" s="316">
        <v>65.750008356987209</v>
      </c>
      <c r="G127" s="316">
        <v>72.143617803739204</v>
      </c>
      <c r="H127" s="316">
        <v>68.894270832407827</v>
      </c>
      <c r="I127" s="316">
        <v>68.449459244798945</v>
      </c>
      <c r="J127" s="316">
        <v>63.258116522141258</v>
      </c>
      <c r="K127" s="316">
        <v>65.778634718565527</v>
      </c>
      <c r="L127" s="316">
        <v>67.301483702913899</v>
      </c>
      <c r="M127" s="316">
        <v>67.851398676739421</v>
      </c>
      <c r="N127" s="316">
        <v>58.879408397293467</v>
      </c>
      <c r="O127" s="316">
        <v>57.343642902828307</v>
      </c>
      <c r="P127" s="316">
        <v>61.098775583150221</v>
      </c>
      <c r="Q127" s="316">
        <v>62.039857962157583</v>
      </c>
      <c r="R127" s="316">
        <v>64.035221633738658</v>
      </c>
      <c r="S127" s="316">
        <v>66.798447356377281</v>
      </c>
      <c r="T127" s="316">
        <v>72.084744772132197</v>
      </c>
      <c r="U127" s="316">
        <v>72.882887318216149</v>
      </c>
      <c r="V127" s="316">
        <v>72.990383061580232</v>
      </c>
      <c r="W127" s="316">
        <v>79.44854436776123</v>
      </c>
      <c r="X127" s="316">
        <v>74.572074925679388</v>
      </c>
      <c r="Y127" s="316">
        <v>69.095616568022592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1</v>
      </c>
      <c r="D132" s="232">
        <f t="shared" si="6"/>
        <v>1</v>
      </c>
      <c r="E132" s="232">
        <f t="shared" si="6"/>
        <v>1</v>
      </c>
      <c r="F132" s="232">
        <f t="shared" si="6"/>
        <v>1</v>
      </c>
      <c r="G132" s="232">
        <f t="shared" si="6"/>
        <v>1.0000000000000002</v>
      </c>
      <c r="H132" s="232">
        <f t="shared" si="6"/>
        <v>1.0000000000000002</v>
      </c>
      <c r="I132" s="232">
        <f t="shared" si="6"/>
        <v>1</v>
      </c>
      <c r="J132" s="232">
        <f t="shared" si="6"/>
        <v>1.0000000000000002</v>
      </c>
      <c r="K132" s="232">
        <f t="shared" si="6"/>
        <v>1.0000000000000002</v>
      </c>
      <c r="L132" s="232">
        <f t="shared" si="6"/>
        <v>0.99999999999999978</v>
      </c>
      <c r="M132" s="232">
        <f t="shared" si="6"/>
        <v>0.99999999999999978</v>
      </c>
      <c r="N132" s="232">
        <f t="shared" si="6"/>
        <v>1</v>
      </c>
      <c r="O132" s="232">
        <f t="shared" si="6"/>
        <v>0.99999999999999989</v>
      </c>
      <c r="P132" s="232">
        <f t="shared" si="6"/>
        <v>0.99999999999999978</v>
      </c>
      <c r="Q132" s="232">
        <f t="shared" si="6"/>
        <v>1</v>
      </c>
      <c r="R132" s="232">
        <f t="shared" si="6"/>
        <v>1</v>
      </c>
      <c r="S132" s="232">
        <f t="shared" si="6"/>
        <v>0.99999999999999989</v>
      </c>
      <c r="T132" s="232">
        <f t="shared" si="6"/>
        <v>0.99999999999999933</v>
      </c>
      <c r="U132" s="232">
        <f t="shared" si="6"/>
        <v>0.99999999999999956</v>
      </c>
      <c r="V132" s="232">
        <f t="shared" si="6"/>
        <v>1</v>
      </c>
      <c r="W132" s="232">
        <f t="shared" si="6"/>
        <v>0.99999999999999967</v>
      </c>
      <c r="X132" s="232">
        <f t="shared" si="6"/>
        <v>0.99999999999999989</v>
      </c>
      <c r="Y132" s="232">
        <f t="shared" si="6"/>
        <v>0.99999999999999989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4.8357136614491482E-3</v>
      </c>
      <c r="C133" s="266">
        <f t="shared" si="7"/>
        <v>4.8357136614495411E-3</v>
      </c>
      <c r="D133" s="266">
        <f t="shared" si="7"/>
        <v>4.8357136614496036E-3</v>
      </c>
      <c r="E133" s="266">
        <f t="shared" si="7"/>
        <v>4.835713661449104E-3</v>
      </c>
      <c r="F133" s="266">
        <f t="shared" si="7"/>
        <v>4.8357136614491413E-3</v>
      </c>
      <c r="G133" s="266">
        <f t="shared" si="7"/>
        <v>4.8357136614491812E-3</v>
      </c>
      <c r="H133" s="266">
        <f t="shared" si="7"/>
        <v>4.8357136614495567E-3</v>
      </c>
      <c r="I133" s="266">
        <f t="shared" si="7"/>
        <v>4.8357136614496062E-3</v>
      </c>
      <c r="J133" s="266">
        <f t="shared" si="7"/>
        <v>4.8357136614491847E-3</v>
      </c>
      <c r="K133" s="266">
        <f t="shared" si="7"/>
        <v>4.8357136614497875E-3</v>
      </c>
      <c r="L133" s="266">
        <f t="shared" si="7"/>
        <v>4.8357136614496652E-3</v>
      </c>
      <c r="M133" s="266">
        <f t="shared" si="7"/>
        <v>4.8357136614497181E-3</v>
      </c>
      <c r="N133" s="266">
        <f t="shared" si="7"/>
        <v>4.8357136614490103E-3</v>
      </c>
      <c r="O133" s="266">
        <f t="shared" si="7"/>
        <v>4.8357136614487995E-3</v>
      </c>
      <c r="P133" s="266">
        <f t="shared" si="7"/>
        <v>4.8357136614497493E-3</v>
      </c>
      <c r="Q133" s="266">
        <f t="shared" si="7"/>
        <v>4.8357136614489791E-3</v>
      </c>
      <c r="R133" s="266">
        <f t="shared" si="7"/>
        <v>4.8357136614489739E-3</v>
      </c>
      <c r="S133" s="266">
        <f t="shared" si="7"/>
        <v>4.8357136614500086E-3</v>
      </c>
      <c r="T133" s="266">
        <f t="shared" si="7"/>
        <v>4.8357136614487744E-3</v>
      </c>
      <c r="U133" s="266">
        <f t="shared" si="7"/>
        <v>4.8357136614500225E-3</v>
      </c>
      <c r="V133" s="266">
        <f t="shared" si="7"/>
        <v>4.8357136614488854E-3</v>
      </c>
      <c r="W133" s="266">
        <f t="shared" si="7"/>
        <v>4.8357136614499063E-3</v>
      </c>
      <c r="X133" s="266">
        <f t="shared" si="7"/>
        <v>4.8357136614488065E-3</v>
      </c>
      <c r="Y133" s="266">
        <f t="shared" si="7"/>
        <v>4.8357136614487579E-3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1.9335158727397015E-3</v>
      </c>
      <c r="C134" s="267">
        <f t="shared" si="8"/>
        <v>1.9335158727398591E-3</v>
      </c>
      <c r="D134" s="267">
        <f t="shared" si="8"/>
        <v>1.9335158727398839E-3</v>
      </c>
      <c r="E134" s="267">
        <f t="shared" si="8"/>
        <v>1.9335158727396846E-3</v>
      </c>
      <c r="F134" s="267">
        <f t="shared" si="8"/>
        <v>1.9335158727397006E-3</v>
      </c>
      <c r="G134" s="267">
        <f t="shared" si="8"/>
        <v>1.9335158727397154E-3</v>
      </c>
      <c r="H134" s="267">
        <f t="shared" si="8"/>
        <v>1.9335158727398663E-3</v>
      </c>
      <c r="I134" s="267">
        <f t="shared" si="8"/>
        <v>1.933515872739886E-3</v>
      </c>
      <c r="J134" s="267">
        <f t="shared" si="8"/>
        <v>1.9335158727397171E-3</v>
      </c>
      <c r="K134" s="267">
        <f t="shared" si="8"/>
        <v>1.9335158727399571E-3</v>
      </c>
      <c r="L134" s="267">
        <f t="shared" si="8"/>
        <v>1.9335158727399094E-3</v>
      </c>
      <c r="M134" s="267">
        <f t="shared" si="8"/>
        <v>1.9335158727399287E-3</v>
      </c>
      <c r="N134" s="267">
        <f t="shared" si="8"/>
        <v>1.9335158727396471E-3</v>
      </c>
      <c r="O134" s="267">
        <f t="shared" si="8"/>
        <v>1.9335158727395634E-3</v>
      </c>
      <c r="P134" s="267">
        <f t="shared" si="8"/>
        <v>1.9335158727399424E-3</v>
      </c>
      <c r="Q134" s="267">
        <f t="shared" si="8"/>
        <v>1.9335158727396345E-3</v>
      </c>
      <c r="R134" s="267">
        <f t="shared" si="8"/>
        <v>1.933515872739633E-3</v>
      </c>
      <c r="S134" s="267">
        <f t="shared" si="8"/>
        <v>1.9335158727400467E-3</v>
      </c>
      <c r="T134" s="267">
        <f t="shared" si="8"/>
        <v>1.9335158727395523E-3</v>
      </c>
      <c r="U134" s="267">
        <f t="shared" si="8"/>
        <v>1.9335158727400519E-3</v>
      </c>
      <c r="V134" s="267">
        <f t="shared" si="8"/>
        <v>1.9335158727395959E-3</v>
      </c>
      <c r="W134" s="267">
        <f t="shared" si="8"/>
        <v>1.9335158727400048E-3</v>
      </c>
      <c r="X134" s="267">
        <f t="shared" si="8"/>
        <v>1.933515872739566E-3</v>
      </c>
      <c r="Y134" s="267">
        <f t="shared" si="8"/>
        <v>1.9335158727395469E-3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7.8361829458795853E-3</v>
      </c>
      <c r="C135" s="267">
        <f t="shared" si="9"/>
        <v>8.6351477801456366E-3</v>
      </c>
      <c r="D135" s="267">
        <f t="shared" si="9"/>
        <v>8.9830283020460328E-3</v>
      </c>
      <c r="E135" s="267">
        <f t="shared" si="9"/>
        <v>8.0095004508372418E-3</v>
      </c>
      <c r="F135" s="267">
        <f t="shared" si="9"/>
        <v>7.5361667264999431E-3</v>
      </c>
      <c r="G135" s="267">
        <f t="shared" si="9"/>
        <v>7.3058598395081909E-3</v>
      </c>
      <c r="H135" s="267">
        <f t="shared" si="9"/>
        <v>8.6512532041592288E-3</v>
      </c>
      <c r="I135" s="267">
        <f t="shared" si="9"/>
        <v>8.592875580523289E-3</v>
      </c>
      <c r="J135" s="267">
        <f t="shared" si="9"/>
        <v>7.6787349488867309E-3</v>
      </c>
      <c r="K135" s="267">
        <f t="shared" si="9"/>
        <v>9.133698790771843E-3</v>
      </c>
      <c r="L135" s="267">
        <f t="shared" si="9"/>
        <v>9.4120363957850249E-3</v>
      </c>
      <c r="M135" s="267">
        <f t="shared" si="9"/>
        <v>8.953877302265701E-3</v>
      </c>
      <c r="N135" s="267">
        <f t="shared" si="9"/>
        <v>8.0623517986578505E-3</v>
      </c>
      <c r="O135" s="267">
        <f t="shared" si="9"/>
        <v>8.1192830451955883E-3</v>
      </c>
      <c r="P135" s="267">
        <f t="shared" si="9"/>
        <v>8.8350467091117962E-3</v>
      </c>
      <c r="Q135" s="267">
        <f t="shared" si="9"/>
        <v>7.2196161356905073E-3</v>
      </c>
      <c r="R135" s="267">
        <f t="shared" si="9"/>
        <v>7.8897527196221014E-3</v>
      </c>
      <c r="S135" s="267">
        <f t="shared" si="9"/>
        <v>9.0341211552355562E-3</v>
      </c>
      <c r="T135" s="267">
        <f t="shared" si="9"/>
        <v>8.5349373856218706E-3</v>
      </c>
      <c r="U135" s="267">
        <f t="shared" si="9"/>
        <v>8.7147359652098265E-3</v>
      </c>
      <c r="V135" s="267">
        <f t="shared" si="9"/>
        <v>8.3350626744863304E-3</v>
      </c>
      <c r="W135" s="267">
        <f t="shared" si="9"/>
        <v>8.6454068582085715E-3</v>
      </c>
      <c r="X135" s="267">
        <f t="shared" si="9"/>
        <v>7.7300475000744353E-3</v>
      </c>
      <c r="Y135" s="267">
        <f t="shared" si="9"/>
        <v>8.2014272056240532E-3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9.6483395676996014E-4</v>
      </c>
      <c r="C136" s="267">
        <f t="shared" si="10"/>
        <v>9.6483395677003886E-4</v>
      </c>
      <c r="D136" s="267">
        <f t="shared" si="10"/>
        <v>9.6483395677005143E-4</v>
      </c>
      <c r="E136" s="267">
        <f t="shared" si="10"/>
        <v>9.6483395676995158E-4</v>
      </c>
      <c r="F136" s="267">
        <f t="shared" si="10"/>
        <v>9.648339567699596E-4</v>
      </c>
      <c r="G136" s="267">
        <f t="shared" si="10"/>
        <v>9.6483395676996708E-4</v>
      </c>
      <c r="H136" s="267">
        <f t="shared" si="10"/>
        <v>9.6483395677004254E-4</v>
      </c>
      <c r="I136" s="267">
        <f t="shared" si="10"/>
        <v>9.648339567700523E-4</v>
      </c>
      <c r="J136" s="267">
        <f t="shared" si="10"/>
        <v>9.6483395676996806E-4</v>
      </c>
      <c r="K136" s="267">
        <f t="shared" si="10"/>
        <v>9.6483395677008775E-4</v>
      </c>
      <c r="L136" s="267">
        <f t="shared" si="10"/>
        <v>9.6483395677006412E-4</v>
      </c>
      <c r="M136" s="267">
        <f t="shared" si="10"/>
        <v>9.6483395677007377E-4</v>
      </c>
      <c r="N136" s="267">
        <f t="shared" si="10"/>
        <v>9.6483395676993315E-4</v>
      </c>
      <c r="O136" s="267">
        <f t="shared" si="10"/>
        <v>9.6483395676989097E-4</v>
      </c>
      <c r="P136" s="267">
        <f t="shared" si="10"/>
        <v>9.648339567700806E-4</v>
      </c>
      <c r="Q136" s="267">
        <f t="shared" si="10"/>
        <v>9.6483395676992664E-4</v>
      </c>
      <c r="R136" s="267">
        <f t="shared" si="10"/>
        <v>9.6483395676992588E-4</v>
      </c>
      <c r="S136" s="267">
        <f t="shared" si="10"/>
        <v>9.6483395677013232E-4</v>
      </c>
      <c r="T136" s="267">
        <f t="shared" si="10"/>
        <v>9.6483395676988577E-4</v>
      </c>
      <c r="U136" s="267">
        <f t="shared" si="10"/>
        <v>9.6483395677013535E-4</v>
      </c>
      <c r="V136" s="267">
        <f t="shared" si="10"/>
        <v>9.6483395676990832E-4</v>
      </c>
      <c r="W136" s="267">
        <f t="shared" si="10"/>
        <v>9.6483395677011193E-4</v>
      </c>
      <c r="X136" s="267">
        <f t="shared" si="10"/>
        <v>9.6483395676989227E-4</v>
      </c>
      <c r="Y136" s="267">
        <f t="shared" si="10"/>
        <v>9.6483395676988306E-4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3.9225316331178237E-3</v>
      </c>
      <c r="C137" s="268">
        <f t="shared" si="11"/>
        <v>3.9943948248325079E-3</v>
      </c>
      <c r="D137" s="268">
        <f t="shared" si="11"/>
        <v>4.0348177954600082E-3</v>
      </c>
      <c r="E137" s="268">
        <f t="shared" si="11"/>
        <v>3.8905661324150271E-3</v>
      </c>
      <c r="F137" s="268">
        <f t="shared" si="11"/>
        <v>3.7592799448898486E-3</v>
      </c>
      <c r="G137" s="268">
        <f t="shared" si="11"/>
        <v>3.702144441438827E-3</v>
      </c>
      <c r="H137" s="268">
        <f t="shared" si="11"/>
        <v>3.8826133021925779E-3</v>
      </c>
      <c r="I137" s="268">
        <f t="shared" si="11"/>
        <v>3.9160067061746141E-3</v>
      </c>
      <c r="J137" s="268">
        <f t="shared" si="11"/>
        <v>3.739594027283456E-3</v>
      </c>
      <c r="K137" s="268">
        <f t="shared" si="11"/>
        <v>3.9369597276384793E-3</v>
      </c>
      <c r="L137" s="268">
        <f t="shared" si="11"/>
        <v>3.9855317631057484E-3</v>
      </c>
      <c r="M137" s="268">
        <f t="shared" si="11"/>
        <v>3.8900526985569729E-3</v>
      </c>
      <c r="N137" s="268">
        <f t="shared" si="11"/>
        <v>3.7285496570583108E-3</v>
      </c>
      <c r="O137" s="268">
        <f t="shared" si="11"/>
        <v>3.7360291077313209E-3</v>
      </c>
      <c r="P137" s="268">
        <f t="shared" si="11"/>
        <v>3.8989370841895684E-3</v>
      </c>
      <c r="Q137" s="268">
        <f t="shared" si="11"/>
        <v>3.5126422298341728E-3</v>
      </c>
      <c r="R137" s="268">
        <f t="shared" si="11"/>
        <v>3.7415924820238151E-3</v>
      </c>
      <c r="S137" s="268">
        <f t="shared" si="11"/>
        <v>3.9391947482730841E-3</v>
      </c>
      <c r="T137" s="268">
        <f t="shared" si="11"/>
        <v>3.8364845855717701E-3</v>
      </c>
      <c r="U137" s="268">
        <f t="shared" si="11"/>
        <v>3.8476455455846229E-3</v>
      </c>
      <c r="V137" s="268">
        <f t="shared" si="11"/>
        <v>3.7214071041424606E-3</v>
      </c>
      <c r="W137" s="268">
        <f t="shared" si="11"/>
        <v>3.8603460929734659E-3</v>
      </c>
      <c r="X137" s="268">
        <f t="shared" si="11"/>
        <v>3.708706588065274E-3</v>
      </c>
      <c r="Y137" s="268">
        <f t="shared" si="11"/>
        <v>3.8359233411008999E-3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3.1049859959298712E-2</v>
      </c>
      <c r="C138" s="269">
        <f t="shared" si="12"/>
        <v>3.4215654630977442E-2</v>
      </c>
      <c r="D138" s="269">
        <f t="shared" si="12"/>
        <v>3.5594086140575472E-2</v>
      </c>
      <c r="E138" s="269">
        <f t="shared" si="12"/>
        <v>3.1736608124138359E-2</v>
      </c>
      <c r="F138" s="269">
        <f t="shared" si="12"/>
        <v>2.9861084548924423E-2</v>
      </c>
      <c r="G138" s="269">
        <f t="shared" si="12"/>
        <v>2.8948523339194624E-2</v>
      </c>
      <c r="H138" s="269">
        <f t="shared" si="12"/>
        <v>3.4279470287612947E-2</v>
      </c>
      <c r="I138" s="269">
        <f t="shared" si="12"/>
        <v>3.4048156515184273E-2</v>
      </c>
      <c r="J138" s="269">
        <f t="shared" si="12"/>
        <v>3.0425992664307764E-2</v>
      </c>
      <c r="K138" s="269">
        <f t="shared" si="12"/>
        <v>3.619109843689957E-2</v>
      </c>
      <c r="L138" s="269">
        <f t="shared" si="12"/>
        <v>3.729397514571995E-2</v>
      </c>
      <c r="M138" s="269">
        <f t="shared" si="12"/>
        <v>3.5478579079662752E-2</v>
      </c>
      <c r="N138" s="269">
        <f t="shared" si="12"/>
        <v>3.1946024744427051E-2</v>
      </c>
      <c r="O138" s="269">
        <f t="shared" si="12"/>
        <v>3.2171607434942781E-2</v>
      </c>
      <c r="P138" s="269">
        <f t="shared" si="12"/>
        <v>3.5007728245552344E-2</v>
      </c>
      <c r="Q138" s="269">
        <f t="shared" si="12"/>
        <v>2.8606793833336346E-2</v>
      </c>
      <c r="R138" s="269">
        <f t="shared" si="12"/>
        <v>3.1262123249250505E-2</v>
      </c>
      <c r="S138" s="269">
        <f t="shared" si="12"/>
        <v>3.5796534953653508E-2</v>
      </c>
      <c r="T138" s="269">
        <f t="shared" si="12"/>
        <v>3.3818583922200121E-2</v>
      </c>
      <c r="U138" s="269">
        <f t="shared" si="12"/>
        <v>3.4531012505815896E-2</v>
      </c>
      <c r="V138" s="269">
        <f t="shared" si="12"/>
        <v>3.3026606267642304E-2</v>
      </c>
      <c r="W138" s="269">
        <f t="shared" si="12"/>
        <v>3.4256304899018097E-2</v>
      </c>
      <c r="X138" s="269">
        <f t="shared" si="12"/>
        <v>3.0629312002247715E-2</v>
      </c>
      <c r="Y138" s="269">
        <f t="shared" si="12"/>
        <v>3.2497093031105297E-2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0.36110029929884419</v>
      </c>
      <c r="C139" s="269">
        <f t="shared" si="13"/>
        <v>0.3579792785086397</v>
      </c>
      <c r="D139" s="269">
        <f t="shared" si="13"/>
        <v>0.35661672517431525</v>
      </c>
      <c r="E139" s="269">
        <f t="shared" si="13"/>
        <v>0.3604420977526957</v>
      </c>
      <c r="F139" s="269">
        <f t="shared" si="13"/>
        <v>0.36037954326453986</v>
      </c>
      <c r="G139" s="269">
        <f t="shared" si="13"/>
        <v>0.36125886910445526</v>
      </c>
      <c r="H139" s="269">
        <f t="shared" si="13"/>
        <v>0.35537359496407556</v>
      </c>
      <c r="I139" s="269">
        <f t="shared" si="13"/>
        <v>0.3559831842514723</v>
      </c>
      <c r="J139" s="269">
        <f t="shared" si="13"/>
        <v>0.3596203244601181</v>
      </c>
      <c r="K139" s="269">
        <f t="shared" si="13"/>
        <v>0.3536640280268184</v>
      </c>
      <c r="L139" s="269">
        <f t="shared" si="13"/>
        <v>0.35235899925180153</v>
      </c>
      <c r="M139" s="269">
        <f t="shared" si="13"/>
        <v>0.35390197384537359</v>
      </c>
      <c r="N139" s="269">
        <f t="shared" si="13"/>
        <v>0.3565778947519852</v>
      </c>
      <c r="O139" s="269">
        <f t="shared" si="13"/>
        <v>0.35561011567150747</v>
      </c>
      <c r="P139" s="269">
        <f t="shared" si="13"/>
        <v>0.35050399311682429</v>
      </c>
      <c r="Q139" s="269">
        <f t="shared" si="13"/>
        <v>0.35600832956736755</v>
      </c>
      <c r="R139" s="269">
        <f t="shared" si="13"/>
        <v>0.35408000762265529</v>
      </c>
      <c r="S139" s="269">
        <f t="shared" si="13"/>
        <v>0.34894419020322143</v>
      </c>
      <c r="T139" s="269">
        <f t="shared" si="13"/>
        <v>0.34942764546486621</v>
      </c>
      <c r="U139" s="269">
        <f t="shared" si="13"/>
        <v>0.34744973370637372</v>
      </c>
      <c r="V139" s="269">
        <f t="shared" si="13"/>
        <v>0.3494693752634046</v>
      </c>
      <c r="W139" s="269">
        <f t="shared" si="13"/>
        <v>0.35780219599668228</v>
      </c>
      <c r="X139" s="269">
        <f t="shared" si="13"/>
        <v>0.36140027878390335</v>
      </c>
      <c r="Y139" s="269">
        <f t="shared" si="13"/>
        <v>0.35940601915634718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0.53645709763527349</v>
      </c>
      <c r="C140" s="269">
        <f t="shared" si="14"/>
        <v>0.53182045302981773</v>
      </c>
      <c r="D140" s="269">
        <f t="shared" si="14"/>
        <v>0.52979621929607656</v>
      </c>
      <c r="E140" s="269">
        <f t="shared" si="14"/>
        <v>0.53547926158309833</v>
      </c>
      <c r="F140" s="269">
        <f t="shared" si="14"/>
        <v>0.53538632951069287</v>
      </c>
      <c r="G140" s="269">
        <f t="shared" si="14"/>
        <v>0.53669267178975621</v>
      </c>
      <c r="H140" s="269">
        <f t="shared" si="14"/>
        <v>0.52794940270283919</v>
      </c>
      <c r="I140" s="269">
        <f t="shared" si="14"/>
        <v>0.52885501950930969</v>
      </c>
      <c r="J140" s="269">
        <f t="shared" si="14"/>
        <v>0.53425842040321991</v>
      </c>
      <c r="K140" s="269">
        <f t="shared" si="14"/>
        <v>0.52540963932087881</v>
      </c>
      <c r="L140" s="269">
        <f t="shared" si="14"/>
        <v>0.52347086510680185</v>
      </c>
      <c r="M140" s="269">
        <f t="shared" si="14"/>
        <v>0.52576313590746238</v>
      </c>
      <c r="N140" s="269">
        <f t="shared" si="14"/>
        <v>0.52973853212244737</v>
      </c>
      <c r="O140" s="269">
        <f t="shared" si="14"/>
        <v>0.52830078211871345</v>
      </c>
      <c r="P140" s="269">
        <f t="shared" si="14"/>
        <v>0.52071503463754509</v>
      </c>
      <c r="Q140" s="269">
        <f t="shared" si="14"/>
        <v>0.52889237584274496</v>
      </c>
      <c r="R140" s="269">
        <f t="shared" si="14"/>
        <v>0.52602762608824361</v>
      </c>
      <c r="S140" s="269">
        <f t="shared" si="14"/>
        <v>0.51839776338205368</v>
      </c>
      <c r="T140" s="269">
        <f t="shared" si="14"/>
        <v>0.51911599321183266</v>
      </c>
      <c r="U140" s="269">
        <f t="shared" si="14"/>
        <v>0.51617757193829772</v>
      </c>
      <c r="V140" s="269">
        <f t="shared" si="14"/>
        <v>0.51917798775089086</v>
      </c>
      <c r="W140" s="269">
        <f t="shared" si="14"/>
        <v>0.53155737606590781</v>
      </c>
      <c r="X140" s="269">
        <f t="shared" si="14"/>
        <v>0.5369027525522525</v>
      </c>
      <c r="Y140" s="269">
        <f t="shared" si="14"/>
        <v>0.53394004459048316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5.1899965036627374E-2</v>
      </c>
      <c r="C141" s="269">
        <f t="shared" si="15"/>
        <v>5.5621007734627539E-2</v>
      </c>
      <c r="D141" s="269">
        <f t="shared" si="15"/>
        <v>5.7241059800567047E-2</v>
      </c>
      <c r="E141" s="269">
        <f t="shared" si="15"/>
        <v>5.2707902465856618E-2</v>
      </c>
      <c r="F141" s="269">
        <f t="shared" si="15"/>
        <v>5.534353251349422E-2</v>
      </c>
      <c r="G141" s="269">
        <f t="shared" si="15"/>
        <v>5.4357867994688232E-2</v>
      </c>
      <c r="H141" s="269">
        <f t="shared" si="15"/>
        <v>6.2129602048161155E-2</v>
      </c>
      <c r="I141" s="269">
        <f t="shared" si="15"/>
        <v>6.0870693946376231E-2</v>
      </c>
      <c r="J141" s="269">
        <f t="shared" si="15"/>
        <v>5.6542870005225253E-2</v>
      </c>
      <c r="K141" s="269">
        <f t="shared" si="15"/>
        <v>6.3930512206033241E-2</v>
      </c>
      <c r="L141" s="269">
        <f t="shared" si="15"/>
        <v>6.5744528845826003E-2</v>
      </c>
      <c r="M141" s="269">
        <f t="shared" si="15"/>
        <v>6.4278317675718677E-2</v>
      </c>
      <c r="N141" s="269">
        <f t="shared" si="15"/>
        <v>6.2212583434465778E-2</v>
      </c>
      <c r="O141" s="269">
        <f t="shared" si="15"/>
        <v>6.4328119130951017E-2</v>
      </c>
      <c r="P141" s="269">
        <f t="shared" si="15"/>
        <v>7.3305196715816756E-2</v>
      </c>
      <c r="Q141" s="269">
        <f t="shared" si="15"/>
        <v>6.8026178900067957E-2</v>
      </c>
      <c r="R141" s="269">
        <f t="shared" si="15"/>
        <v>6.9264834347246035E-2</v>
      </c>
      <c r="S141" s="269">
        <f t="shared" si="15"/>
        <v>7.6154132066602501E-2</v>
      </c>
      <c r="T141" s="269">
        <f t="shared" si="15"/>
        <v>7.7532291938948533E-2</v>
      </c>
      <c r="U141" s="269">
        <f t="shared" si="15"/>
        <v>8.1545236847757566E-2</v>
      </c>
      <c r="V141" s="269">
        <f t="shared" si="15"/>
        <v>7.8535497448475045E-2</v>
      </c>
      <c r="W141" s="269">
        <f t="shared" si="15"/>
        <v>5.6144306596249458E-2</v>
      </c>
      <c r="X141" s="269">
        <f t="shared" si="15"/>
        <v>5.1894839082498354E-2</v>
      </c>
      <c r="Y141" s="269">
        <f t="shared" si="15"/>
        <v>5.4385429184381009E-2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3.7699473480260849E-2</v>
      </c>
      <c r="C142" s="318">
        <f t="shared" si="16"/>
        <v>4.1543252242076521E-2</v>
      </c>
      <c r="D142" s="318">
        <f t="shared" si="16"/>
        <v>4.3216887556650103E-2</v>
      </c>
      <c r="E142" s="318">
        <f t="shared" si="16"/>
        <v>3.8533295090468656E-2</v>
      </c>
      <c r="F142" s="318">
        <f t="shared" si="16"/>
        <v>3.6256110865545692E-2</v>
      </c>
      <c r="G142" s="318">
        <f t="shared" si="16"/>
        <v>3.5148116266844762E-2</v>
      </c>
      <c r="H142" s="318">
        <f t="shared" si="16"/>
        <v>4.1620734609407926E-2</v>
      </c>
      <c r="I142" s="318">
        <f t="shared" si="16"/>
        <v>4.1339882861904868E-2</v>
      </c>
      <c r="J142" s="318">
        <f t="shared" si="16"/>
        <v>3.6941999257396566E-2</v>
      </c>
      <c r="K142" s="318">
        <f t="shared" si="16"/>
        <v>4.3941755535512605E-2</v>
      </c>
      <c r="L142" s="318">
        <f t="shared" si="16"/>
        <v>4.5280823450494251E-2</v>
      </c>
      <c r="M142" s="318">
        <f t="shared" si="16"/>
        <v>4.3076643594668597E-2</v>
      </c>
      <c r="N142" s="318">
        <f t="shared" si="16"/>
        <v>3.8787560208998935E-2</v>
      </c>
      <c r="O142" s="318">
        <f t="shared" si="16"/>
        <v>3.906145351060647E-2</v>
      </c>
      <c r="P142" s="318">
        <f t="shared" si="16"/>
        <v>4.2504955717268464E-2</v>
      </c>
      <c r="Q142" s="318">
        <f t="shared" si="16"/>
        <v>3.4733202239521817E-2</v>
      </c>
      <c r="R142" s="318">
        <f t="shared" si="16"/>
        <v>3.79571949089842E-2</v>
      </c>
      <c r="S142" s="318">
        <f t="shared" si="16"/>
        <v>4.3462692647872753E-2</v>
      </c>
      <c r="T142" s="318">
        <f t="shared" si="16"/>
        <v>4.1061145183463009E-2</v>
      </c>
      <c r="U142" s="318">
        <f t="shared" si="16"/>
        <v>4.1926146910678815E-2</v>
      </c>
      <c r="V142" s="318">
        <f t="shared" si="16"/>
        <v>4.0099558219009707E-2</v>
      </c>
      <c r="W142" s="318">
        <f t="shared" si="16"/>
        <v>4.1592608139461321E-2</v>
      </c>
      <c r="X142" s="318">
        <f t="shared" si="16"/>
        <v>3.7188861304399023E-2</v>
      </c>
      <c r="Y142" s="318">
        <f t="shared" si="16"/>
        <v>3.945664484534419E-2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1.4200491556366525E-2</v>
      </c>
      <c r="C143" s="326">
        <f t="shared" si="17"/>
        <v>1.4077755492551022E-2</v>
      </c>
      <c r="D143" s="326">
        <f t="shared" si="17"/>
        <v>1.4024172243916938E-2</v>
      </c>
      <c r="E143" s="326">
        <f t="shared" si="17"/>
        <v>1.4174607375387964E-2</v>
      </c>
      <c r="F143" s="326">
        <f t="shared" si="17"/>
        <v>1.9087421647948525E-2</v>
      </c>
      <c r="G143" s="326">
        <f t="shared" si="17"/>
        <v>1.9209751727843474E-2</v>
      </c>
      <c r="H143" s="326">
        <f t="shared" si="17"/>
        <v>2.0508867438753225E-2</v>
      </c>
      <c r="I143" s="326">
        <f t="shared" si="17"/>
        <v>1.9530811084471363E-2</v>
      </c>
      <c r="J143" s="326">
        <f t="shared" si="17"/>
        <v>1.9600870747828687E-2</v>
      </c>
      <c r="K143" s="326">
        <f t="shared" si="17"/>
        <v>1.9988756670520628E-2</v>
      </c>
      <c r="L143" s="326">
        <f t="shared" si="17"/>
        <v>2.0463705395331749E-2</v>
      </c>
      <c r="M143" s="326">
        <f t="shared" si="17"/>
        <v>2.1201674081050077E-2</v>
      </c>
      <c r="N143" s="326">
        <f t="shared" si="17"/>
        <v>2.3425023225466832E-2</v>
      </c>
      <c r="O143" s="326">
        <f t="shared" si="17"/>
        <v>2.5266665620344547E-2</v>
      </c>
      <c r="P143" s="326">
        <f t="shared" si="17"/>
        <v>3.0800240998548292E-2</v>
      </c>
      <c r="Q143" s="326">
        <f t="shared" si="17"/>
        <v>3.3292976660546147E-2</v>
      </c>
      <c r="R143" s="326">
        <f t="shared" si="17"/>
        <v>3.1307639438261842E-2</v>
      </c>
      <c r="S143" s="326">
        <f t="shared" si="17"/>
        <v>3.2691439418729755E-2</v>
      </c>
      <c r="T143" s="326">
        <f t="shared" si="17"/>
        <v>3.6471146755485531E-2</v>
      </c>
      <c r="U143" s="326">
        <f t="shared" si="17"/>
        <v>3.9619089937078744E-2</v>
      </c>
      <c r="V143" s="326">
        <f t="shared" si="17"/>
        <v>3.8435939229465338E-2</v>
      </c>
      <c r="W143" s="326">
        <f t="shared" si="17"/>
        <v>1.4551698456788128E-2</v>
      </c>
      <c r="X143" s="326">
        <f t="shared" si="17"/>
        <v>1.4705977778099334E-2</v>
      </c>
      <c r="Y143" s="326">
        <f t="shared" si="17"/>
        <v>1.4928784339036816E-2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0.99999999999999978</v>
      </c>
      <c r="D146" s="232">
        <f t="shared" si="18"/>
        <v>1.0000000000000002</v>
      </c>
      <c r="E146" s="232">
        <f t="shared" si="18"/>
        <v>0.99999999999999978</v>
      </c>
      <c r="F146" s="232">
        <f t="shared" si="18"/>
        <v>1</v>
      </c>
      <c r="G146" s="232">
        <f t="shared" si="18"/>
        <v>0.99999999999999989</v>
      </c>
      <c r="H146" s="232">
        <f t="shared" si="18"/>
        <v>1</v>
      </c>
      <c r="I146" s="232">
        <f t="shared" si="18"/>
        <v>0.99999999999999978</v>
      </c>
      <c r="J146" s="232">
        <f t="shared" si="18"/>
        <v>0.99999999999999978</v>
      </c>
      <c r="K146" s="232">
        <f t="shared" si="18"/>
        <v>0.99999999999999944</v>
      </c>
      <c r="L146" s="232">
        <f t="shared" si="18"/>
        <v>0.99999999999999978</v>
      </c>
      <c r="M146" s="232">
        <f t="shared" si="18"/>
        <v>1.0000000000000002</v>
      </c>
      <c r="N146" s="232">
        <f t="shared" si="18"/>
        <v>0.99999999999999989</v>
      </c>
      <c r="O146" s="232">
        <f t="shared" si="18"/>
        <v>0.99999999999999989</v>
      </c>
      <c r="P146" s="232">
        <f t="shared" si="18"/>
        <v>0.99999999999999956</v>
      </c>
      <c r="Q146" s="232">
        <f t="shared" si="18"/>
        <v>1</v>
      </c>
      <c r="R146" s="232">
        <f t="shared" si="18"/>
        <v>1.0000000000000004</v>
      </c>
      <c r="S146" s="232">
        <f t="shared" si="18"/>
        <v>1.0000000000000002</v>
      </c>
      <c r="T146" s="232">
        <f t="shared" si="18"/>
        <v>0.99999999999999956</v>
      </c>
      <c r="U146" s="232">
        <f t="shared" si="18"/>
        <v>1.0000000000000002</v>
      </c>
      <c r="V146" s="232">
        <f t="shared" si="18"/>
        <v>0.99999999999999978</v>
      </c>
      <c r="W146" s="232">
        <f t="shared" si="18"/>
        <v>1.0000000000000002</v>
      </c>
      <c r="X146" s="232">
        <f t="shared" si="18"/>
        <v>1</v>
      </c>
      <c r="Y146" s="232">
        <f t="shared" si="18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7.1955502283728061E-3</v>
      </c>
      <c r="C147" s="266">
        <f t="shared" si="19"/>
        <v>7.1955502283728347E-3</v>
      </c>
      <c r="D147" s="266">
        <f t="shared" si="19"/>
        <v>7.1955502283728243E-3</v>
      </c>
      <c r="E147" s="266">
        <f t="shared" si="19"/>
        <v>7.1955502283728105E-3</v>
      </c>
      <c r="F147" s="266">
        <f t="shared" si="19"/>
        <v>7.1955502283728009E-3</v>
      </c>
      <c r="G147" s="266">
        <f t="shared" si="19"/>
        <v>7.1955502283727957E-3</v>
      </c>
      <c r="H147" s="266">
        <f t="shared" si="19"/>
        <v>7.1955502283728304E-3</v>
      </c>
      <c r="I147" s="266">
        <f t="shared" si="19"/>
        <v>7.195550228372833E-3</v>
      </c>
      <c r="J147" s="266">
        <f t="shared" si="19"/>
        <v>7.1955502283728035E-3</v>
      </c>
      <c r="K147" s="266">
        <f t="shared" si="19"/>
        <v>7.1955502283728582E-3</v>
      </c>
      <c r="L147" s="266">
        <f t="shared" si="19"/>
        <v>7.1955502283728391E-3</v>
      </c>
      <c r="M147" s="266">
        <f t="shared" si="19"/>
        <v>7.1955502283728686E-3</v>
      </c>
      <c r="N147" s="266">
        <f t="shared" si="19"/>
        <v>7.1955502283727411E-3</v>
      </c>
      <c r="O147" s="266">
        <f t="shared" si="19"/>
        <v>7.1955502283726604E-3</v>
      </c>
      <c r="P147" s="266">
        <f t="shared" si="19"/>
        <v>7.1955502283729544E-3</v>
      </c>
      <c r="Q147" s="266">
        <f t="shared" si="19"/>
        <v>7.1955502283726561E-3</v>
      </c>
      <c r="R147" s="266">
        <f t="shared" si="19"/>
        <v>7.1955502283726708E-3</v>
      </c>
      <c r="S147" s="266">
        <f t="shared" si="19"/>
        <v>7.1955502283730802E-3</v>
      </c>
      <c r="T147" s="266">
        <f t="shared" si="19"/>
        <v>7.1955502283725468E-3</v>
      </c>
      <c r="U147" s="266">
        <f t="shared" si="19"/>
        <v>7.1955502283721079E-3</v>
      </c>
      <c r="V147" s="266">
        <f t="shared" si="19"/>
        <v>7.195550228372598E-3</v>
      </c>
      <c r="W147" s="266">
        <f t="shared" si="19"/>
        <v>7.1955502283730212E-3</v>
      </c>
      <c r="X147" s="266">
        <f t="shared" si="19"/>
        <v>7.1955502283726058E-3</v>
      </c>
      <c r="Y147" s="266">
        <f t="shared" si="19"/>
        <v>7.1955502283725893E-3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8.0564402695843321E-3</v>
      </c>
      <c r="C148" s="267">
        <f t="shared" si="20"/>
        <v>8.0564402695843633E-3</v>
      </c>
      <c r="D148" s="267">
        <f t="shared" si="20"/>
        <v>8.0564402695843512E-3</v>
      </c>
      <c r="E148" s="267">
        <f t="shared" si="20"/>
        <v>8.0564402695843338E-3</v>
      </c>
      <c r="F148" s="267">
        <f t="shared" si="20"/>
        <v>8.0564402695843286E-3</v>
      </c>
      <c r="G148" s="267">
        <f t="shared" si="20"/>
        <v>8.0564402695843217E-3</v>
      </c>
      <c r="H148" s="267">
        <f t="shared" si="20"/>
        <v>8.0564402695843616E-3</v>
      </c>
      <c r="I148" s="267">
        <f t="shared" si="20"/>
        <v>8.0564402695843633E-3</v>
      </c>
      <c r="J148" s="267">
        <f t="shared" si="20"/>
        <v>8.0564402695843303E-3</v>
      </c>
      <c r="K148" s="267">
        <f t="shared" si="20"/>
        <v>8.0564402695843928E-3</v>
      </c>
      <c r="L148" s="267">
        <f t="shared" si="20"/>
        <v>8.0564402695843685E-3</v>
      </c>
      <c r="M148" s="267">
        <f t="shared" si="20"/>
        <v>8.0564402695844084E-3</v>
      </c>
      <c r="N148" s="267">
        <f t="shared" si="20"/>
        <v>8.0564402695842609E-3</v>
      </c>
      <c r="O148" s="267">
        <f t="shared" si="20"/>
        <v>8.0564402695841707E-3</v>
      </c>
      <c r="P148" s="267">
        <f t="shared" si="20"/>
        <v>8.0564402695844969E-3</v>
      </c>
      <c r="Q148" s="267">
        <f t="shared" si="20"/>
        <v>8.0564402695841655E-3</v>
      </c>
      <c r="R148" s="267">
        <f t="shared" si="20"/>
        <v>8.0564402695841846E-3</v>
      </c>
      <c r="S148" s="267">
        <f t="shared" si="20"/>
        <v>8.0564402695846409E-3</v>
      </c>
      <c r="T148" s="267">
        <f t="shared" si="20"/>
        <v>8.0564402695840406E-3</v>
      </c>
      <c r="U148" s="267">
        <f t="shared" si="20"/>
        <v>8.0564402695835497E-3</v>
      </c>
      <c r="V148" s="267">
        <f t="shared" si="20"/>
        <v>8.0564402695840944E-3</v>
      </c>
      <c r="W148" s="267">
        <f t="shared" si="20"/>
        <v>8.0564402695845715E-3</v>
      </c>
      <c r="X148" s="267">
        <f t="shared" si="20"/>
        <v>8.0564402695841118E-3</v>
      </c>
      <c r="Y148" s="267">
        <f t="shared" si="20"/>
        <v>8.0564402695840909E-3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9.7717117082673933E-3</v>
      </c>
      <c r="C149" s="267">
        <f t="shared" si="21"/>
        <v>1.0699830248868974E-2</v>
      </c>
      <c r="D149" s="267">
        <f t="shared" si="21"/>
        <v>1.1098222374524278E-2</v>
      </c>
      <c r="E149" s="267">
        <f t="shared" si="21"/>
        <v>1.0006656035440275E-2</v>
      </c>
      <c r="F149" s="267">
        <f t="shared" si="21"/>
        <v>9.4573078772181279E-3</v>
      </c>
      <c r="G149" s="267">
        <f t="shared" si="21"/>
        <v>9.207339587198559E-3</v>
      </c>
      <c r="H149" s="267">
        <f t="shared" si="21"/>
        <v>1.0741738298252033E-2</v>
      </c>
      <c r="I149" s="267">
        <f t="shared" si="21"/>
        <v>1.0657929222988536E-2</v>
      </c>
      <c r="J149" s="267">
        <f t="shared" si="21"/>
        <v>9.643878288150479E-3</v>
      </c>
      <c r="K149" s="267">
        <f t="shared" si="21"/>
        <v>1.1326465850078859E-2</v>
      </c>
      <c r="L149" s="267">
        <f t="shared" si="21"/>
        <v>1.1624612480773889E-2</v>
      </c>
      <c r="M149" s="267">
        <f t="shared" si="21"/>
        <v>1.1129807524111496E-2</v>
      </c>
      <c r="N149" s="267">
        <f t="shared" si="21"/>
        <v>1.0092800638638507E-2</v>
      </c>
      <c r="O149" s="267">
        <f t="shared" si="21"/>
        <v>1.0135104548632897E-2</v>
      </c>
      <c r="P149" s="267">
        <f t="shared" si="21"/>
        <v>1.0834466320176404E-2</v>
      </c>
      <c r="Q149" s="267">
        <f t="shared" si="21"/>
        <v>9.0760152535486627E-3</v>
      </c>
      <c r="R149" s="267">
        <f t="shared" si="21"/>
        <v>9.775708583731715E-3</v>
      </c>
      <c r="S149" s="267">
        <f t="shared" si="21"/>
        <v>1.1018170063616668E-2</v>
      </c>
      <c r="T149" s="267">
        <f t="shared" si="21"/>
        <v>1.0439534668266751E-2</v>
      </c>
      <c r="U149" s="267">
        <f t="shared" si="21"/>
        <v>1.0615084555558296E-2</v>
      </c>
      <c r="V149" s="267">
        <f t="shared" si="21"/>
        <v>1.0261922095213245E-2</v>
      </c>
      <c r="W149" s="267">
        <f t="shared" si="21"/>
        <v>1.0858975599125617E-2</v>
      </c>
      <c r="X149" s="267">
        <f t="shared" si="21"/>
        <v>9.8305978679048139E-3</v>
      </c>
      <c r="Y149" s="267">
        <f t="shared" si="21"/>
        <v>1.0352278412660249E-2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5.925638605576506E-3</v>
      </c>
      <c r="C150" s="267">
        <f t="shared" si="22"/>
        <v>5.9256386055765243E-3</v>
      </c>
      <c r="D150" s="267">
        <f t="shared" si="22"/>
        <v>5.9256386055765156E-3</v>
      </c>
      <c r="E150" s="267">
        <f t="shared" si="22"/>
        <v>5.9256386055765069E-3</v>
      </c>
      <c r="F150" s="267">
        <f t="shared" si="22"/>
        <v>5.9256386055764991E-3</v>
      </c>
      <c r="G150" s="267">
        <f t="shared" si="22"/>
        <v>5.9256386055764974E-3</v>
      </c>
      <c r="H150" s="267">
        <f t="shared" si="22"/>
        <v>5.9256386055765243E-3</v>
      </c>
      <c r="I150" s="267">
        <f t="shared" si="22"/>
        <v>5.925638605576526E-3</v>
      </c>
      <c r="J150" s="267">
        <f t="shared" si="22"/>
        <v>5.9256386055765008E-3</v>
      </c>
      <c r="K150" s="267">
        <f t="shared" si="22"/>
        <v>5.9256386055765485E-3</v>
      </c>
      <c r="L150" s="267">
        <f t="shared" si="22"/>
        <v>5.9256386055765329E-3</v>
      </c>
      <c r="M150" s="267">
        <f t="shared" si="22"/>
        <v>5.9256386055765546E-3</v>
      </c>
      <c r="N150" s="267">
        <f t="shared" si="22"/>
        <v>5.9256386055764497E-3</v>
      </c>
      <c r="O150" s="267">
        <f t="shared" si="22"/>
        <v>5.9256386055763863E-3</v>
      </c>
      <c r="P150" s="267">
        <f t="shared" si="22"/>
        <v>5.925638605576624E-3</v>
      </c>
      <c r="Q150" s="267">
        <f t="shared" si="22"/>
        <v>5.9256386055763777E-3</v>
      </c>
      <c r="R150" s="267">
        <f t="shared" si="22"/>
        <v>5.9256386055763898E-3</v>
      </c>
      <c r="S150" s="267">
        <f t="shared" si="22"/>
        <v>5.9256386055767281E-3</v>
      </c>
      <c r="T150" s="267">
        <f t="shared" si="22"/>
        <v>5.9256386055762918E-3</v>
      </c>
      <c r="U150" s="267">
        <f t="shared" si="22"/>
        <v>5.9256386055759284E-3</v>
      </c>
      <c r="V150" s="267">
        <f t="shared" si="22"/>
        <v>5.9256386055763291E-3</v>
      </c>
      <c r="W150" s="267">
        <f t="shared" si="22"/>
        <v>5.9256386055766812E-3</v>
      </c>
      <c r="X150" s="267">
        <f t="shared" si="22"/>
        <v>5.9256386055763378E-3</v>
      </c>
      <c r="Y150" s="267">
        <f t="shared" si="22"/>
        <v>5.9256386055763248E-3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7.936590432719574E-3</v>
      </c>
      <c r="C151" s="268">
        <f t="shared" si="23"/>
        <v>8.0308134780825314E-3</v>
      </c>
      <c r="D151" s="268">
        <f t="shared" si="23"/>
        <v>8.0882770271551493E-3</v>
      </c>
      <c r="E151" s="268">
        <f t="shared" si="23"/>
        <v>7.8867446349988931E-3</v>
      </c>
      <c r="F151" s="268">
        <f t="shared" si="23"/>
        <v>7.6546111341523754E-3</v>
      </c>
      <c r="G151" s="268">
        <f t="shared" si="23"/>
        <v>7.5703789507242025E-3</v>
      </c>
      <c r="H151" s="268">
        <f t="shared" si="23"/>
        <v>7.8220595500898323E-3</v>
      </c>
      <c r="I151" s="268">
        <f t="shared" si="23"/>
        <v>7.8809608610038613E-3</v>
      </c>
      <c r="J151" s="268">
        <f t="shared" si="23"/>
        <v>7.6205784198699793E-3</v>
      </c>
      <c r="K151" s="268">
        <f t="shared" si="23"/>
        <v>7.9215495343049822E-3</v>
      </c>
      <c r="L151" s="268">
        <f t="shared" si="23"/>
        <v>7.9869799893090565E-3</v>
      </c>
      <c r="M151" s="268">
        <f t="shared" si="23"/>
        <v>7.8457313883630135E-3</v>
      </c>
      <c r="N151" s="268">
        <f t="shared" si="23"/>
        <v>7.5734073561121874E-3</v>
      </c>
      <c r="O151" s="268">
        <f t="shared" si="23"/>
        <v>7.5669739375082007E-3</v>
      </c>
      <c r="P151" s="268">
        <f t="shared" si="23"/>
        <v>7.7579385751777481E-3</v>
      </c>
      <c r="Q151" s="268">
        <f t="shared" si="23"/>
        <v>7.1650044408623674E-3</v>
      </c>
      <c r="R151" s="268">
        <f t="shared" si="23"/>
        <v>7.522163599404324E-3</v>
      </c>
      <c r="S151" s="268">
        <f t="shared" si="23"/>
        <v>7.7952930898617526E-3</v>
      </c>
      <c r="T151" s="268">
        <f t="shared" si="23"/>
        <v>7.6140494770264126E-3</v>
      </c>
      <c r="U151" s="268">
        <f t="shared" si="23"/>
        <v>7.6044133704266789E-3</v>
      </c>
      <c r="V151" s="268">
        <f t="shared" si="23"/>
        <v>7.4341010724657828E-3</v>
      </c>
      <c r="W151" s="268">
        <f t="shared" si="23"/>
        <v>7.8673975979496134E-3</v>
      </c>
      <c r="X151" s="268">
        <f t="shared" si="23"/>
        <v>7.6528231941071882E-3</v>
      </c>
      <c r="Y151" s="268">
        <f t="shared" si="23"/>
        <v>7.8562964671999129E-3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4.1670198533169278E-2</v>
      </c>
      <c r="C152" s="269">
        <f t="shared" si="24"/>
        <v>4.5628039800269131E-2</v>
      </c>
      <c r="D152" s="269">
        <f t="shared" si="24"/>
        <v>4.732693140347332E-2</v>
      </c>
      <c r="E152" s="269">
        <f t="shared" si="24"/>
        <v>4.2672088176439554E-2</v>
      </c>
      <c r="F152" s="269">
        <f t="shared" si="24"/>
        <v>4.0329464130584809E-2</v>
      </c>
      <c r="G152" s="269">
        <f t="shared" si="24"/>
        <v>3.9263506744295996E-2</v>
      </c>
      <c r="H152" s="269">
        <f t="shared" si="24"/>
        <v>4.5806751247154366E-2</v>
      </c>
      <c r="I152" s="269">
        <f t="shared" si="24"/>
        <v>4.5449358304200806E-2</v>
      </c>
      <c r="J152" s="269">
        <f t="shared" si="24"/>
        <v>4.1125069475489565E-2</v>
      </c>
      <c r="K152" s="269">
        <f t="shared" si="24"/>
        <v>4.8300246133195994E-2</v>
      </c>
      <c r="L152" s="269">
        <f t="shared" si="24"/>
        <v>4.9571653811192294E-2</v>
      </c>
      <c r="M152" s="269">
        <f t="shared" si="24"/>
        <v>4.7461622181639226E-2</v>
      </c>
      <c r="N152" s="269">
        <f t="shared" si="24"/>
        <v>4.3039440675674098E-2</v>
      </c>
      <c r="O152" s="269">
        <f t="shared" si="24"/>
        <v>4.3219840218847679E-2</v>
      </c>
      <c r="P152" s="269">
        <f t="shared" si="24"/>
        <v>4.6202177882582768E-2</v>
      </c>
      <c r="Q152" s="269">
        <f t="shared" si="24"/>
        <v>3.8703491138146091E-2</v>
      </c>
      <c r="R152" s="269">
        <f t="shared" si="24"/>
        <v>4.1687242690741991E-2</v>
      </c>
      <c r="S152" s="269">
        <f t="shared" si="24"/>
        <v>4.6985558695379945E-2</v>
      </c>
      <c r="T152" s="269">
        <f t="shared" si="24"/>
        <v>4.4518043021319474E-2</v>
      </c>
      <c r="U152" s="269">
        <f t="shared" si="24"/>
        <v>4.5266652771003876E-2</v>
      </c>
      <c r="V152" s="269">
        <f t="shared" si="24"/>
        <v>4.3760637215449767E-2</v>
      </c>
      <c r="W152" s="269">
        <f t="shared" si="24"/>
        <v>4.6306694527179892E-2</v>
      </c>
      <c r="X152" s="269">
        <f t="shared" si="24"/>
        <v>4.1921310931508991E-2</v>
      </c>
      <c r="Y152" s="269">
        <f t="shared" si="24"/>
        <v>4.4145950024418269E-2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0.14853160000302559</v>
      </c>
      <c r="C153" s="269">
        <f t="shared" si="25"/>
        <v>0.14593314314103836</v>
      </c>
      <c r="D153" s="269">
        <f t="shared" si="25"/>
        <v>0.14489563681961024</v>
      </c>
      <c r="E153" s="269">
        <f t="shared" si="25"/>
        <v>0.14640338389333549</v>
      </c>
      <c r="F153" s="269">
        <f t="shared" si="25"/>
        <v>0.15294398880677304</v>
      </c>
      <c r="G153" s="269">
        <f t="shared" si="25"/>
        <v>0.1526736861496924</v>
      </c>
      <c r="H153" s="269">
        <f t="shared" si="25"/>
        <v>0.15179595132970938</v>
      </c>
      <c r="I153" s="269">
        <f t="shared" si="25"/>
        <v>0.15164054511049405</v>
      </c>
      <c r="J153" s="269">
        <f t="shared" si="25"/>
        <v>0.1521350514858901</v>
      </c>
      <c r="K153" s="269">
        <f t="shared" si="25"/>
        <v>0.14847748879090447</v>
      </c>
      <c r="L153" s="269">
        <f t="shared" si="25"/>
        <v>0.14900289471926767</v>
      </c>
      <c r="M153" s="269">
        <f t="shared" si="25"/>
        <v>0.14989965167099895</v>
      </c>
      <c r="N153" s="269">
        <f t="shared" si="25"/>
        <v>0.15518012569064671</v>
      </c>
      <c r="O153" s="269">
        <f t="shared" si="25"/>
        <v>0.1581383096586324</v>
      </c>
      <c r="P153" s="269">
        <f t="shared" si="25"/>
        <v>0.16742334907671905</v>
      </c>
      <c r="Q153" s="269">
        <f t="shared" si="25"/>
        <v>0.16991979008263566</v>
      </c>
      <c r="R153" s="269">
        <f t="shared" si="25"/>
        <v>0.16972623472562196</v>
      </c>
      <c r="S153" s="269">
        <f t="shared" si="25"/>
        <v>0.17059702680083494</v>
      </c>
      <c r="T153" s="269">
        <f t="shared" si="25"/>
        <v>0.17671215893724945</v>
      </c>
      <c r="U153" s="269">
        <f t="shared" si="25"/>
        <v>0.18071342309418073</v>
      </c>
      <c r="V153" s="269">
        <f t="shared" si="25"/>
        <v>0.17723697899867288</v>
      </c>
      <c r="W153" s="269">
        <f t="shared" si="25"/>
        <v>0.13975779002507047</v>
      </c>
      <c r="X153" s="269">
        <f t="shared" si="25"/>
        <v>0.14030408095459687</v>
      </c>
      <c r="Y153" s="269">
        <f t="shared" si="25"/>
        <v>0.14084038709300828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0.12302434412495719</v>
      </c>
      <c r="C154" s="318">
        <f t="shared" si="26"/>
        <v>0.12080648024827045</v>
      </c>
      <c r="D154" s="318">
        <f t="shared" si="26"/>
        <v>0.11993807396733086</v>
      </c>
      <c r="E154" s="318">
        <f t="shared" si="26"/>
        <v>0.12089465244477451</v>
      </c>
      <c r="F154" s="318">
        <f t="shared" si="26"/>
        <v>0.11844085211918459</v>
      </c>
      <c r="G154" s="318">
        <f t="shared" si="26"/>
        <v>0.11780152532809342</v>
      </c>
      <c r="H154" s="318">
        <f t="shared" si="26"/>
        <v>0.11511576744635027</v>
      </c>
      <c r="I154" s="318">
        <f t="shared" si="26"/>
        <v>0.11674669674599485</v>
      </c>
      <c r="J154" s="318">
        <f t="shared" si="26"/>
        <v>0.11667562637055436</v>
      </c>
      <c r="K154" s="318">
        <f t="shared" si="26"/>
        <v>0.11277259072309462</v>
      </c>
      <c r="L154" s="318">
        <f t="shared" si="26"/>
        <v>0.11259685463008376</v>
      </c>
      <c r="M154" s="318">
        <f t="shared" si="26"/>
        <v>0.11193836264934261</v>
      </c>
      <c r="N154" s="318">
        <f t="shared" si="26"/>
        <v>0.11294009138232679</v>
      </c>
      <c r="O154" s="318">
        <f t="shared" si="26"/>
        <v>0.11270726050038453</v>
      </c>
      <c r="P154" s="318">
        <f t="shared" si="26"/>
        <v>0.11301731482930269</v>
      </c>
      <c r="Q154" s="318">
        <f t="shared" si="26"/>
        <v>0.10963218687588505</v>
      </c>
      <c r="R154" s="318">
        <f t="shared" si="26"/>
        <v>0.11384970057974841</v>
      </c>
      <c r="S154" s="318">
        <f t="shared" si="26"/>
        <v>0.11316529848261569</v>
      </c>
      <c r="T154" s="318">
        <f t="shared" si="26"/>
        <v>0.11245455870459999</v>
      </c>
      <c r="U154" s="318">
        <f t="shared" si="26"/>
        <v>0.11120010782186535</v>
      </c>
      <c r="V154" s="318">
        <f t="shared" si="26"/>
        <v>0.10907351959357971</v>
      </c>
      <c r="W154" s="318">
        <f t="shared" si="26"/>
        <v>0.11343018284440481</v>
      </c>
      <c r="X154" s="318">
        <f t="shared" si="26"/>
        <v>0.11336480271954484</v>
      </c>
      <c r="Y154" s="318">
        <f t="shared" si="26"/>
        <v>0.11369692532940932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2.5507255878068406E-2</v>
      </c>
      <c r="C155" s="318">
        <f t="shared" si="27"/>
        <v>2.5126662892767909E-2</v>
      </c>
      <c r="D155" s="318">
        <f t="shared" si="27"/>
        <v>2.4957562852279368E-2</v>
      </c>
      <c r="E155" s="318">
        <f t="shared" si="27"/>
        <v>2.5508731448560969E-2</v>
      </c>
      <c r="F155" s="318">
        <f t="shared" si="27"/>
        <v>3.4503136687588441E-2</v>
      </c>
      <c r="G155" s="318">
        <f t="shared" si="27"/>
        <v>3.4872160821598976E-2</v>
      </c>
      <c r="H155" s="318">
        <f t="shared" si="27"/>
        <v>3.6680183883359106E-2</v>
      </c>
      <c r="I155" s="318">
        <f t="shared" si="27"/>
        <v>3.4893848364499207E-2</v>
      </c>
      <c r="J155" s="318">
        <f t="shared" si="27"/>
        <v>3.5459425115335744E-2</v>
      </c>
      <c r="K155" s="318">
        <f t="shared" si="27"/>
        <v>3.5704898067809861E-2</v>
      </c>
      <c r="L155" s="318">
        <f t="shared" si="27"/>
        <v>3.6406040089183911E-2</v>
      </c>
      <c r="M155" s="318">
        <f t="shared" si="27"/>
        <v>3.7961289021656339E-2</v>
      </c>
      <c r="N155" s="318">
        <f t="shared" si="27"/>
        <v>4.2240034308319921E-2</v>
      </c>
      <c r="O155" s="318">
        <f t="shared" si="27"/>
        <v>4.5431049158247881E-2</v>
      </c>
      <c r="P155" s="318">
        <f t="shared" si="27"/>
        <v>5.4406034247416364E-2</v>
      </c>
      <c r="Q155" s="318">
        <f t="shared" si="27"/>
        <v>6.0287603206750612E-2</v>
      </c>
      <c r="R155" s="318">
        <f t="shared" si="27"/>
        <v>5.5876534145873548E-2</v>
      </c>
      <c r="S155" s="318">
        <f t="shared" si="27"/>
        <v>5.7431728318219223E-2</v>
      </c>
      <c r="T155" s="318">
        <f t="shared" si="27"/>
        <v>6.4257600232649453E-2</v>
      </c>
      <c r="U155" s="318">
        <f t="shared" si="27"/>
        <v>6.9513315272315399E-2</v>
      </c>
      <c r="V155" s="318">
        <f t="shared" si="27"/>
        <v>6.8163459405093177E-2</v>
      </c>
      <c r="W155" s="318">
        <f t="shared" si="27"/>
        <v>2.6327607180665631E-2</v>
      </c>
      <c r="X155" s="318">
        <f t="shared" si="27"/>
        <v>2.6939278235052037E-2</v>
      </c>
      <c r="Y155" s="318">
        <f t="shared" si="27"/>
        <v>2.7143461763598952E-2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0.66175954640039869</v>
      </c>
      <c r="C157" s="269">
        <f t="shared" si="29"/>
        <v>0.65641751739942444</v>
      </c>
      <c r="D157" s="269">
        <f t="shared" si="29"/>
        <v>0.65398503235776873</v>
      </c>
      <c r="E157" s="269">
        <f t="shared" si="29"/>
        <v>0.66278693307287928</v>
      </c>
      <c r="F157" s="269">
        <f t="shared" si="29"/>
        <v>0.66312934226371045</v>
      </c>
      <c r="G157" s="269">
        <f t="shared" si="29"/>
        <v>0.66625595733518361</v>
      </c>
      <c r="H157" s="269">
        <f t="shared" si="29"/>
        <v>0.65338769332174018</v>
      </c>
      <c r="I157" s="269">
        <f t="shared" si="29"/>
        <v>0.65343049667972863</v>
      </c>
      <c r="J157" s="269">
        <f t="shared" si="29"/>
        <v>0.66309799561709137</v>
      </c>
      <c r="K157" s="269">
        <f t="shared" si="29"/>
        <v>0.65216735957854877</v>
      </c>
      <c r="L157" s="269">
        <f t="shared" si="29"/>
        <v>0.64877005388113895</v>
      </c>
      <c r="M157" s="269">
        <f t="shared" si="29"/>
        <v>0.65317838325382349</v>
      </c>
      <c r="N157" s="269">
        <f t="shared" si="29"/>
        <v>0.65772358933462594</v>
      </c>
      <c r="O157" s="269">
        <f t="shared" si="29"/>
        <v>0.65448439173998951</v>
      </c>
      <c r="P157" s="269">
        <f t="shared" si="29"/>
        <v>0.63804044780482838</v>
      </c>
      <c r="Q157" s="269">
        <f t="shared" si="29"/>
        <v>0.65504505540638625</v>
      </c>
      <c r="R157" s="269">
        <f t="shared" si="29"/>
        <v>0.64582848736735776</v>
      </c>
      <c r="S157" s="269">
        <f t="shared" si="29"/>
        <v>0.63296367179110014</v>
      </c>
      <c r="T157" s="269">
        <f t="shared" si="29"/>
        <v>0.63303688303839234</v>
      </c>
      <c r="U157" s="269">
        <f t="shared" si="29"/>
        <v>0.62800600744413337</v>
      </c>
      <c r="V157" s="269">
        <f t="shared" si="29"/>
        <v>0.63622099909762886</v>
      </c>
      <c r="W157" s="269">
        <f t="shared" si="29"/>
        <v>0.66513817799576591</v>
      </c>
      <c r="X157" s="269">
        <f t="shared" si="29"/>
        <v>0.67484441066205181</v>
      </c>
      <c r="Y157" s="269">
        <f t="shared" si="29"/>
        <v>0.66885325409056073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0.62052188274079878</v>
      </c>
      <c r="C158" s="318">
        <f t="shared" si="30"/>
        <v>0.61126309469532836</v>
      </c>
      <c r="D158" s="318">
        <f t="shared" si="30"/>
        <v>0.60714935247244539</v>
      </c>
      <c r="E158" s="318">
        <f t="shared" si="30"/>
        <v>0.62055777934153611</v>
      </c>
      <c r="F158" s="318">
        <f t="shared" si="30"/>
        <v>0.62321849624109937</v>
      </c>
      <c r="G158" s="318">
        <f t="shared" si="30"/>
        <v>0.62740000410690988</v>
      </c>
      <c r="H158" s="318">
        <f t="shared" si="30"/>
        <v>0.60805641418791256</v>
      </c>
      <c r="I158" s="318">
        <f t="shared" si="30"/>
        <v>0.60845290076543501</v>
      </c>
      <c r="J158" s="318">
        <f t="shared" si="30"/>
        <v>0.62239980259893279</v>
      </c>
      <c r="K158" s="318">
        <f t="shared" si="30"/>
        <v>0.60436846792865251</v>
      </c>
      <c r="L158" s="318">
        <f t="shared" si="30"/>
        <v>0.59971295171041428</v>
      </c>
      <c r="M158" s="318">
        <f t="shared" si="30"/>
        <v>0.6062094106748348</v>
      </c>
      <c r="N158" s="318">
        <f t="shared" si="30"/>
        <v>0.61513089620723471</v>
      </c>
      <c r="O158" s="318">
        <f t="shared" si="30"/>
        <v>0.61171317160894556</v>
      </c>
      <c r="P158" s="318">
        <f t="shared" si="30"/>
        <v>0.59231784654708852</v>
      </c>
      <c r="Q158" s="318">
        <f t="shared" si="30"/>
        <v>0.61674330484628914</v>
      </c>
      <c r="R158" s="318">
        <f t="shared" si="30"/>
        <v>0.60457395646780976</v>
      </c>
      <c r="S158" s="318">
        <f t="shared" si="30"/>
        <v>0.58646582117980139</v>
      </c>
      <c r="T158" s="318">
        <f t="shared" si="30"/>
        <v>0.58898093539428731</v>
      </c>
      <c r="U158" s="318">
        <f t="shared" si="30"/>
        <v>0.5832092205874384</v>
      </c>
      <c r="V158" s="318">
        <f t="shared" si="30"/>
        <v>0.59291459541961311</v>
      </c>
      <c r="W158" s="318">
        <f t="shared" si="30"/>
        <v>0.61931214497171727</v>
      </c>
      <c r="X158" s="318">
        <f t="shared" si="30"/>
        <v>0.63335824114003691</v>
      </c>
      <c r="Y158" s="318">
        <f t="shared" si="30"/>
        <v>0.6251655371340078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4.1237663659599855E-2</v>
      </c>
      <c r="C159" s="318">
        <f t="shared" si="31"/>
        <v>4.5154422704096156E-2</v>
      </c>
      <c r="D159" s="318">
        <f t="shared" si="31"/>
        <v>4.6835679885323347E-2</v>
      </c>
      <c r="E159" s="318">
        <f t="shared" si="31"/>
        <v>4.2229153731343297E-2</v>
      </c>
      <c r="F159" s="318">
        <f t="shared" si="31"/>
        <v>3.9910846022611052E-2</v>
      </c>
      <c r="G159" s="318">
        <f t="shared" si="31"/>
        <v>3.8855953228273774E-2</v>
      </c>
      <c r="H159" s="318">
        <f t="shared" si="31"/>
        <v>4.5331279133827541E-2</v>
      </c>
      <c r="I159" s="318">
        <f t="shared" si="31"/>
        <v>4.4977595914293511E-2</v>
      </c>
      <c r="J159" s="318">
        <f t="shared" si="31"/>
        <v>4.0698193018158656E-2</v>
      </c>
      <c r="K159" s="318">
        <f t="shared" si="31"/>
        <v>4.779889164989623E-2</v>
      </c>
      <c r="L159" s="318">
        <f t="shared" si="31"/>
        <v>4.9057102170724703E-2</v>
      </c>
      <c r="M159" s="318">
        <f t="shared" si="31"/>
        <v>4.6968972578988674E-2</v>
      </c>
      <c r="N159" s="318">
        <f t="shared" si="31"/>
        <v>4.2592693127391258E-2</v>
      </c>
      <c r="O159" s="318">
        <f t="shared" si="31"/>
        <v>4.2771220131043938E-2</v>
      </c>
      <c r="P159" s="318">
        <f t="shared" si="31"/>
        <v>4.5722601257739762E-2</v>
      </c>
      <c r="Q159" s="318">
        <f t="shared" si="31"/>
        <v>3.8301750560097068E-2</v>
      </c>
      <c r="R159" s="318">
        <f t="shared" si="31"/>
        <v>4.1254530899547955E-2</v>
      </c>
      <c r="S159" s="318">
        <f t="shared" si="31"/>
        <v>4.6497850611298748E-2</v>
      </c>
      <c r="T159" s="318">
        <f t="shared" si="31"/>
        <v>4.4055947644105038E-2</v>
      </c>
      <c r="U159" s="318">
        <f t="shared" si="31"/>
        <v>4.4796786856695053E-2</v>
      </c>
      <c r="V159" s="318">
        <f t="shared" si="31"/>
        <v>4.3306403678015672E-2</v>
      </c>
      <c r="W159" s="318">
        <f t="shared" si="31"/>
        <v>4.5826033024048612E-2</v>
      </c>
      <c r="X159" s="318">
        <f t="shared" si="31"/>
        <v>4.148616952201481E-2</v>
      </c>
      <c r="Y159" s="318">
        <f t="shared" si="31"/>
        <v>4.3687716956552873E-2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0.10915272381888586</v>
      </c>
      <c r="C160" s="269">
        <f t="shared" si="32"/>
        <v>0.1121130268287826</v>
      </c>
      <c r="D160" s="269">
        <f t="shared" si="32"/>
        <v>0.11342827091393487</v>
      </c>
      <c r="E160" s="269">
        <f t="shared" si="32"/>
        <v>0.10906656508337254</v>
      </c>
      <c r="F160" s="269">
        <f t="shared" si="32"/>
        <v>0.10530765668402751</v>
      </c>
      <c r="G160" s="269">
        <f t="shared" si="32"/>
        <v>0.10385150212937151</v>
      </c>
      <c r="H160" s="269">
        <f t="shared" si="32"/>
        <v>0.10926817714952063</v>
      </c>
      <c r="I160" s="269">
        <f t="shared" si="32"/>
        <v>0.10976308071805022</v>
      </c>
      <c r="J160" s="269">
        <f t="shared" si="32"/>
        <v>0.10519979760997464</v>
      </c>
      <c r="K160" s="269">
        <f t="shared" si="32"/>
        <v>0.11062926100943263</v>
      </c>
      <c r="L160" s="269">
        <f t="shared" si="32"/>
        <v>0.11186617601478421</v>
      </c>
      <c r="M160" s="269">
        <f t="shared" si="32"/>
        <v>0.10930717487753011</v>
      </c>
      <c r="N160" s="269">
        <f t="shared" si="32"/>
        <v>0.10521300720076902</v>
      </c>
      <c r="O160" s="269">
        <f t="shared" si="32"/>
        <v>0.10527775079285587</v>
      </c>
      <c r="P160" s="269">
        <f t="shared" si="32"/>
        <v>0.10856399123698125</v>
      </c>
      <c r="Q160" s="269">
        <f t="shared" si="32"/>
        <v>9.8913014574887784E-2</v>
      </c>
      <c r="R160" s="269">
        <f t="shared" si="32"/>
        <v>0.10428253392960941</v>
      </c>
      <c r="S160" s="269">
        <f t="shared" si="32"/>
        <v>0.10946265045567227</v>
      </c>
      <c r="T160" s="269">
        <f t="shared" si="32"/>
        <v>0.10650170175421229</v>
      </c>
      <c r="U160" s="269">
        <f t="shared" si="32"/>
        <v>0.10661678966116539</v>
      </c>
      <c r="V160" s="269">
        <f t="shared" si="32"/>
        <v>0.10390773241703631</v>
      </c>
      <c r="W160" s="269">
        <f t="shared" si="32"/>
        <v>0.10889333515137448</v>
      </c>
      <c r="X160" s="269">
        <f t="shared" si="32"/>
        <v>0.10426914728629749</v>
      </c>
      <c r="Y160" s="269">
        <f t="shared" si="32"/>
        <v>0.10677420480861946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6.5544376516731867E-2</v>
      </c>
      <c r="C161" s="318">
        <f t="shared" si="33"/>
        <v>6.4362752619198549E-2</v>
      </c>
      <c r="D161" s="318">
        <f t="shared" si="33"/>
        <v>6.3900086887044072E-2</v>
      </c>
      <c r="E161" s="318">
        <f t="shared" si="33"/>
        <v>6.4409728619656617E-2</v>
      </c>
      <c r="F161" s="318">
        <f t="shared" si="33"/>
        <v>6.3102403524113101E-2</v>
      </c>
      <c r="G161" s="318">
        <f t="shared" si="33"/>
        <v>6.2761785769061676E-2</v>
      </c>
      <c r="H161" s="318">
        <f t="shared" si="33"/>
        <v>6.1330879332731063E-2</v>
      </c>
      <c r="I161" s="318">
        <f t="shared" si="33"/>
        <v>6.2199798771793442E-2</v>
      </c>
      <c r="J161" s="318">
        <f t="shared" si="33"/>
        <v>6.2161934205392427E-2</v>
      </c>
      <c r="K161" s="318">
        <f t="shared" si="33"/>
        <v>6.0082491800273925E-2</v>
      </c>
      <c r="L161" s="318">
        <f t="shared" si="33"/>
        <v>5.9988863886792164E-2</v>
      </c>
      <c r="M161" s="318">
        <f t="shared" si="33"/>
        <v>5.9638035385116875E-2</v>
      </c>
      <c r="N161" s="318">
        <f t="shared" si="33"/>
        <v>6.0171732075063468E-2</v>
      </c>
      <c r="O161" s="318">
        <f t="shared" si="33"/>
        <v>6.0047685447550091E-2</v>
      </c>
      <c r="P161" s="318">
        <f t="shared" si="33"/>
        <v>6.0212874848231734E-2</v>
      </c>
      <c r="Q161" s="318">
        <f t="shared" si="33"/>
        <v>5.8409361058223169E-2</v>
      </c>
      <c r="R161" s="318">
        <f t="shared" si="33"/>
        <v>6.0656349718367711E-2</v>
      </c>
      <c r="S161" s="318">
        <f t="shared" si="33"/>
        <v>6.0291716937251286E-2</v>
      </c>
      <c r="T161" s="318">
        <f t="shared" si="33"/>
        <v>5.991305208073832E-2</v>
      </c>
      <c r="U161" s="318">
        <f t="shared" si="33"/>
        <v>5.9244711179882156E-2</v>
      </c>
      <c r="V161" s="318">
        <f t="shared" si="33"/>
        <v>5.8111716726449242E-2</v>
      </c>
      <c r="W161" s="318">
        <f t="shared" si="33"/>
        <v>6.0432840878744232E-2</v>
      </c>
      <c r="X161" s="318">
        <f t="shared" si="33"/>
        <v>6.0398007939369384E-2</v>
      </c>
      <c r="Y161" s="318">
        <f t="shared" si="33"/>
        <v>6.057495478306537E-2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4.3608347302153995E-2</v>
      </c>
      <c r="C162" s="326">
        <f t="shared" si="34"/>
        <v>4.7750274209584054E-2</v>
      </c>
      <c r="D162" s="326">
        <f t="shared" si="34"/>
        <v>4.9528184026890798E-2</v>
      </c>
      <c r="E162" s="326">
        <f t="shared" si="34"/>
        <v>4.4656836463715911E-2</v>
      </c>
      <c r="F162" s="326">
        <f t="shared" si="34"/>
        <v>4.220525315991442E-2</v>
      </c>
      <c r="G162" s="326">
        <f t="shared" si="34"/>
        <v>4.1089716360309843E-2</v>
      </c>
      <c r="H162" s="326">
        <f t="shared" si="34"/>
        <v>4.7937297816789563E-2</v>
      </c>
      <c r="I162" s="326">
        <f t="shared" si="34"/>
        <v>4.7563281946256766E-2</v>
      </c>
      <c r="J162" s="326">
        <f t="shared" si="34"/>
        <v>4.3037863404582204E-2</v>
      </c>
      <c r="K162" s="326">
        <f t="shared" si="34"/>
        <v>5.0546769209158696E-2</v>
      </c>
      <c r="L162" s="326">
        <f t="shared" si="34"/>
        <v>5.1877312127992042E-2</v>
      </c>
      <c r="M162" s="326">
        <f t="shared" si="34"/>
        <v>4.9669139492413236E-2</v>
      </c>
      <c r="N162" s="326">
        <f t="shared" si="34"/>
        <v>4.5041275125705556E-2</v>
      </c>
      <c r="O162" s="326">
        <f t="shared" si="34"/>
        <v>4.5230065345305791E-2</v>
      </c>
      <c r="P162" s="326">
        <f t="shared" si="34"/>
        <v>4.8351116388749525E-2</v>
      </c>
      <c r="Q162" s="326">
        <f t="shared" si="34"/>
        <v>4.0503653516664614E-2</v>
      </c>
      <c r="R162" s="326">
        <f t="shared" si="34"/>
        <v>4.362618421124171E-2</v>
      </c>
      <c r="S162" s="326">
        <f t="shared" si="34"/>
        <v>4.917093351842098E-2</v>
      </c>
      <c r="T162" s="326">
        <f t="shared" si="34"/>
        <v>4.6588649673473967E-2</v>
      </c>
      <c r="U162" s="326">
        <f t="shared" si="34"/>
        <v>4.7372078481283234E-2</v>
      </c>
      <c r="V162" s="326">
        <f t="shared" si="34"/>
        <v>4.5796015690587076E-2</v>
      </c>
      <c r="W162" s="326">
        <f t="shared" si="34"/>
        <v>4.8460494272630231E-2</v>
      </c>
      <c r="X162" s="326">
        <f t="shared" si="34"/>
        <v>4.3871139346928101E-2</v>
      </c>
      <c r="Y162" s="326">
        <f t="shared" si="34"/>
        <v>4.6199250025554098E-2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0.99999999999999944</v>
      </c>
      <c r="C165" s="232">
        <f t="shared" si="35"/>
        <v>1</v>
      </c>
      <c r="D165" s="232">
        <f t="shared" si="35"/>
        <v>1.0000000000000002</v>
      </c>
      <c r="E165" s="232">
        <f t="shared" si="35"/>
        <v>1.0000000000000002</v>
      </c>
      <c r="F165" s="232">
        <f t="shared" si="35"/>
        <v>1.0000000000000002</v>
      </c>
      <c r="G165" s="232">
        <f t="shared" si="35"/>
        <v>1.0000000000000002</v>
      </c>
      <c r="H165" s="232">
        <f t="shared" si="35"/>
        <v>1.0000000000000002</v>
      </c>
      <c r="I165" s="232">
        <f t="shared" si="35"/>
        <v>0.99999999999999967</v>
      </c>
      <c r="J165" s="232">
        <f t="shared" si="35"/>
        <v>0.99999999999999989</v>
      </c>
      <c r="K165" s="232">
        <f t="shared" si="35"/>
        <v>0.99999999999999978</v>
      </c>
      <c r="L165" s="232">
        <f t="shared" si="35"/>
        <v>1.0000000000000002</v>
      </c>
      <c r="M165" s="232">
        <f t="shared" si="35"/>
        <v>1</v>
      </c>
      <c r="N165" s="232">
        <f t="shared" si="35"/>
        <v>1</v>
      </c>
      <c r="O165" s="232">
        <f t="shared" si="35"/>
        <v>1.0000000000000002</v>
      </c>
      <c r="P165" s="232">
        <f t="shared" si="35"/>
        <v>1</v>
      </c>
      <c r="Q165" s="232">
        <f t="shared" si="35"/>
        <v>1</v>
      </c>
      <c r="R165" s="232">
        <f t="shared" si="35"/>
        <v>0.99999999999999989</v>
      </c>
      <c r="S165" s="232">
        <f t="shared" si="35"/>
        <v>1</v>
      </c>
      <c r="T165" s="232">
        <f t="shared" si="35"/>
        <v>0.99999999999999978</v>
      </c>
      <c r="U165" s="232">
        <f t="shared" si="35"/>
        <v>1.0000000000000002</v>
      </c>
      <c r="V165" s="232">
        <f t="shared" si="35"/>
        <v>1.0000000000000004</v>
      </c>
      <c r="W165" s="232">
        <f t="shared" si="35"/>
        <v>1.0000000000000002</v>
      </c>
      <c r="X165" s="232">
        <f t="shared" si="35"/>
        <v>1</v>
      </c>
      <c r="Y165" s="232">
        <f t="shared" si="35"/>
        <v>0.99999999999999989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8.4901072430505937E-3</v>
      </c>
      <c r="C166" s="266">
        <f t="shared" si="36"/>
        <v>8.4901072430493742E-3</v>
      </c>
      <c r="D166" s="266">
        <f t="shared" si="36"/>
        <v>8.4901072430491314E-3</v>
      </c>
      <c r="E166" s="266">
        <f t="shared" si="36"/>
        <v>8.4901072430507742E-3</v>
      </c>
      <c r="F166" s="266">
        <f t="shared" si="36"/>
        <v>8.4901072430506493E-3</v>
      </c>
      <c r="G166" s="266">
        <f t="shared" si="36"/>
        <v>8.4901072430505053E-3</v>
      </c>
      <c r="H166" s="266">
        <f t="shared" si="36"/>
        <v>8.4901072430492545E-3</v>
      </c>
      <c r="I166" s="266">
        <f t="shared" si="36"/>
        <v>8.4901072430491002E-3</v>
      </c>
      <c r="J166" s="266">
        <f t="shared" si="36"/>
        <v>8.490107243050514E-3</v>
      </c>
      <c r="K166" s="266">
        <f t="shared" si="36"/>
        <v>8.4901072430485468E-3</v>
      </c>
      <c r="L166" s="266">
        <f t="shared" si="36"/>
        <v>8.4901072430489007E-3</v>
      </c>
      <c r="M166" s="266">
        <f t="shared" si="36"/>
        <v>8.4901072430487966E-3</v>
      </c>
      <c r="N166" s="266">
        <f t="shared" si="36"/>
        <v>8.4901072430509823E-3</v>
      </c>
      <c r="O166" s="266">
        <f t="shared" si="36"/>
        <v>8.4901072430515027E-3</v>
      </c>
      <c r="P166" s="266">
        <f t="shared" si="36"/>
        <v>8.4901072430489249E-3</v>
      </c>
      <c r="Q166" s="266">
        <f t="shared" si="36"/>
        <v>8.4901072430509424E-3</v>
      </c>
      <c r="R166" s="266">
        <f t="shared" si="36"/>
        <v>8.4901072430508904E-3</v>
      </c>
      <c r="S166" s="266">
        <f t="shared" si="36"/>
        <v>8.4901072430483802E-3</v>
      </c>
      <c r="T166" s="266">
        <f t="shared" si="36"/>
        <v>8.4901072430512894E-3</v>
      </c>
      <c r="U166" s="266">
        <f t="shared" si="36"/>
        <v>8.4901072430503075E-3</v>
      </c>
      <c r="V166" s="266">
        <f t="shared" si="36"/>
        <v>8.4901072430511298E-3</v>
      </c>
      <c r="W166" s="266">
        <f t="shared" si="36"/>
        <v>8.4901072430486647E-3</v>
      </c>
      <c r="X166" s="266">
        <f t="shared" si="36"/>
        <v>8.4901072430512512E-3</v>
      </c>
      <c r="Y166" s="266">
        <f t="shared" si="36"/>
        <v>8.4901072430513119E-3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9.5190184158594066E-3</v>
      </c>
      <c r="C167" s="267">
        <f t="shared" si="37"/>
        <v>9.5190184158580379E-3</v>
      </c>
      <c r="D167" s="267">
        <f t="shared" si="37"/>
        <v>9.5190184158577672E-3</v>
      </c>
      <c r="E167" s="267">
        <f t="shared" si="37"/>
        <v>9.5190184158596078E-3</v>
      </c>
      <c r="F167" s="267">
        <f t="shared" si="37"/>
        <v>9.5190184158594638E-3</v>
      </c>
      <c r="G167" s="267">
        <f t="shared" si="37"/>
        <v>9.5190184158593094E-3</v>
      </c>
      <c r="H167" s="267">
        <f t="shared" si="37"/>
        <v>9.519018415857906E-3</v>
      </c>
      <c r="I167" s="267">
        <f t="shared" si="37"/>
        <v>9.5190184158577308E-3</v>
      </c>
      <c r="J167" s="267">
        <f t="shared" si="37"/>
        <v>9.5190184158593164E-3</v>
      </c>
      <c r="K167" s="267">
        <f t="shared" si="37"/>
        <v>9.5190184158571098E-3</v>
      </c>
      <c r="L167" s="267">
        <f t="shared" si="37"/>
        <v>9.519018415857507E-3</v>
      </c>
      <c r="M167" s="267">
        <f t="shared" si="37"/>
        <v>9.5190184158573891E-3</v>
      </c>
      <c r="N167" s="267">
        <f t="shared" si="37"/>
        <v>9.5190184158598437E-3</v>
      </c>
      <c r="O167" s="267">
        <f t="shared" si="37"/>
        <v>9.5190184158604248E-3</v>
      </c>
      <c r="P167" s="267">
        <f t="shared" si="37"/>
        <v>9.5190184158575331E-3</v>
      </c>
      <c r="Q167" s="267">
        <f t="shared" si="37"/>
        <v>9.5190184158598003E-3</v>
      </c>
      <c r="R167" s="267">
        <f t="shared" si="37"/>
        <v>9.5190184158597431E-3</v>
      </c>
      <c r="S167" s="267">
        <f t="shared" si="37"/>
        <v>9.5190184158569242E-3</v>
      </c>
      <c r="T167" s="267">
        <f t="shared" si="37"/>
        <v>9.5190184158601872E-3</v>
      </c>
      <c r="U167" s="267">
        <f t="shared" si="37"/>
        <v>9.5190184158590822E-3</v>
      </c>
      <c r="V167" s="267">
        <f t="shared" si="37"/>
        <v>9.5190184158600085E-3</v>
      </c>
      <c r="W167" s="267">
        <f t="shared" si="37"/>
        <v>9.5190184158572416E-3</v>
      </c>
      <c r="X167" s="267">
        <f t="shared" si="37"/>
        <v>9.5190184158601438E-3</v>
      </c>
      <c r="Y167" s="267">
        <f t="shared" si="37"/>
        <v>9.5190184158602115E-3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1.6781449336661307E-2</v>
      </c>
      <c r="C168" s="267">
        <f t="shared" si="38"/>
        <v>1.816736889048725E-2</v>
      </c>
      <c r="D168" s="267">
        <f t="shared" si="38"/>
        <v>1.8743180730913449E-2</v>
      </c>
      <c r="E168" s="267">
        <f t="shared" si="38"/>
        <v>1.7297778928291287E-2</v>
      </c>
      <c r="F168" s="267">
        <f t="shared" si="38"/>
        <v>1.6846781105855503E-2</v>
      </c>
      <c r="G168" s="267">
        <f t="shared" si="38"/>
        <v>1.6582339875853877E-2</v>
      </c>
      <c r="H168" s="267">
        <f t="shared" si="38"/>
        <v>1.8854016911593573E-2</v>
      </c>
      <c r="I168" s="267">
        <f t="shared" si="38"/>
        <v>1.8563451055980205E-2</v>
      </c>
      <c r="J168" s="267">
        <f t="shared" si="38"/>
        <v>1.7279788478551637E-2</v>
      </c>
      <c r="K168" s="267">
        <f t="shared" si="38"/>
        <v>1.9847529494215536E-2</v>
      </c>
      <c r="L168" s="267">
        <f t="shared" si="38"/>
        <v>2.0227308993511026E-2</v>
      </c>
      <c r="M168" s="267">
        <f t="shared" si="38"/>
        <v>1.970916243847972E-2</v>
      </c>
      <c r="N168" s="267">
        <f t="shared" si="38"/>
        <v>1.8283055029188158E-2</v>
      </c>
      <c r="O168" s="267">
        <f t="shared" si="38"/>
        <v>1.8365003044188966E-2</v>
      </c>
      <c r="P168" s="267">
        <f t="shared" si="38"/>
        <v>1.9215461727727756E-2</v>
      </c>
      <c r="Q168" s="267">
        <f t="shared" si="38"/>
        <v>1.7299719365313587E-2</v>
      </c>
      <c r="R168" s="267">
        <f t="shared" si="38"/>
        <v>1.7765348735213436E-2</v>
      </c>
      <c r="S168" s="267">
        <f t="shared" si="38"/>
        <v>1.9425253117288648E-2</v>
      </c>
      <c r="T168" s="267">
        <f t="shared" si="38"/>
        <v>1.8785792742000665E-2</v>
      </c>
      <c r="U168" s="267">
        <f t="shared" si="38"/>
        <v>1.9158678448837545E-2</v>
      </c>
      <c r="V168" s="267">
        <f t="shared" si="38"/>
        <v>1.8963662243305996E-2</v>
      </c>
      <c r="W168" s="267">
        <f t="shared" si="38"/>
        <v>1.9195051719088252E-2</v>
      </c>
      <c r="X168" s="267">
        <f t="shared" si="38"/>
        <v>1.7889736581724398E-2</v>
      </c>
      <c r="Y168" s="267">
        <f t="shared" si="38"/>
        <v>1.8525033605793152E-2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7.6201889364830916E-3</v>
      </c>
      <c r="C169" s="267">
        <f t="shared" si="39"/>
        <v>7.6201889364819969E-3</v>
      </c>
      <c r="D169" s="267">
        <f t="shared" si="39"/>
        <v>7.620188936481781E-3</v>
      </c>
      <c r="E169" s="267">
        <f t="shared" si="39"/>
        <v>7.6201889364832538E-3</v>
      </c>
      <c r="F169" s="267">
        <f t="shared" si="39"/>
        <v>7.6201889364831419E-3</v>
      </c>
      <c r="G169" s="267">
        <f t="shared" si="39"/>
        <v>7.620188936483017E-3</v>
      </c>
      <c r="H169" s="267">
        <f t="shared" si="39"/>
        <v>7.620188936481892E-3</v>
      </c>
      <c r="I169" s="267">
        <f t="shared" si="39"/>
        <v>7.6201889364817489E-3</v>
      </c>
      <c r="J169" s="267">
        <f t="shared" si="39"/>
        <v>7.6201889364830204E-3</v>
      </c>
      <c r="K169" s="267">
        <f t="shared" si="39"/>
        <v>7.6201889364812554E-3</v>
      </c>
      <c r="L169" s="267">
        <f t="shared" si="39"/>
        <v>7.6201889364815728E-3</v>
      </c>
      <c r="M169" s="267">
        <f t="shared" si="39"/>
        <v>7.62018893648148E-3</v>
      </c>
      <c r="N169" s="267">
        <f t="shared" si="39"/>
        <v>7.6201889364834376E-3</v>
      </c>
      <c r="O169" s="267">
        <f t="shared" si="39"/>
        <v>7.6201889364839077E-3</v>
      </c>
      <c r="P169" s="267">
        <f t="shared" si="39"/>
        <v>7.6201889364815919E-3</v>
      </c>
      <c r="Q169" s="267">
        <f t="shared" si="39"/>
        <v>7.6201889364834055E-3</v>
      </c>
      <c r="R169" s="267">
        <f t="shared" si="39"/>
        <v>7.6201889364833613E-3</v>
      </c>
      <c r="S169" s="267">
        <f t="shared" si="39"/>
        <v>7.6201889364811062E-3</v>
      </c>
      <c r="T169" s="267">
        <f t="shared" si="39"/>
        <v>7.6201889364837195E-3</v>
      </c>
      <c r="U169" s="267">
        <f t="shared" si="39"/>
        <v>7.6201889364828357E-3</v>
      </c>
      <c r="V169" s="267">
        <f t="shared" si="39"/>
        <v>7.6201889364835738E-3</v>
      </c>
      <c r="W169" s="267">
        <f t="shared" si="39"/>
        <v>7.620188936481362E-3</v>
      </c>
      <c r="X169" s="267">
        <f t="shared" si="39"/>
        <v>7.6201889364836805E-3</v>
      </c>
      <c r="Y169" s="267">
        <f t="shared" si="39"/>
        <v>7.6201889364837369E-3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8.0028396547066147E-3</v>
      </c>
      <c r="C170" s="268">
        <f t="shared" si="40"/>
        <v>8.0061922036237018E-3</v>
      </c>
      <c r="D170" s="268">
        <f t="shared" si="40"/>
        <v>8.0204218931448183E-3</v>
      </c>
      <c r="E170" s="268">
        <f t="shared" si="40"/>
        <v>8.0047998132986142E-3</v>
      </c>
      <c r="F170" s="268">
        <f t="shared" si="40"/>
        <v>8.0061526085495969E-3</v>
      </c>
      <c r="G170" s="268">
        <f t="shared" si="40"/>
        <v>8.005355015548294E-3</v>
      </c>
      <c r="H170" s="268">
        <f t="shared" si="40"/>
        <v>8.061238467318493E-3</v>
      </c>
      <c r="I170" s="268">
        <f t="shared" si="40"/>
        <v>8.0596537021197876E-3</v>
      </c>
      <c r="J170" s="268">
        <f t="shared" si="40"/>
        <v>8.0172599201328403E-3</v>
      </c>
      <c r="K170" s="268">
        <f t="shared" si="40"/>
        <v>8.1502982995003571E-3</v>
      </c>
      <c r="L170" s="268">
        <f t="shared" si="40"/>
        <v>8.1600636594331873E-3</v>
      </c>
      <c r="M170" s="268">
        <f t="shared" si="40"/>
        <v>8.1576539053296385E-3</v>
      </c>
      <c r="N170" s="268">
        <f t="shared" si="40"/>
        <v>8.0552628165909378E-3</v>
      </c>
      <c r="O170" s="268">
        <f t="shared" si="40"/>
        <v>8.0507499055726718E-3</v>
      </c>
      <c r="P170" s="268">
        <f t="shared" si="40"/>
        <v>8.0786903666364238E-3</v>
      </c>
      <c r="Q170" s="268">
        <f t="shared" si="40"/>
        <v>8.0188415253929102E-3</v>
      </c>
      <c r="R170" s="268">
        <f t="shared" si="40"/>
        <v>8.0263776686899119E-3</v>
      </c>
      <c r="S170" s="268">
        <f t="shared" si="40"/>
        <v>8.0693952722943278E-3</v>
      </c>
      <c r="T170" s="268">
        <f t="shared" si="40"/>
        <v>8.0448028608692875E-3</v>
      </c>
      <c r="U170" s="268">
        <f t="shared" si="40"/>
        <v>8.0585913460112252E-3</v>
      </c>
      <c r="V170" s="268">
        <f t="shared" si="40"/>
        <v>8.0662798536694103E-3</v>
      </c>
      <c r="W170" s="268">
        <f t="shared" si="40"/>
        <v>8.1655013326149169E-3</v>
      </c>
      <c r="X170" s="268">
        <f t="shared" si="40"/>
        <v>8.1770569088258013E-3</v>
      </c>
      <c r="Y170" s="268">
        <f t="shared" si="40"/>
        <v>8.254528107660775E-3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0.74355273683189815</v>
      </c>
      <c r="C171" s="269">
        <f t="shared" si="41"/>
        <v>0.73130714615184556</v>
      </c>
      <c r="D171" s="269">
        <f t="shared" si="41"/>
        <v>0.7262075904763422</v>
      </c>
      <c r="E171" s="269">
        <f t="shared" si="41"/>
        <v>0.73898993925915191</v>
      </c>
      <c r="F171" s="269">
        <f t="shared" si="41"/>
        <v>0.74297257247084214</v>
      </c>
      <c r="G171" s="269">
        <f t="shared" si="41"/>
        <v>0.74530924562858858</v>
      </c>
      <c r="H171" s="269">
        <f t="shared" si="41"/>
        <v>0.72519085427484498</v>
      </c>
      <c r="I171" s="269">
        <f t="shared" si="41"/>
        <v>0.72775902529409475</v>
      </c>
      <c r="J171" s="269">
        <f t="shared" si="41"/>
        <v>0.73913735905507327</v>
      </c>
      <c r="K171" s="269">
        <f t="shared" si="41"/>
        <v>0.71633249082635697</v>
      </c>
      <c r="L171" s="269">
        <f t="shared" si="41"/>
        <v>0.71296870331743512</v>
      </c>
      <c r="M171" s="269">
        <f t="shared" si="41"/>
        <v>0.71754796590490899</v>
      </c>
      <c r="N171" s="269">
        <f t="shared" si="41"/>
        <v>0.73023995086971105</v>
      </c>
      <c r="O171" s="269">
        <f t="shared" si="41"/>
        <v>0.72952022911122172</v>
      </c>
      <c r="P171" s="269">
        <f t="shared" si="41"/>
        <v>0.72198193252402176</v>
      </c>
      <c r="Q171" s="269">
        <f t="shared" si="41"/>
        <v>0.73895984035542517</v>
      </c>
      <c r="R171" s="269">
        <f t="shared" si="41"/>
        <v>0.7348397566554683</v>
      </c>
      <c r="S171" s="269">
        <f t="shared" si="41"/>
        <v>0.7201373216194642</v>
      </c>
      <c r="T171" s="269">
        <f t="shared" si="41"/>
        <v>0.72580867855804443</v>
      </c>
      <c r="U171" s="269">
        <f t="shared" si="41"/>
        <v>0.7225020745948757</v>
      </c>
      <c r="V171" s="269">
        <f t="shared" si="41"/>
        <v>0.72421765176541386</v>
      </c>
      <c r="W171" s="269">
        <f t="shared" si="41"/>
        <v>0.72208211239174602</v>
      </c>
      <c r="X171" s="269">
        <f t="shared" si="41"/>
        <v>0.73360192769067278</v>
      </c>
      <c r="Y171" s="269">
        <f t="shared" si="41"/>
        <v>0.72791854961449476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0.65921125546087112</v>
      </c>
      <c r="C172" s="318">
        <f t="shared" si="42"/>
        <v>0.64000020513035849</v>
      </c>
      <c r="D172" s="318">
        <f t="shared" si="42"/>
        <v>0.63200669061743664</v>
      </c>
      <c r="E172" s="318">
        <f t="shared" si="42"/>
        <v>0.65205344944993027</v>
      </c>
      <c r="F172" s="318">
        <f t="shared" si="42"/>
        <v>0.65830274173714187</v>
      </c>
      <c r="G172" s="318">
        <f t="shared" si="42"/>
        <v>0.6619684636931461</v>
      </c>
      <c r="H172" s="318">
        <f t="shared" si="42"/>
        <v>0.63043290552936648</v>
      </c>
      <c r="I172" s="318">
        <f t="shared" si="42"/>
        <v>0.6344614244724831</v>
      </c>
      <c r="J172" s="318">
        <f t="shared" si="42"/>
        <v>0.65229128701318118</v>
      </c>
      <c r="K172" s="318">
        <f t="shared" si="42"/>
        <v>0.61658127116022976</v>
      </c>
      <c r="L172" s="318">
        <f t="shared" si="42"/>
        <v>0.61130875902792547</v>
      </c>
      <c r="M172" s="318">
        <f t="shared" si="42"/>
        <v>0.61849216188611866</v>
      </c>
      <c r="N172" s="318">
        <f t="shared" si="42"/>
        <v>0.63835158567463901</v>
      </c>
      <c r="O172" s="318">
        <f t="shared" si="42"/>
        <v>0.63722000336454132</v>
      </c>
      <c r="P172" s="318">
        <f t="shared" si="42"/>
        <v>0.62540740699693964</v>
      </c>
      <c r="Q172" s="318">
        <f t="shared" si="42"/>
        <v>0.65201359815058613</v>
      </c>
      <c r="R172" s="318">
        <f t="shared" si="42"/>
        <v>0.64555331903369229</v>
      </c>
      <c r="S172" s="318">
        <f t="shared" si="42"/>
        <v>0.62250841060877571</v>
      </c>
      <c r="T172" s="318">
        <f t="shared" si="42"/>
        <v>0.63139361602062438</v>
      </c>
      <c r="U172" s="318">
        <f t="shared" si="42"/>
        <v>0.62621293477927931</v>
      </c>
      <c r="V172" s="318">
        <f t="shared" si="42"/>
        <v>0.62890863919245998</v>
      </c>
      <c r="W172" s="318">
        <f t="shared" si="42"/>
        <v>0.62561016503469657</v>
      </c>
      <c r="X172" s="318">
        <f t="shared" si="42"/>
        <v>0.6436903321919567</v>
      </c>
      <c r="Y172" s="318">
        <f t="shared" si="42"/>
        <v>0.63481403012896276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8.4341481371026997E-2</v>
      </c>
      <c r="C173" s="318">
        <f t="shared" si="43"/>
        <v>9.1306941021487009E-2</v>
      </c>
      <c r="D173" s="318">
        <f t="shared" si="43"/>
        <v>9.4200899858905562E-2</v>
      </c>
      <c r="E173" s="318">
        <f t="shared" si="43"/>
        <v>8.6936489809221529E-2</v>
      </c>
      <c r="F173" s="318">
        <f t="shared" si="43"/>
        <v>8.4669830733700352E-2</v>
      </c>
      <c r="G173" s="318">
        <f t="shared" si="43"/>
        <v>8.3340781935442601E-2</v>
      </c>
      <c r="H173" s="318">
        <f t="shared" si="43"/>
        <v>9.4757948745478604E-2</v>
      </c>
      <c r="I173" s="318">
        <f t="shared" si="43"/>
        <v>9.3297600821611676E-2</v>
      </c>
      <c r="J173" s="318">
        <f t="shared" si="43"/>
        <v>8.6846072041892097E-2</v>
      </c>
      <c r="K173" s="318">
        <f t="shared" si="43"/>
        <v>9.9751219666127322E-2</v>
      </c>
      <c r="L173" s="318">
        <f t="shared" si="43"/>
        <v>0.10165994428950967</v>
      </c>
      <c r="M173" s="318">
        <f t="shared" si="43"/>
        <v>9.9055804018790383E-2</v>
      </c>
      <c r="N173" s="318">
        <f t="shared" si="43"/>
        <v>9.1888365195072097E-2</v>
      </c>
      <c r="O173" s="318">
        <f t="shared" si="43"/>
        <v>9.2300225746680342E-2</v>
      </c>
      <c r="P173" s="318">
        <f t="shared" si="43"/>
        <v>9.6574525527082164E-2</v>
      </c>
      <c r="Q173" s="318">
        <f t="shared" si="43"/>
        <v>8.6946242204839125E-2</v>
      </c>
      <c r="R173" s="318">
        <f t="shared" si="43"/>
        <v>8.9286437621775946E-2</v>
      </c>
      <c r="S173" s="318">
        <f t="shared" si="43"/>
        <v>9.7628911010688546E-2</v>
      </c>
      <c r="T173" s="318">
        <f t="shared" si="43"/>
        <v>9.4415062537420005E-2</v>
      </c>
      <c r="U173" s="318">
        <f t="shared" si="43"/>
        <v>9.6289139815596378E-2</v>
      </c>
      <c r="V173" s="318">
        <f t="shared" si="43"/>
        <v>9.5309012572953891E-2</v>
      </c>
      <c r="W173" s="318">
        <f t="shared" si="43"/>
        <v>9.6471947357049448E-2</v>
      </c>
      <c r="X173" s="318">
        <f t="shared" si="43"/>
        <v>8.9911595498716038E-2</v>
      </c>
      <c r="Y173" s="318">
        <f t="shared" si="43"/>
        <v>9.3104519485532125E-2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6.9099304234912409E-2</v>
      </c>
      <c r="C174" s="269">
        <f t="shared" si="44"/>
        <v>7.4805967287293662E-2</v>
      </c>
      <c r="D174" s="269">
        <f t="shared" si="44"/>
        <v>7.7176930411244571E-2</v>
      </c>
      <c r="E174" s="269">
        <f t="shared" si="44"/>
        <v>7.1225343221282017E-2</v>
      </c>
      <c r="F174" s="269">
        <f t="shared" si="44"/>
        <v>6.9368314360628527E-2</v>
      </c>
      <c r="G174" s="269">
        <f t="shared" si="44"/>
        <v>6.827945101887789E-2</v>
      </c>
      <c r="H174" s="269">
        <f t="shared" si="44"/>
        <v>7.7633309524598071E-2</v>
      </c>
      <c r="I174" s="269">
        <f t="shared" si="44"/>
        <v>7.6436875411279678E-2</v>
      </c>
      <c r="J174" s="269">
        <f t="shared" si="44"/>
        <v>7.1151265736379268E-2</v>
      </c>
      <c r="K174" s="269">
        <f t="shared" si="44"/>
        <v>8.1724197434847309E-2</v>
      </c>
      <c r="L174" s="269">
        <f t="shared" si="44"/>
        <v>8.3287977692293375E-2</v>
      </c>
      <c r="M174" s="269">
        <f t="shared" si="44"/>
        <v>8.1154457176507946E-2</v>
      </c>
      <c r="N174" s="269">
        <f t="shared" si="44"/>
        <v>7.5282316590234558E-2</v>
      </c>
      <c r="O174" s="269">
        <f t="shared" si="44"/>
        <v>7.5619745778047101E-2</v>
      </c>
      <c r="P174" s="269">
        <f t="shared" si="44"/>
        <v>7.9121594881431057E-2</v>
      </c>
      <c r="Q174" s="269">
        <f t="shared" si="44"/>
        <v>7.1233333165741652E-2</v>
      </c>
      <c r="R174" s="269">
        <f t="shared" si="44"/>
        <v>7.3150608893597327E-2</v>
      </c>
      <c r="S174" s="269">
        <f t="shared" si="44"/>
        <v>7.998543201267716E-2</v>
      </c>
      <c r="T174" s="269">
        <f t="shared" si="44"/>
        <v>7.7352389649544342E-2</v>
      </c>
      <c r="U174" s="269">
        <f t="shared" si="44"/>
        <v>7.8887784023693092E-2</v>
      </c>
      <c r="V174" s="269">
        <f t="shared" si="44"/>
        <v>7.8084785197642767E-2</v>
      </c>
      <c r="W174" s="269">
        <f t="shared" si="44"/>
        <v>7.9037554619584449E-2</v>
      </c>
      <c r="X174" s="269">
        <f t="shared" si="44"/>
        <v>7.3662788352996528E-2</v>
      </c>
      <c r="Y174" s="269">
        <f t="shared" si="44"/>
        <v>7.6278687699053563E-2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7.5276514644505979E-2</v>
      </c>
      <c r="C175" s="269">
        <f t="shared" si="45"/>
        <v>7.533407083039069E-2</v>
      </c>
      <c r="D175" s="269">
        <f t="shared" si="45"/>
        <v>7.5356993218317236E-2</v>
      </c>
      <c r="E175" s="269">
        <f t="shared" si="45"/>
        <v>7.5297902538977252E-2</v>
      </c>
      <c r="F175" s="269">
        <f t="shared" si="45"/>
        <v>7.5278984352323997E-2</v>
      </c>
      <c r="G175" s="269">
        <f t="shared" si="45"/>
        <v>7.5268014495047664E-2</v>
      </c>
      <c r="H175" s="269">
        <f t="shared" si="45"/>
        <v>7.5358466958152903E-2</v>
      </c>
      <c r="I175" s="269">
        <f t="shared" si="45"/>
        <v>7.5346468035686995E-2</v>
      </c>
      <c r="J175" s="269">
        <f t="shared" si="45"/>
        <v>7.5296190480469968E-2</v>
      </c>
      <c r="K175" s="269">
        <f t="shared" si="45"/>
        <v>7.5393039330905645E-2</v>
      </c>
      <c r="L175" s="269">
        <f t="shared" si="45"/>
        <v>7.5408128570354435E-2</v>
      </c>
      <c r="M175" s="269">
        <f t="shared" si="45"/>
        <v>7.5386699575732588E-2</v>
      </c>
      <c r="N175" s="269">
        <f t="shared" si="45"/>
        <v>7.5335109910671591E-2</v>
      </c>
      <c r="O175" s="269">
        <f t="shared" si="45"/>
        <v>7.5338876717470332E-2</v>
      </c>
      <c r="P175" s="269">
        <f t="shared" si="45"/>
        <v>7.5372198164441032E-2</v>
      </c>
      <c r="Q175" s="269">
        <f t="shared" si="45"/>
        <v>7.5296899860224295E-2</v>
      </c>
      <c r="R175" s="269">
        <f t="shared" si="45"/>
        <v>7.5315742438888514E-2</v>
      </c>
      <c r="S175" s="269">
        <f t="shared" si="45"/>
        <v>7.5381667125423407E-2</v>
      </c>
      <c r="T175" s="269">
        <f t="shared" si="45"/>
        <v>7.5356889291475396E-2</v>
      </c>
      <c r="U175" s="269">
        <f t="shared" si="45"/>
        <v>7.5371380477740904E-2</v>
      </c>
      <c r="V175" s="269">
        <f t="shared" si="45"/>
        <v>7.5362651860523114E-2</v>
      </c>
      <c r="W175" s="269">
        <f t="shared" si="45"/>
        <v>7.5364647373334731E-2</v>
      </c>
      <c r="X175" s="269">
        <f t="shared" si="45"/>
        <v>7.5309303186172946E-2</v>
      </c>
      <c r="Y175" s="269">
        <f t="shared" si="45"/>
        <v>7.5329826584600509E-2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5.5126841729731292E-2</v>
      </c>
      <c r="C176" s="318">
        <f t="shared" si="46"/>
        <v>5.3520308888765654E-2</v>
      </c>
      <c r="D176" s="318">
        <f t="shared" si="46"/>
        <v>5.2851847593895794E-2</v>
      </c>
      <c r="E176" s="318">
        <f t="shared" si="46"/>
        <v>5.4528266939285086E-2</v>
      </c>
      <c r="F176" s="318">
        <f t="shared" si="46"/>
        <v>5.5050866855451727E-2</v>
      </c>
      <c r="G176" s="318">
        <f t="shared" si="46"/>
        <v>5.5357414524988324E-2</v>
      </c>
      <c r="H176" s="318">
        <f t="shared" si="46"/>
        <v>5.2720239098519008E-2</v>
      </c>
      <c r="I176" s="318">
        <f t="shared" si="46"/>
        <v>5.3057125831478612E-2</v>
      </c>
      <c r="J176" s="318">
        <f t="shared" si="46"/>
        <v>5.4548156213926752E-2</v>
      </c>
      <c r="K176" s="318">
        <f t="shared" si="46"/>
        <v>5.1561889860334879E-2</v>
      </c>
      <c r="L176" s="318">
        <f t="shared" si="46"/>
        <v>5.1120973629873313E-2</v>
      </c>
      <c r="M176" s="318">
        <f t="shared" si="46"/>
        <v>5.1721688968338925E-2</v>
      </c>
      <c r="N176" s="318">
        <f t="shared" si="46"/>
        <v>5.3382442335282013E-2</v>
      </c>
      <c r="O176" s="318">
        <f t="shared" si="46"/>
        <v>5.3287813248784829E-2</v>
      </c>
      <c r="P176" s="318">
        <f t="shared" si="46"/>
        <v>5.2299979492944772E-2</v>
      </c>
      <c r="Q176" s="318">
        <f t="shared" si="46"/>
        <v>5.4524934356211807E-2</v>
      </c>
      <c r="R176" s="318">
        <f t="shared" si="46"/>
        <v>5.3984690570237769E-2</v>
      </c>
      <c r="S176" s="318">
        <f t="shared" si="46"/>
        <v>5.2057549598519395E-2</v>
      </c>
      <c r="T176" s="318">
        <f t="shared" si="46"/>
        <v>5.2800578951276274E-2</v>
      </c>
      <c r="U176" s="318">
        <f t="shared" si="46"/>
        <v>5.2367342120930985E-2</v>
      </c>
      <c r="V176" s="318">
        <f t="shared" si="46"/>
        <v>5.2592771631280656E-2</v>
      </c>
      <c r="W176" s="318">
        <f t="shared" si="46"/>
        <v>5.2316935226276458E-2</v>
      </c>
      <c r="X176" s="318">
        <f t="shared" si="46"/>
        <v>5.3828897446382286E-2</v>
      </c>
      <c r="Y176" s="318">
        <f t="shared" si="46"/>
        <v>5.3086612640231852E-2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2.0149672914774677E-2</v>
      </c>
      <c r="C177" s="318">
        <f t="shared" si="47"/>
        <v>2.1813761941625032E-2</v>
      </c>
      <c r="D177" s="318">
        <f t="shared" si="47"/>
        <v>2.2505145624421439E-2</v>
      </c>
      <c r="E177" s="318">
        <f t="shared" si="47"/>
        <v>2.0769635599692166E-2</v>
      </c>
      <c r="F177" s="318">
        <f t="shared" si="47"/>
        <v>2.0228117496872273E-2</v>
      </c>
      <c r="G177" s="318">
        <f t="shared" si="47"/>
        <v>1.9910599970059339E-2</v>
      </c>
      <c r="H177" s="318">
        <f t="shared" si="47"/>
        <v>2.2638227859633892E-2</v>
      </c>
      <c r="I177" s="318">
        <f t="shared" si="47"/>
        <v>2.228934220420839E-2</v>
      </c>
      <c r="J177" s="318">
        <f t="shared" si="47"/>
        <v>2.074803426654321E-2</v>
      </c>
      <c r="K177" s="318">
        <f t="shared" si="47"/>
        <v>2.3831149470570773E-2</v>
      </c>
      <c r="L177" s="318">
        <f t="shared" si="47"/>
        <v>2.4287154940481118E-2</v>
      </c>
      <c r="M177" s="318">
        <f t="shared" si="47"/>
        <v>2.3665010607393663E-2</v>
      </c>
      <c r="N177" s="318">
        <f t="shared" si="47"/>
        <v>2.1952667575389582E-2</v>
      </c>
      <c r="O177" s="318">
        <f t="shared" si="47"/>
        <v>2.2051063468685513E-2</v>
      </c>
      <c r="P177" s="318">
        <f t="shared" si="47"/>
        <v>2.3072218671496263E-2</v>
      </c>
      <c r="Q177" s="318">
        <f t="shared" si="47"/>
        <v>2.0771965504012498E-2</v>
      </c>
      <c r="R177" s="318">
        <f t="shared" si="47"/>
        <v>2.1331051868650745E-2</v>
      </c>
      <c r="S177" s="318">
        <f t="shared" si="47"/>
        <v>2.3324117526904001E-2</v>
      </c>
      <c r="T177" s="318">
        <f t="shared" si="47"/>
        <v>2.2556310340199136E-2</v>
      </c>
      <c r="U177" s="318">
        <f t="shared" si="47"/>
        <v>2.3004038356809923E-2</v>
      </c>
      <c r="V177" s="318">
        <f t="shared" si="47"/>
        <v>2.2769880229242454E-2</v>
      </c>
      <c r="W177" s="318">
        <f t="shared" si="47"/>
        <v>2.3047712147058263E-2</v>
      </c>
      <c r="X177" s="318">
        <f t="shared" si="47"/>
        <v>2.1480405739790664E-2</v>
      </c>
      <c r="Y177" s="318">
        <f t="shared" si="47"/>
        <v>2.2243213944368654E-2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6.165784070192195E-2</v>
      </c>
      <c r="C178" s="319">
        <f t="shared" si="48"/>
        <v>6.6749940040969846E-2</v>
      </c>
      <c r="D178" s="319">
        <f t="shared" si="48"/>
        <v>6.8865568674649144E-2</v>
      </c>
      <c r="E178" s="319">
        <f t="shared" si="48"/>
        <v>6.3554921643605586E-2</v>
      </c>
      <c r="F178" s="319">
        <f t="shared" si="48"/>
        <v>6.1897880506407106E-2</v>
      </c>
      <c r="G178" s="319">
        <f t="shared" si="48"/>
        <v>6.0926279370691151E-2</v>
      </c>
      <c r="H178" s="319">
        <f t="shared" si="48"/>
        <v>6.9272799268103022E-2</v>
      </c>
      <c r="I178" s="319">
        <f t="shared" si="48"/>
        <v>6.8205211905449675E-2</v>
      </c>
      <c r="J178" s="319">
        <f t="shared" si="48"/>
        <v>6.3488821734000056E-2</v>
      </c>
      <c r="K178" s="319">
        <f t="shared" si="48"/>
        <v>7.2923130018786975E-2</v>
      </c>
      <c r="L178" s="319">
        <f t="shared" si="48"/>
        <v>7.4318503171584963E-2</v>
      </c>
      <c r="M178" s="319">
        <f t="shared" si="48"/>
        <v>7.2414746403653349E-2</v>
      </c>
      <c r="N178" s="319">
        <f t="shared" si="48"/>
        <v>6.7174990188209383E-2</v>
      </c>
      <c r="O178" s="319">
        <f t="shared" si="48"/>
        <v>6.7476080848103692E-2</v>
      </c>
      <c r="P178" s="319">
        <f t="shared" si="48"/>
        <v>7.0600807740353988E-2</v>
      </c>
      <c r="Q178" s="319">
        <f t="shared" si="48"/>
        <v>6.3562051132508054E-2</v>
      </c>
      <c r="R178" s="319">
        <f t="shared" si="48"/>
        <v>6.5272851012748517E-2</v>
      </c>
      <c r="S178" s="319">
        <f t="shared" si="48"/>
        <v>7.1371616257465881E-2</v>
      </c>
      <c r="T178" s="319">
        <f t="shared" si="48"/>
        <v>6.9022132302670458E-2</v>
      </c>
      <c r="U178" s="319">
        <f t="shared" si="48"/>
        <v>7.0392176513449353E-2</v>
      </c>
      <c r="V178" s="319">
        <f t="shared" si="48"/>
        <v>6.9675654484050595E-2</v>
      </c>
      <c r="W178" s="319">
        <f t="shared" si="48"/>
        <v>7.0525817968244711E-2</v>
      </c>
      <c r="X178" s="319">
        <f t="shared" si="48"/>
        <v>6.5729872684212404E-2</v>
      </c>
      <c r="Y178" s="319">
        <f t="shared" si="48"/>
        <v>6.8064059793001758E-2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81.499999999999986</v>
      </c>
      <c r="C183" s="320">
        <f t="shared" si="49"/>
        <v>78.168013481527339</v>
      </c>
      <c r="D183" s="320">
        <f t="shared" si="49"/>
        <v>78.787721016446554</v>
      </c>
      <c r="E183" s="320">
        <f t="shared" si="49"/>
        <v>77.258229337471889</v>
      </c>
      <c r="F183" s="320">
        <f t="shared" si="49"/>
        <v>74.137295387249353</v>
      </c>
      <c r="G183" s="320">
        <f t="shared" si="49"/>
        <v>81.271098600683928</v>
      </c>
      <c r="H183" s="320">
        <f t="shared" si="49"/>
        <v>70.203268612239441</v>
      </c>
      <c r="I183" s="320">
        <f t="shared" si="49"/>
        <v>70.236505334672813</v>
      </c>
      <c r="J183" s="320">
        <f t="shared" si="49"/>
        <v>71.329816089845153</v>
      </c>
      <c r="K183" s="320">
        <f t="shared" si="49"/>
        <v>73.63140777829517</v>
      </c>
      <c r="L183" s="320">
        <f t="shared" si="49"/>
        <v>70.236758807756075</v>
      </c>
      <c r="M183" s="320">
        <f t="shared" si="49"/>
        <v>70.79433434772065</v>
      </c>
      <c r="N183" s="320">
        <f t="shared" si="49"/>
        <v>71.208813255301749</v>
      </c>
      <c r="O183" s="320">
        <f t="shared" si="49"/>
        <v>72.467348230785518</v>
      </c>
      <c r="P183" s="320">
        <f t="shared" si="49"/>
        <v>71.985325861693909</v>
      </c>
      <c r="Q183" s="320">
        <f t="shared" si="49"/>
        <v>76.246713970951035</v>
      </c>
      <c r="R183" s="320">
        <f t="shared" si="49"/>
        <v>77.303477402417883</v>
      </c>
      <c r="S183" s="320">
        <f t="shared" si="49"/>
        <v>71.827063030055385</v>
      </c>
      <c r="T183" s="320">
        <f t="shared" si="49"/>
        <v>76.253409782487921</v>
      </c>
      <c r="U183" s="320">
        <f t="shared" si="49"/>
        <v>74.618363429020974</v>
      </c>
      <c r="V183" s="320">
        <f t="shared" si="49"/>
        <v>78.024500749708167</v>
      </c>
      <c r="W183" s="320">
        <f t="shared" si="49"/>
        <v>78.607697384476708</v>
      </c>
      <c r="X183" s="320">
        <f t="shared" si="49"/>
        <v>79.23735632444496</v>
      </c>
      <c r="Y183" s="320">
        <f t="shared" si="49"/>
        <v>75.734319517253823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0.39411066340810558</v>
      </c>
      <c r="C184" s="273">
        <f>IF(C$6=0,0,C$6/NMM!C$9*1000)</f>
        <v>0.37799813068099364</v>
      </c>
      <c r="D184" s="273">
        <f>IF(D$6=0,0,D$6/NMM!D$9*1000)</f>
        <v>0.38099485887371076</v>
      </c>
      <c r="E184" s="273">
        <f>IF(E$6=0,0,E$6/NMM!E$9*1000)</f>
        <v>0.37359867506658073</v>
      </c>
      <c r="F184" s="273">
        <f>IF(F$6=0,0,F$6/NMM!F$9*1000)</f>
        <v>0.35850673212701212</v>
      </c>
      <c r="G184" s="273">
        <f>IF(G$6=0,0,G$6/NMM!G$9*1000)</f>
        <v>0.39300376178431062</v>
      </c>
      <c r="H184" s="273">
        <f>IF(H$6=0,0,H$6/NMM!H$9*1000)</f>
        <v>0.33948290510661916</v>
      </c>
      <c r="I184" s="273">
        <f>IF(I$6=0,0,I$6/NMM!I$9*1000)</f>
        <v>0.33964362837935552</v>
      </c>
      <c r="J184" s="273">
        <f>IF(J$6=0,0,J$6/NMM!J$9*1000)</f>
        <v>0.34493056613432199</v>
      </c>
      <c r="K184" s="273">
        <f>IF(K$6=0,0,K$6/NMM!K$9*1000)</f>
        <v>0.35606040450528204</v>
      </c>
      <c r="L184" s="273">
        <f>IF(L$6=0,0,L$6/NMM!L$9*1000)</f>
        <v>0.3396448541026113</v>
      </c>
      <c r="M184" s="273">
        <f>IF(M$6=0,0,M$6/NMM!M$9*1000)</f>
        <v>0.34234112975851183</v>
      </c>
      <c r="N184" s="273">
        <f>IF(N$6=0,0,N$6/NMM!N$9*1000)</f>
        <v>0.34434543107423399</v>
      </c>
      <c r="O184" s="273">
        <f>IF(O$6=0,0,O$6/NMM!O$9*1000)</f>
        <v>0.35043134584857705</v>
      </c>
      <c r="P184" s="273">
        <f>IF(P$6=0,0,P$6/NMM!P$9*1000)</f>
        <v>0.34810042369330535</v>
      </c>
      <c r="Q184" s="273">
        <f>IF(Q$6=0,0,Q$6/NMM!Q$9*1000)</f>
        <v>0.36870727638992068</v>
      </c>
      <c r="R184" s="273">
        <f>IF(R$6=0,0,R$6/NMM!R$9*1000)</f>
        <v>0.37381748175238427</v>
      </c>
      <c r="S184" s="273">
        <f>IF(S$6=0,0,S$6/NMM!S$9*1000)</f>
        <v>0.34733510995626976</v>
      </c>
      <c r="T184" s="273">
        <f>IF(T$6=0,0,T$6/NMM!T$9*1000)</f>
        <v>0.36873965541722858</v>
      </c>
      <c r="U184" s="273">
        <f>IF(U$6=0,0,U$6/NMM!U$9*1000)</f>
        <v>0.36083303942875961</v>
      </c>
      <c r="V184" s="273">
        <f>IF(V$6=0,0,V$6/NMM!V$9*1000)</f>
        <v>0.37730414420309255</v>
      </c>
      <c r="W184" s="273">
        <f>IF(W$6=0,0,W$6/NMM!W$9*1000)</f>
        <v>0.38012431613723419</v>
      </c>
      <c r="X184" s="273">
        <f>IF(X$6=0,0,X$6/NMM!X$9*1000)</f>
        <v>0.38316916647520544</v>
      </c>
      <c r="Y184" s="273">
        <f>IF(Y$6=0,0,Y$6/NMM!Y$9*1000)</f>
        <v>0.3662294835301097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0.15758154362828569</v>
      </c>
      <c r="C185" s="274">
        <f>IF(C$7=0,0,C$7/NMM!C$9*1000)</f>
        <v>0.15113909480707638</v>
      </c>
      <c r="D185" s="274">
        <f>IF(D$7=0,0,D$7/NMM!D$9*1000)</f>
        <v>0.15233730916230118</v>
      </c>
      <c r="E185" s="274">
        <f>IF(E$7=0,0,E$7/NMM!E$9*1000)</f>
        <v>0.14938001272376464</v>
      </c>
      <c r="F185" s="274">
        <f>IF(F$7=0,0,F$7/NMM!F$9*1000)</f>
        <v>0.14334563739323838</v>
      </c>
      <c r="G185" s="274">
        <f>IF(G$7=0,0,G$7/NMM!G$9*1000)</f>
        <v>0.15713895913941681</v>
      </c>
      <c r="H185" s="274">
        <f>IF(H$7=0,0,H$7/NMM!H$9*1000)</f>
        <v>0.1357391341799854</v>
      </c>
      <c r="I185" s="274">
        <f>IF(I$7=0,0,I$7/NMM!I$9*1000)</f>
        <v>0.13580339791036961</v>
      </c>
      <c r="J185" s="274">
        <f>IF(J$7=0,0,J$7/NMM!J$9*1000)</f>
        <v>0.13791733160932046</v>
      </c>
      <c r="K185" s="274">
        <f>IF(K$7=0,0,K$7/NMM!K$9*1000)</f>
        <v>0.14236749567152202</v>
      </c>
      <c r="L185" s="274">
        <f>IF(L$7=0,0,L$7/NMM!L$9*1000)</f>
        <v>0.13580388800460105</v>
      </c>
      <c r="M185" s="274">
        <f>IF(M$7=0,0,M$7/NMM!M$9*1000)</f>
        <v>0.13688196916137546</v>
      </c>
      <c r="N185" s="274">
        <f>IF(N$7=0,0,N$7/NMM!N$9*1000)</f>
        <v>0.13768337070807929</v>
      </c>
      <c r="O185" s="274">
        <f>IF(O$7=0,0,O$7/NMM!O$9*1000)</f>
        <v>0.14011676805956916</v>
      </c>
      <c r="P185" s="274">
        <f>IF(P$7=0,0,P$7/NMM!P$9*1000)</f>
        <v>0.13918477015794231</v>
      </c>
      <c r="Q185" s="274">
        <f>IF(Q$7=0,0,Q$7/NMM!Q$9*1000)</f>
        <v>0.14742423170707267</v>
      </c>
      <c r="R185" s="274">
        <f>IF(R$7=0,0,R$7/NMM!R$9*1000)</f>
        <v>0.14946750057554453</v>
      </c>
      <c r="S185" s="274">
        <f>IF(S$7=0,0,S$7/NMM!S$9*1000)</f>
        <v>0.13887876646091191</v>
      </c>
      <c r="T185" s="274">
        <f>IF(T$7=0,0,T$7/NMM!T$9*1000)</f>
        <v>0.14743717816495391</v>
      </c>
      <c r="U185" s="274">
        <f>IF(U$7=0,0,U$7/NMM!U$9*1000)</f>
        <v>0.1442757900878979</v>
      </c>
      <c r="V185" s="274">
        <f>IF(V$7=0,0,V$7/NMM!V$9*1000)</f>
        <v>0.15086161066214324</v>
      </c>
      <c r="W185" s="274">
        <f>IF(W$7=0,0,W$7/NMM!W$9*1000)</f>
        <v>0.15198923061242875</v>
      </c>
      <c r="X185" s="274">
        <f>IF(X$7=0,0,X$7/NMM!X$9*1000)</f>
        <v>0.15320668616723515</v>
      </c>
      <c r="Y185" s="274">
        <f>IF(Y$7=0,0,Y$7/NMM!Y$9*1000)</f>
        <v>0.14643350889773873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0.63864891008918623</v>
      </c>
      <c r="C186" s="274">
        <f>IF(C$8=0,0,C$8/NMM!C$9*1000)</f>
        <v>0.67499234809340491</v>
      </c>
      <c r="D186" s="274">
        <f>IF(D$8=0,0,D$8/NMM!D$9*1000)</f>
        <v>0.70775232774444652</v>
      </c>
      <c r="E186" s="274">
        <f>IF(E$8=0,0,E$8/NMM!E$9*1000)</f>
        <v>0.61879982270936806</v>
      </c>
      <c r="F186" s="274">
        <f>IF(F$8=0,0,F$8/NMM!F$9*1000)</f>
        <v>0.55871101869008621</v>
      </c>
      <c r="G186" s="274">
        <f>IF(G$8=0,0,G$8/NMM!G$9*1000)</f>
        <v>0.59375525537944696</v>
      </c>
      <c r="H186" s="274">
        <f>IF(H$8=0,0,H$8/NMM!H$9*1000)</f>
        <v>0.60734625252408747</v>
      </c>
      <c r="I186" s="274">
        <f>IF(I$8=0,0,I$8/NMM!I$9*1000)</f>
        <v>0.60353355155160382</v>
      </c>
      <c r="J186" s="274">
        <f>IF(J$8=0,0,J$8/NMM!J$9*1000)</f>
        <v>0.54772275170675688</v>
      </c>
      <c r="K186" s="274">
        <f>IF(K$8=0,0,K$8/NMM!K$9*1000)</f>
        <v>0.67252710018744288</v>
      </c>
      <c r="L186" s="274">
        <f>IF(L$8=0,0,L$8/NMM!L$9*1000)</f>
        <v>0.66107093022057484</v>
      </c>
      <c r="M186" s="274">
        <f>IF(M$8=0,0,M$8/NMM!M$9*1000)</f>
        <v>0.63388378344506524</v>
      </c>
      <c r="N186" s="274">
        <f>IF(N$8=0,0,N$8/NMM!N$9*1000)</f>
        <v>0.57411050362917293</v>
      </c>
      <c r="O186" s="274">
        <f>IF(O$8=0,0,O$8/NMM!O$9*1000)</f>
        <v>0.58838291182050151</v>
      </c>
      <c r="P186" s="274">
        <f>IF(P$8=0,0,P$8/NMM!P$9*1000)</f>
        <v>0.63599371635869939</v>
      </c>
      <c r="Q186" s="274">
        <f>IF(Q$8=0,0,Q$8/NMM!Q$9*1000)</f>
        <v>0.55047200647805694</v>
      </c>
      <c r="R186" s="274">
        <f>IF(R$8=0,0,R$8/NMM!R$9*1000)</f>
        <v>0.60990532107197226</v>
      </c>
      <c r="S186" s="274">
        <f>IF(S$8=0,0,S$8/NMM!S$9*1000)</f>
        <v>0.64889438963826118</v>
      </c>
      <c r="T186" s="274">
        <f>IF(T$8=0,0,T$8/NMM!T$9*1000)</f>
        <v>0.65081807793370094</v>
      </c>
      <c r="U186" s="274">
        <f>IF(U$8=0,0,U$8/NMM!U$9*1000)</f>
        <v>0.65027933543998695</v>
      </c>
      <c r="V186" s="274">
        <f>IF(V$8=0,0,V$8/NMM!V$9*1000)</f>
        <v>0.65033910389432315</v>
      </c>
      <c r="W186" s="274">
        <f>IF(W$8=0,0,W$8/NMM!W$9*1000)</f>
        <v>0.67959552607573925</v>
      </c>
      <c r="X186" s="274">
        <f>IF(X$8=0,0,X$8/NMM!X$9*1000)</f>
        <v>0.61250852816828283</v>
      </c>
      <c r="Y186" s="274">
        <f>IF(Y$8=0,0,Y$8/NMM!Y$9*1000)</f>
        <v>0.62112950848823034</v>
      </c>
      <c r="DA186" s="77"/>
    </row>
    <row r="187" spans="1:105" ht="12" customHeight="1" x14ac:dyDescent="0.25">
      <c r="A187" s="173" t="s">
        <v>94</v>
      </c>
      <c r="B187" s="274">
        <f>IF(B$9=0,0,B$9/NMM!B$9*1000)</f>
        <v>7.8633967476751748E-2</v>
      </c>
      <c r="C187" s="274">
        <f>IF(C$9=0,0,C$9/NMM!C$9*1000)</f>
        <v>7.541915374023575E-2</v>
      </c>
      <c r="D187" s="274">
        <f>IF(D$9=0,0,D$9/NMM!D$9*1000)</f>
        <v>7.6017068613193087E-2</v>
      </c>
      <c r="E187" s="274">
        <f>IF(E$9=0,0,E$9/NMM!E$9*1000)</f>
        <v>7.4541363104713362E-2</v>
      </c>
      <c r="F187" s="274">
        <f>IF(F$9=0,0,F$9/NMM!F$9*1000)</f>
        <v>7.1530180052703049E-2</v>
      </c>
      <c r="G187" s="274">
        <f>IF(G$9=0,0,G$9/NMM!G$9*1000)</f>
        <v>7.8413115633940003E-2</v>
      </c>
      <c r="H187" s="274">
        <f>IF(H$9=0,0,H$9/NMM!H$9*1000)</f>
        <v>6.7734497433337135E-2</v>
      </c>
      <c r="I187" s="274">
        <f>IF(I$9=0,0,I$9/NMM!I$9*1000)</f>
        <v>6.7766565351753266E-2</v>
      </c>
      <c r="J187" s="274">
        <f>IF(J$9=0,0,J$9/NMM!J$9*1000)</f>
        <v>6.8821428693639414E-2</v>
      </c>
      <c r="K187" s="274">
        <f>IF(K$9=0,0,K$9/NMM!K$9*1000)</f>
        <v>7.1042082509284329E-2</v>
      </c>
      <c r="L187" s="274">
        <f>IF(L$9=0,0,L$9/NMM!L$9*1000)</f>
        <v>6.7766809911191966E-2</v>
      </c>
      <c r="M187" s="274">
        <f>IF(M$9=0,0,M$9/NMM!M$9*1000)</f>
        <v>6.8304777725614885E-2</v>
      </c>
      <c r="N187" s="274">
        <f>IF(N$9=0,0,N$9/NMM!N$9*1000)</f>
        <v>6.8704681050004046E-2</v>
      </c>
      <c r="O187" s="274">
        <f>IF(O$9=0,0,O$9/NMM!O$9*1000)</f>
        <v>6.9918958330130357E-2</v>
      </c>
      <c r="P187" s="274">
        <f>IF(P$9=0,0,P$9/NMM!P$9*1000)</f>
        <v>6.9453886780521779E-2</v>
      </c>
      <c r="Q187" s="274">
        <f>IF(Q$9=0,0,Q$9/NMM!Q$9*1000)</f>
        <v>7.356541873129753E-2</v>
      </c>
      <c r="R187" s="274">
        <f>IF(R$9=0,0,R$9/NMM!R$9*1000)</f>
        <v>7.4585019974249406E-2</v>
      </c>
      <c r="S187" s="274">
        <f>IF(S$9=0,0,S$9/NMM!S$9*1000)</f>
        <v>6.9301189426466042E-2</v>
      </c>
      <c r="T187" s="274">
        <f>IF(T$9=0,0,T$9/NMM!T$9*1000)</f>
        <v>7.3571879077633379E-2</v>
      </c>
      <c r="U187" s="274">
        <f>IF(U$9=0,0,U$9/NMM!U$9*1000)</f>
        <v>7.1994330834934298E-2</v>
      </c>
      <c r="V187" s="274">
        <f>IF(V$9=0,0,V$9/NMM!V$9*1000)</f>
        <v>7.5280687783337602E-2</v>
      </c>
      <c r="W187" s="274">
        <f>IF(W$9=0,0,W$9/NMM!W$9*1000)</f>
        <v>7.5843375700052271E-2</v>
      </c>
      <c r="X187" s="274">
        <f>IF(X$9=0,0,X$9/NMM!X$9*1000)</f>
        <v>7.6450892026500072E-2</v>
      </c>
      <c r="Y187" s="274">
        <f>IF(Y$9=0,0,Y$9/NMM!Y$9*1000)</f>
        <v>7.30710431631066E-2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0.31968632809910263</v>
      </c>
      <c r="C188" s="275">
        <f>IF(C$10=0,0,C$10/NMM!C$9*1000)</f>
        <v>0.3122339085180505</v>
      </c>
      <c r="D188" s="275">
        <f>IF(D$10=0,0,D$10/NMM!D$9*1000)</f>
        <v>0.31789409882089709</v>
      </c>
      <c r="E188" s="275">
        <f>IF(E$10=0,0,E$10/NMM!E$9*1000)</f>
        <v>0.30057825051072118</v>
      </c>
      <c r="F188" s="275">
        <f>IF(F$10=0,0,F$10/NMM!F$9*1000)</f>
        <v>0.27870284771766113</v>
      </c>
      <c r="G188" s="275">
        <f>IF(G$10=0,0,G$10/NMM!G$9*1000)</f>
        <v>0.30087734593414878</v>
      </c>
      <c r="H188" s="275">
        <f>IF(H$10=0,0,H$10/NMM!H$9*1000)</f>
        <v>0.27257214457127954</v>
      </c>
      <c r="I188" s="275">
        <f>IF(I$10=0,0,I$10/NMM!I$9*1000)</f>
        <v>0.27504662590884782</v>
      </c>
      <c r="J188" s="275">
        <f>IF(J$10=0,0,J$10/NMM!J$9*1000)</f>
        <v>0.26674455421681226</v>
      </c>
      <c r="K188" s="275">
        <f>IF(K$10=0,0,K$10/NMM!K$9*1000)</f>
        <v>0.2898838871124747</v>
      </c>
      <c r="L188" s="275">
        <f>IF(L$10=0,0,L$10/NMM!L$9*1000)</f>
        <v>0.27993083316590939</v>
      </c>
      <c r="M188" s="275">
        <f>IF(M$10=0,0,M$10/NMM!M$9*1000)</f>
        <v>0.2753936913718954</v>
      </c>
      <c r="N188" s="275">
        <f>IF(N$10=0,0,N$10/NMM!N$9*1000)</f>
        <v>0.26550559624258463</v>
      </c>
      <c r="O188" s="275">
        <f>IF(O$10=0,0,O$10/NMM!O$9*1000)</f>
        <v>0.27074012235031658</v>
      </c>
      <c r="P188" s="275">
        <f>IF(P$10=0,0,P$10/NMM!P$9*1000)</f>
        <v>0.2806662565196289</v>
      </c>
      <c r="Q188" s="275">
        <f>IF(Q$10=0,0,Q$10/NMM!Q$9*1000)</f>
        <v>0.26782742738044985</v>
      </c>
      <c r="R188" s="275">
        <f>IF(R$10=0,0,R$10/NMM!R$9*1000)</f>
        <v>0.28923810988318466</v>
      </c>
      <c r="S188" s="275">
        <f>IF(S$10=0,0,S$10/NMM!S$9*1000)</f>
        <v>0.28294078947187401</v>
      </c>
      <c r="T188" s="275">
        <f>IF(T$10=0,0,T$10/NMM!T$9*1000)</f>
        <v>0.29254503122780268</v>
      </c>
      <c r="U188" s="275">
        <f>IF(U$10=0,0,U$10/NMM!U$9*1000)</f>
        <v>0.28710501366648716</v>
      </c>
      <c r="V188" s="275">
        <f>IF(V$10=0,0,V$10/NMM!V$9*1000)</f>
        <v>0.2903609313871327</v>
      </c>
      <c r="W188" s="275">
        <f>IF(W$10=0,0,W$10/NMM!W$9*1000)</f>
        <v>0.30345291747580527</v>
      </c>
      <c r="X188" s="275">
        <f>IF(X$10=0,0,X$10/NMM!X$9*1000)</f>
        <v>0.29386810542134456</v>
      </c>
      <c r="Y188" s="275">
        <f>IF(Y$10=0,0,Y$10/NMM!Y$9*1000)</f>
        <v>0.29051104395862748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2.5305635866828449</v>
      </c>
      <c r="C189" s="276">
        <f>IF(C$16=0,0,C$16/NMM!C$9*1000)</f>
        <v>2.6745697524735279</v>
      </c>
      <c r="D189" s="276">
        <f>IF(D$16=0,0,D$16/NMM!D$9*1000)</f>
        <v>2.8043769286790283</v>
      </c>
      <c r="E189" s="276">
        <f>IF(E$16=0,0,E$16/NMM!E$9*1000)</f>
        <v>2.4519141488481551</v>
      </c>
      <c r="F189" s="276">
        <f>IF(F$16=0,0,F$16/NMM!F$9*1000)</f>
        <v>2.2138200457872372</v>
      </c>
      <c r="G189" s="276">
        <f>IF(G$16=0,0,G$16/NMM!G$9*1000)</f>
        <v>2.3526782946438862</v>
      </c>
      <c r="H189" s="276">
        <f>IF(H$16=0,0,H$16/NMM!H$9*1000)</f>
        <v>2.4065308604865727</v>
      </c>
      <c r="I189" s="276">
        <f>IF(I$16=0,0,I$16/NMM!I$9*1000)</f>
        <v>2.3914235267145156</v>
      </c>
      <c r="J189" s="276">
        <f>IF(J$16=0,0,J$16/NMM!J$9*1000)</f>
        <v>2.1702804610960498</v>
      </c>
      <c r="K189" s="276">
        <f>IF(K$16=0,0,K$16/NMM!K$9*1000)</f>
        <v>2.6648015269517726</v>
      </c>
      <c r="L189" s="276">
        <f>IF(L$16=0,0,L$16/NMM!L$9*1000)</f>
        <v>2.6194079372923822</v>
      </c>
      <c r="M189" s="276">
        <f>IF(M$16=0,0,M$16/NMM!M$9*1000)</f>
        <v>2.5116823895476927</v>
      </c>
      <c r="N189" s="276">
        <f>IF(N$16=0,0,N$16/NMM!N$9*1000)</f>
        <v>2.274838510275154</v>
      </c>
      <c r="O189" s="276">
        <f>IF(O$16=0,0,O$16/NMM!O$9*1000)</f>
        <v>2.3313910791321275</v>
      </c>
      <c r="P189" s="276">
        <f>IF(P$16=0,0,P$16/NMM!P$9*1000)</f>
        <v>2.5200427254337128</v>
      </c>
      <c r="Q189" s="276">
        <f>IF(Q$16=0,0,Q$16/NMM!Q$9*1000)</f>
        <v>2.1811740270363624</v>
      </c>
      <c r="R189" s="276">
        <f>IF(R$16=0,0,R$16/NMM!R$9*1000)</f>
        <v>2.4166708381500399</v>
      </c>
      <c r="S189" s="276">
        <f>IF(S$16=0,0,S$16/NMM!S$9*1000)</f>
        <v>2.5711599723736516</v>
      </c>
      <c r="T189" s="276">
        <f>IF(T$16=0,0,T$16/NMM!T$9*1000)</f>
        <v>2.5787823380829846</v>
      </c>
      <c r="U189" s="276">
        <f>IF(U$16=0,0,U$16/NMM!U$9*1000)</f>
        <v>2.5766476407310392</v>
      </c>
      <c r="V189" s="276">
        <f>IF(V$16=0,0,V$16/NMM!V$9*1000)</f>
        <v>2.576884465489973</v>
      </c>
      <c r="W189" s="276">
        <f>IF(W$16=0,0,W$16/NMM!W$9*1000)</f>
        <v>2.6928092490123823</v>
      </c>
      <c r="X189" s="276">
        <f>IF(X$16=0,0,X$16/NMM!X$9*1000)</f>
        <v>2.4269857090947005</v>
      </c>
      <c r="Y189" s="276">
        <f>IF(Y$16=0,0,Y$16/NMM!Y$9*1000)</f>
        <v>2.4611452269996512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29.429674392855798</v>
      </c>
      <c r="C190" s="276">
        <f>IF(C$17=0,0,C$17/NMM!C$9*1000)</f>
        <v>27.982529068570773</v>
      </c>
      <c r="D190" s="276">
        <f>IF(D$17=0,0,D$17/NMM!D$9*1000)</f>
        <v>28.097019052832749</v>
      </c>
      <c r="E190" s="276">
        <f>IF(E$17=0,0,E$17/NMM!E$9*1000)</f>
        <v>27.847118251057228</v>
      </c>
      <c r="F190" s="276">
        <f>IF(F$17=0,0,F$17/NMM!F$9*1000)</f>
        <v>26.717564650525198</v>
      </c>
      <c r="G190" s="276">
        <f>IF(G$17=0,0,G$17/NMM!G$9*1000)</f>
        <v>29.359905171359749</v>
      </c>
      <c r="H190" s="276">
        <f>IF(H$17=0,0,H$17/NMM!H$9*1000)</f>
        <v>24.948387944960178</v>
      </c>
      <c r="I190" s="276">
        <f>IF(I$17=0,0,I$17/NMM!I$9*1000)</f>
        <v>25.003014819732353</v>
      </c>
      <c r="J190" s="276">
        <f>IF(J$17=0,0,J$17/NMM!J$9*1000)</f>
        <v>25.651651605910661</v>
      </c>
      <c r="K190" s="276">
        <f>IF(K$17=0,0,K$17/NMM!K$9*1000)</f>
        <v>26.040780264157071</v>
      </c>
      <c r="L190" s="276">
        <f>IF(L$17=0,0,L$17/NMM!L$9*1000)</f>
        <v>24.748554044191096</v>
      </c>
      <c r="M190" s="276">
        <f>IF(M$17=0,0,M$17/NMM!M$9*1000)</f>
        <v>25.054254662727672</v>
      </c>
      <c r="N190" s="276">
        <f>IF(N$17=0,0,N$17/NMM!N$9*1000)</f>
        <v>25.391488718362755</v>
      </c>
      <c r="O190" s="276">
        <f>IF(O$17=0,0,O$17/NMM!O$9*1000)</f>
        <v>25.770122086757056</v>
      </c>
      <c r="P190" s="276">
        <f>IF(P$17=0,0,P$17/NMM!P$9*1000)</f>
        <v>25.231144160339525</v>
      </c>
      <c r="Q190" s="276">
        <f>IF(Q$17=0,0,Q$17/NMM!Q$9*1000)</f>
        <v>27.144465275799146</v>
      </c>
      <c r="R190" s="276">
        <f>IF(R$17=0,0,R$17/NMM!R$9*1000)</f>
        <v>27.371615867905891</v>
      </c>
      <c r="S190" s="276">
        <f>IF(S$17=0,0,S$17/NMM!S$9*1000)</f>
        <v>25.063636343698423</v>
      </c>
      <c r="T190" s="276">
        <f>IF(T$17=0,0,T$17/NMM!T$9*1000)</f>
        <v>26.645049438962364</v>
      </c>
      <c r="U190" s="276">
        <f>IF(U$17=0,0,U$17/NMM!U$9*1000)</f>
        <v>25.926130503018765</v>
      </c>
      <c r="V190" s="276">
        <f>IF(V$17=0,0,V$17/NMM!V$9*1000)</f>
        <v>27.267173532239557</v>
      </c>
      <c r="W190" s="276">
        <f>IF(W$17=0,0,W$17/NMM!W$9*1000)</f>
        <v>28.126006746408436</v>
      </c>
      <c r="X190" s="276">
        <f>IF(X$17=0,0,X$17/NMM!X$9*1000)</f>
        <v>28.636402665753891</v>
      </c>
      <c r="Y190" s="276">
        <f>IF(Y$17=0,0,Y$17/NMM!Y$9*1000)</f>
        <v>27.219370291211053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43.721253457274784</v>
      </c>
      <c r="C191" s="276">
        <f>IF(C$25=0,0,C$25/NMM!C$9*1000)</f>
        <v>41.571348342186766</v>
      </c>
      <c r="D191" s="276">
        <f>IF(D$25=0,0,D$25/NMM!D$9*1000)</f>
        <v>41.74143672146743</v>
      </c>
      <c r="E191" s="276">
        <f>IF(E$25=0,0,E$25/NMM!E$9*1000)</f>
        <v>41.370179596847109</v>
      </c>
      <c r="F191" s="276">
        <f>IF(F$25=0,0,F$25/NMM!F$9*1000)</f>
        <v>39.692094457229452</v>
      </c>
      <c r="G191" s="276">
        <f>IF(G$25=0,0,G$25/NMM!G$9*1000)</f>
        <v>43.617603047289769</v>
      </c>
      <c r="H191" s="276">
        <f>IF(H$25=0,0,H$25/NMM!H$9*1000)</f>
        <v>37.063773731618795</v>
      </c>
      <c r="I191" s="276">
        <f>IF(I$25=0,0,I$25/NMM!I$9*1000)</f>
        <v>37.144928399034136</v>
      </c>
      <c r="J191" s="276">
        <f>IF(J$25=0,0,J$25/NMM!J$9*1000)</f>
        <v>38.108554871812849</v>
      </c>
      <c r="K191" s="276">
        <f>IF(K$25=0,0,K$25/NMM!K$9*1000)</f>
        <v>38.686651403482607</v>
      </c>
      <c r="L191" s="276">
        <f>IF(L$25=0,0,L$25/NMM!L$9*1000)</f>
        <v>36.76689689539387</v>
      </c>
      <c r="M191" s="276">
        <f>IF(M$25=0,0,M$25/NMM!M$9*1000)</f>
        <v>37.221051231138993</v>
      </c>
      <c r="N191" s="276">
        <f>IF(N$25=0,0,N$25/NMM!N$9*1000)</f>
        <v>37.722052208045021</v>
      </c>
      <c r="O191" s="276">
        <f>IF(O$25=0,0,O$25/NMM!O$9*1000)</f>
        <v>38.284556748393157</v>
      </c>
      <c r="P191" s="276">
        <f>IF(P$25=0,0,P$25/NMM!P$9*1000)</f>
        <v>37.483841449466929</v>
      </c>
      <c r="Q191" s="276">
        <f>IF(Q$25=0,0,Q$25/NMM!Q$9*1000)</f>
        <v>40.326305702298505</v>
      </c>
      <c r="R191" s="276">
        <f>IF(R$25=0,0,R$25/NMM!R$9*1000)</f>
        <v>40.663764706360062</v>
      </c>
      <c r="S191" s="276">
        <f>IF(S$25=0,0,S$25/NMM!S$9*1000)</f>
        <v>37.23498882508251</v>
      </c>
      <c r="T191" s="276">
        <f>IF(T$25=0,0,T$25/NMM!T$9*1000)</f>
        <v>39.584364555025111</v>
      </c>
      <c r="U191" s="276">
        <f>IF(U$25=0,0,U$25/NMM!U$9*1000)</f>
        <v>38.516325656801534</v>
      </c>
      <c r="V191" s="276">
        <f>IF(V$25=0,0,V$25/NMM!V$9*1000)</f>
        <v>40.508603294501356</v>
      </c>
      <c r="W191" s="276">
        <f>IF(W$25=0,0,W$25/NMM!W$9*1000)</f>
        <v>41.784501360275371</v>
      </c>
      <c r="X191" s="276">
        <f>IF(X$25=0,0,X$25/NMM!X$9*1000)</f>
        <v>42.542754715558132</v>
      </c>
      <c r="Y191" s="276">
        <f>IF(Y$25=0,0,Y$25/NMM!Y$9*1000)</f>
        <v>40.437585940072417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4.2298471504851305</v>
      </c>
      <c r="C192" s="277">
        <f>IF(C$33=0,0,C$33/NMM!C$9*1000)</f>
        <v>4.3477836824565017</v>
      </c>
      <c r="D192" s="277">
        <f>IF(D$33=0,0,D$33/NMM!D$9*1000)</f>
        <v>4.5098926502528114</v>
      </c>
      <c r="E192" s="277">
        <f>IF(E$33=0,0,E$33/NMM!E$9*1000)</f>
        <v>4.0721192166042508</v>
      </c>
      <c r="F192" s="277">
        <f>IF(F$33=0,0,F$33/NMM!F$9*1000)</f>
        <v>4.1030198177267589</v>
      </c>
      <c r="G192" s="277">
        <f>IF(G$33=0,0,G$33/NMM!G$9*1000)</f>
        <v>4.4177236495192673</v>
      </c>
      <c r="H192" s="277">
        <f>IF(H$33=0,0,H$33/NMM!H$9*1000)</f>
        <v>4.3617011413585995</v>
      </c>
      <c r="I192" s="277">
        <f>IF(I$33=0,0,I$33/NMM!I$9*1000)</f>
        <v>4.2753448200898907</v>
      </c>
      <c r="J192" s="277">
        <f>IF(J$33=0,0,J$33/NMM!J$9*1000)</f>
        <v>4.0331925186647384</v>
      </c>
      <c r="K192" s="277">
        <f>IF(K$33=0,0,K$33/NMM!K$9*1000)</f>
        <v>4.7072936137177086</v>
      </c>
      <c r="L192" s="277">
        <f>IF(L$33=0,0,L$33/NMM!L$9*1000)</f>
        <v>4.6176826154738446</v>
      </c>
      <c r="M192" s="277">
        <f>IF(M$33=0,0,M$33/NMM!M$9*1000)</f>
        <v>4.5505407128438318</v>
      </c>
      <c r="N192" s="277">
        <f>IF(N$33=0,0,N$33/NMM!N$9*1000)</f>
        <v>4.4300842359147516</v>
      </c>
      <c r="O192" s="277">
        <f>IF(O$33=0,0,O$33/NMM!O$9*1000)</f>
        <v>4.6616882100940842</v>
      </c>
      <c r="P192" s="277">
        <f>IF(P$33=0,0,P$33/NMM!P$9*1000)</f>
        <v>5.2768984729436452</v>
      </c>
      <c r="Q192" s="277">
        <f>IF(Q$33=0,0,Q$33/NMM!Q$9*1000)</f>
        <v>5.1867726051302263</v>
      </c>
      <c r="R192" s="277">
        <f>IF(R$33=0,0,R$33/NMM!R$9*1000)</f>
        <v>5.3544125567445526</v>
      </c>
      <c r="S192" s="277">
        <f>IF(S$33=0,0,S$33/NMM!S$9*1000)</f>
        <v>5.4699276439470212</v>
      </c>
      <c r="T192" s="277">
        <f>IF(T$33=0,0,T$33/NMM!T$9*1000)</f>
        <v>5.9121016285961305</v>
      </c>
      <c r="U192" s="277">
        <f>IF(U$33=0,0,U$33/NMM!U$9*1000)</f>
        <v>6.0847721190115687</v>
      </c>
      <c r="V192" s="277">
        <f>IF(V$33=0,0,V$33/NMM!V$9*1000)</f>
        <v>6.1276929795472448</v>
      </c>
      <c r="W192" s="277">
        <f>IF(W$33=0,0,W$33/NMM!W$9*1000)</f>
        <v>4.4133746627792592</v>
      </c>
      <c r="X192" s="277">
        <f>IF(X$33=0,0,X$33/NMM!X$9*1000)</f>
        <v>4.1120098557796538</v>
      </c>
      <c r="Y192" s="277">
        <f>IF(Y$33=0,0,Y$33/NMM!Y$9*1000)</f>
        <v>4.1188434709328927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48.71331281769028</v>
      </c>
      <c r="C194" s="320">
        <f t="shared" si="50"/>
        <v>46.721753289117416</v>
      </c>
      <c r="D194" s="320">
        <f t="shared" si="50"/>
        <v>48.481615283536428</v>
      </c>
      <c r="E194" s="320">
        <f t="shared" si="50"/>
        <v>46.091609953412203</v>
      </c>
      <c r="F194" s="320">
        <f t="shared" si="50"/>
        <v>46.568693524560246</v>
      </c>
      <c r="G194" s="320">
        <f t="shared" si="50"/>
        <v>51.049729604655681</v>
      </c>
      <c r="H194" s="320">
        <f t="shared" si="50"/>
        <v>44.097569021758964</v>
      </c>
      <c r="I194" s="320">
        <f t="shared" si="50"/>
        <v>44.118446378191706</v>
      </c>
      <c r="J194" s="320">
        <f t="shared" si="50"/>
        <v>44.337687239516669</v>
      </c>
      <c r="K194" s="320">
        <f t="shared" si="50"/>
        <v>45.768326739652657</v>
      </c>
      <c r="L194" s="320">
        <f t="shared" si="50"/>
        <v>43.658257029755603</v>
      </c>
      <c r="M194" s="320">
        <f t="shared" si="50"/>
        <v>44.004838743526157</v>
      </c>
      <c r="N194" s="320">
        <f t="shared" si="50"/>
        <v>44.262473449166777</v>
      </c>
      <c r="O194" s="320">
        <f t="shared" si="50"/>
        <v>45.044762443893831</v>
      </c>
      <c r="P194" s="320">
        <f t="shared" si="50"/>
        <v>44.745143599842478</v>
      </c>
      <c r="Q194" s="320">
        <f t="shared" si="50"/>
        <v>47.393967101033837</v>
      </c>
      <c r="R194" s="320">
        <f t="shared" si="50"/>
        <v>48.050837524637913</v>
      </c>
      <c r="S194" s="320">
        <f t="shared" si="50"/>
        <v>44.646769479236497</v>
      </c>
      <c r="T194" s="320">
        <f t="shared" si="50"/>
        <v>47.398129130518988</v>
      </c>
      <c r="U194" s="320">
        <f t="shared" si="50"/>
        <v>46.381805553421614</v>
      </c>
      <c r="V194" s="320">
        <f t="shared" si="50"/>
        <v>48.499016272558407</v>
      </c>
      <c r="W194" s="320">
        <f t="shared" si="50"/>
        <v>48.861523726088599</v>
      </c>
      <c r="X194" s="320">
        <f t="shared" si="50"/>
        <v>49.252911545071782</v>
      </c>
      <c r="Y194" s="320">
        <f t="shared" si="50"/>
        <v>47.075469363668695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0.3505190891701272</v>
      </c>
      <c r="C195" s="273">
        <f>IF(C$49=0,0,C$49/NMM!C$10*1000)</f>
        <v>0.33618872254948812</v>
      </c>
      <c r="D195" s="273">
        <f>IF(D$49=0,0,D$49/NMM!D$10*1000)</f>
        <v>0.34885189792533394</v>
      </c>
      <c r="E195" s="273">
        <f>IF(E$49=0,0,E$49/NMM!E$10*1000)</f>
        <v>0.33165449452634571</v>
      </c>
      <c r="F195" s="273">
        <f>IF(F$49=0,0,F$49/NMM!F$10*1000)</f>
        <v>0.33508737332567257</v>
      </c>
      <c r="G195" s="273">
        <f>IF(G$49=0,0,G$49/NMM!G$10*1000)</f>
        <v>0.36733089351514969</v>
      </c>
      <c r="H195" s="273">
        <f>IF(H$49=0,0,H$49/NMM!H$10*1000)</f>
        <v>0.31730627284520435</v>
      </c>
      <c r="I195" s="273">
        <f>IF(I$49=0,0,I$49/NMM!I$10*1000)</f>
        <v>0.31745649691205208</v>
      </c>
      <c r="J195" s="273">
        <f>IF(J$49=0,0,J$49/NMM!J$10*1000)</f>
        <v>0.31903405554182618</v>
      </c>
      <c r="K195" s="273">
        <f>IF(K$49=0,0,K$49/NMM!K$10*1000)</f>
        <v>0.3293282939237514</v>
      </c>
      <c r="L195" s="273">
        <f>IF(L$49=0,0,L$49/NMM!L$10*1000)</f>
        <v>0.31414518134081809</v>
      </c>
      <c r="M195" s="273">
        <f>IF(M$49=0,0,M$49/NMM!M$10*1000)</f>
        <v>0.31663902747049083</v>
      </c>
      <c r="N195" s="273">
        <f>IF(N$49=0,0,N$49/NMM!N$10*1000)</f>
        <v>0.31849285093549445</v>
      </c>
      <c r="O195" s="273">
        <f>IF(O$49=0,0,O$49/NMM!O$10*1000)</f>
        <v>0.32412185069015259</v>
      </c>
      <c r="P195" s="273">
        <f>IF(P$49=0,0,P$49/NMM!P$10*1000)</f>
        <v>0.32196592824842729</v>
      </c>
      <c r="Q195" s="273">
        <f>IF(Q$49=0,0,Q$49/NMM!Q$10*1000)</f>
        <v>0.34102567079733015</v>
      </c>
      <c r="R195" s="273">
        <f>IF(R$49=0,0,R$49/NMM!R$10*1000)</f>
        <v>0.34575221492390629</v>
      </c>
      <c r="S195" s="273">
        <f>IF(S$49=0,0,S$49/NMM!S$10*1000)</f>
        <v>0.32125807232244041</v>
      </c>
      <c r="T195" s="273">
        <f>IF(T$49=0,0,T$49/NMM!T$10*1000)</f>
        <v>0.3410556188895375</v>
      </c>
      <c r="U195" s="273">
        <f>IF(U$49=0,0,U$49/NMM!U$10*1000)</f>
        <v>0.33374261154223361</v>
      </c>
      <c r="V195" s="273">
        <f>IF(V$49=0,0,V$49/NMM!V$10*1000)</f>
        <v>0.34897710761585404</v>
      </c>
      <c r="W195" s="273">
        <f>IF(W$49=0,0,W$49/NMM!W$10*1000)</f>
        <v>0.35158554820591054</v>
      </c>
      <c r="X195" s="273">
        <f>IF(X$49=0,0,X$49/NMM!X$10*1000)</f>
        <v>0.35440179891615697</v>
      </c>
      <c r="Y195" s="273">
        <f>IF(Y$49=0,0,Y$49/NMM!Y$10*1000)</f>
        <v>0.33873390433049311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0.39245589504929851</v>
      </c>
      <c r="C196" s="274">
        <f>IF(C$50=0,0,C$50/NMM!C$10*1000)</f>
        <v>0.37641101466403132</v>
      </c>
      <c r="D196" s="274">
        <f>IF(D$50=0,0,D$50/NMM!D$10*1000)</f>
        <v>0.39058923770477899</v>
      </c>
      <c r="E196" s="274">
        <f>IF(E$50=0,0,E$50/NMM!E$10*1000)</f>
        <v>0.37133430251864419</v>
      </c>
      <c r="F196" s="274">
        <f>IF(F$50=0,0,F$50/NMM!F$10*1000)</f>
        <v>0.37517789781319816</v>
      </c>
      <c r="G196" s="274">
        <f>IF(G$50=0,0,G$50/NMM!G$10*1000)</f>
        <v>0.41127909733833895</v>
      </c>
      <c r="H196" s="274">
        <f>IF(H$50=0,0,H$50/NMM!H$10*1000)</f>
        <v>0.35526943085767476</v>
      </c>
      <c r="I196" s="274">
        <f>IF(I$50=0,0,I$50/NMM!I$10*1000)</f>
        <v>0.35543762803276219</v>
      </c>
      <c r="J196" s="274">
        <f>IF(J$50=0,0,J$50/NMM!J$10*1000)</f>
        <v>0.35720392893667752</v>
      </c>
      <c r="K196" s="274">
        <f>IF(K$50=0,0,K$50/NMM!K$10*1000)</f>
        <v>0.36872979061683409</v>
      </c>
      <c r="L196" s="274">
        <f>IF(L$50=0,0,L$50/NMM!L$10*1000)</f>
        <v>0.35173014003438802</v>
      </c>
      <c r="M196" s="274">
        <f>IF(M$50=0,0,M$50/NMM!M$10*1000)</f>
        <v>0.35452235490991224</v>
      </c>
      <c r="N196" s="274">
        <f>IF(N$50=0,0,N$50/NMM!N$10*1000)</f>
        <v>0.35659797352727146</v>
      </c>
      <c r="O196" s="274">
        <f>IF(O$50=0,0,O$50/NMM!O$10*1000)</f>
        <v>0.36290043808683897</v>
      </c>
      <c r="P196" s="274">
        <f>IF(P$50=0,0,P$50/NMM!P$10*1000)</f>
        <v>0.36048657676611212</v>
      </c>
      <c r="Q196" s="274">
        <f>IF(Q$50=0,0,Q$50/NMM!Q$10*1000)</f>
        <v>0.38182666508811608</v>
      </c>
      <c r="R196" s="274">
        <f>IF(R$50=0,0,R$50/NMM!R$10*1000)</f>
        <v>0.38711870242073959</v>
      </c>
      <c r="S196" s="274">
        <f>IF(S$50=0,0,S$50/NMM!S$10*1000)</f>
        <v>0.35969403153938334</v>
      </c>
      <c r="T196" s="274">
        <f>IF(T$50=0,0,T$50/NMM!T$10*1000)</f>
        <v>0.38186019623005774</v>
      </c>
      <c r="U196" s="274">
        <f>IF(U$50=0,0,U$50/NMM!U$10*1000)</f>
        <v>0.37367224603657978</v>
      </c>
      <c r="V196" s="274">
        <f>IF(V$50=0,0,V$50/NMM!V$10*1000)</f>
        <v>0.39072942773345387</v>
      </c>
      <c r="W196" s="274">
        <f>IF(W$50=0,0,W$50/NMM!W$10*1000)</f>
        <v>0.3936499473801221</v>
      </c>
      <c r="X196" s="274">
        <f>IF(X$50=0,0,X$50/NMM!X$10*1000)</f>
        <v>0.39680313996598049</v>
      </c>
      <c r="Y196" s="274">
        <f>IF(Y$50=0,0,Y$50/NMM!Y$10*1000)</f>
        <v>0.3792607070910326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0.47601244920911617</v>
      </c>
      <c r="C197" s="274">
        <f>IF(C$51=0,0,C$51/NMM!C$10*1000)</f>
        <v>0.49991482912309221</v>
      </c>
      <c r="D197" s="274">
        <f>IF(D$51=0,0,D$51/NMM!D$10*1000)</f>
        <v>0.53805974749282215</v>
      </c>
      <c r="E197" s="274">
        <f>IF(E$51=0,0,E$51/NMM!E$10*1000)</f>
        <v>0.46122288692347135</v>
      </c>
      <c r="F197" s="274">
        <f>IF(F$51=0,0,F$51/NMM!F$10*1000)</f>
        <v>0.44041447210158052</v>
      </c>
      <c r="G197" s="274">
        <f>IF(G$51=0,0,G$51/NMM!G$10*1000)</f>
        <v>0.47003219630472853</v>
      </c>
      <c r="H197" s="274">
        <f>IF(H$51=0,0,H$51/NMM!H$10*1000)</f>
        <v>0.47368454602084065</v>
      </c>
      <c r="I197" s="274">
        <f>IF(I$51=0,0,I$51/NMM!I$10*1000)</f>
        <v>0.47021127892698233</v>
      </c>
      <c r="J197" s="274">
        <f>IF(J$51=0,0,J$51/NMM!J$10*1000)</f>
        <v>0.42758725931598146</v>
      </c>
      <c r="K197" s="274">
        <f>IF(K$51=0,0,K$51/NMM!K$10*1000)</f>
        <v>0.51839338983192718</v>
      </c>
      <c r="L197" s="274">
        <f>IF(L$51=0,0,L$51/NMM!L$10*1000)</f>
        <v>0.5075103195569316</v>
      </c>
      <c r="M197" s="274">
        <f>IF(M$51=0,0,M$51/NMM!M$10*1000)</f>
        <v>0.48976538534501041</v>
      </c>
      <c r="N197" s="274">
        <f>IF(N$51=0,0,N$51/NMM!N$10*1000)</f>
        <v>0.4467323202954705</v>
      </c>
      <c r="O197" s="274">
        <f>IF(O$51=0,0,O$51/NMM!O$10*1000)</f>
        <v>0.45653337673719674</v>
      </c>
      <c r="P197" s="274">
        <f>IF(P$51=0,0,P$51/NMM!P$10*1000)</f>
        <v>0.4847897513239503</v>
      </c>
      <c r="Q197" s="274">
        <f>IF(Q$51=0,0,Q$51/NMM!Q$10*1000)</f>
        <v>0.43014836833516656</v>
      </c>
      <c r="R197" s="274">
        <f>IF(R$51=0,0,R$51/NMM!R$10*1000)</f>
        <v>0.46973098484510067</v>
      </c>
      <c r="S197" s="274">
        <f>IF(S$51=0,0,S$51/NMM!S$10*1000)</f>
        <v>0.49192569891331789</v>
      </c>
      <c r="T197" s="274">
        <f>IF(T$51=0,0,T$51/NMM!T$10*1000)</f>
        <v>0.49481441226903738</v>
      </c>
      <c r="U197" s="274">
        <f>IF(U$51=0,0,U$51/NMM!U$10*1000)</f>
        <v>0.49234678778903385</v>
      </c>
      <c r="V197" s="274">
        <f>IF(V$51=0,0,V$51/NMM!V$10*1000)</f>
        <v>0.49769312668347393</v>
      </c>
      <c r="W197" s="274">
        <f>IF(W$51=0,0,W$51/NMM!W$10*1000)</f>
        <v>0.5305860938776934</v>
      </c>
      <c r="X197" s="274">
        <f>IF(X$51=0,0,X$51/NMM!X$10*1000)</f>
        <v>0.48418556722308703</v>
      </c>
      <c r="Y197" s="274">
        <f>IF(Y$51=0,0,Y$51/NMM!Y$10*1000)</f>
        <v>0.48733836525935631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0.28865748703803035</v>
      </c>
      <c r="C198" s="274">
        <f>IF(C$52=0,0,C$52/NMM!C$10*1000)</f>
        <v>0.27685622501021617</v>
      </c>
      <c r="D198" s="274">
        <f>IF(D$52=0,0,D$52/NMM!D$10*1000)</f>
        <v>0.28728453118483188</v>
      </c>
      <c r="E198" s="274">
        <f>IF(E$52=0,0,E$52/NMM!E$10*1000)</f>
        <v>0.27312222333311376</v>
      </c>
      <c r="F198" s="274">
        <f>IF(F$52=0,0,F$52/NMM!F$10*1000)</f>
        <v>0.27594924816039457</v>
      </c>
      <c r="G198" s="274">
        <f>IF(G$52=0,0,G$52/NMM!G$10*1000)</f>
        <v>0.30250224854958913</v>
      </c>
      <c r="H198" s="274">
        <f>IF(H$52=0,0,H$52/NMM!H$10*1000)</f>
        <v>0.26130625740741026</v>
      </c>
      <c r="I198" s="274">
        <f>IF(I$52=0,0,I$52/NMM!I$10*1000)</f>
        <v>0.26142996907667071</v>
      </c>
      <c r="J198" s="274">
        <f>IF(J$52=0,0,J$52/NMM!J$10*1000)</f>
        <v>0.2627291111884566</v>
      </c>
      <c r="K198" s="274">
        <f>IF(K$52=0,0,K$52/NMM!K$10*1000)</f>
        <v>0.2712065638411274</v>
      </c>
      <c r="L198" s="274">
        <f>IF(L$52=0,0,L$52/NMM!L$10*1000)</f>
        <v>0.25870305330770293</v>
      </c>
      <c r="M198" s="274">
        <f>IF(M$52=0,0,M$52/NMM!M$10*1000)</f>
        <v>0.26075677129080943</v>
      </c>
      <c r="N198" s="274">
        <f>IF(N$52=0,0,N$52/NMM!N$10*1000)</f>
        <v>0.26228342144868527</v>
      </c>
      <c r="O198" s="274">
        <f>IF(O$52=0,0,O$52/NMM!O$10*1000)</f>
        <v>0.26691898331655461</v>
      </c>
      <c r="P198" s="274">
        <f>IF(P$52=0,0,P$52/NMM!P$10*1000)</f>
        <v>0.26514355032729653</v>
      </c>
      <c r="Q198" s="274">
        <f>IF(Q$52=0,0,Q$52/NMM!Q$10*1000)</f>
        <v>0.2808395211253028</v>
      </c>
      <c r="R198" s="274">
        <f>IF(R$52=0,0,R$52/NMM!R$10*1000)</f>
        <v>0.28473189786627295</v>
      </c>
      <c r="S198" s="274">
        <f>IF(S$52=0,0,S$52/NMM!S$10*1000)</f>
        <v>0.26456062084044857</v>
      </c>
      <c r="T198" s="274">
        <f>IF(T$52=0,0,T$52/NMM!T$10*1000)</f>
        <v>0.28086418380789369</v>
      </c>
      <c r="U198" s="274">
        <f>IF(U$52=0,0,U$52/NMM!U$10*1000)</f>
        <v>0.2748418175836711</v>
      </c>
      <c r="V198" s="274">
        <f>IF(V$52=0,0,V$52/NMM!V$10*1000)</f>
        <v>0.28738764315714677</v>
      </c>
      <c r="W198" s="274">
        <f>IF(W$52=0,0,W$52/NMM!W$10*1000)</f>
        <v>0.28953573131861149</v>
      </c>
      <c r="X198" s="274">
        <f>IF(X$52=0,0,X$52/NMM!X$10*1000)</f>
        <v>0.29185495408851386</v>
      </c>
      <c r="Y198" s="274">
        <f>IF(Y$52=0,0,Y$52/NMM!Y$10*1000)</f>
        <v>0.27895221863698072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0.38661761245495641</v>
      </c>
      <c r="C199" s="275">
        <f>IF(C$53=0,0,C$53/NMM!C$10*1000)</f>
        <v>0.3752136860338911</v>
      </c>
      <c r="D199" s="275">
        <f>IF(D$53=0,0,D$53/NMM!D$10*1000)</f>
        <v>0.39213273513720159</v>
      </c>
      <c r="E199" s="275">
        <f>IF(E$53=0,0,E$53/NMM!E$10*1000)</f>
        <v>0.36351275751853535</v>
      </c>
      <c r="F199" s="275">
        <f>IF(F$53=0,0,F$53/NMM!F$10*1000)</f>
        <v>0.35646523995602858</v>
      </c>
      <c r="G199" s="275">
        <f>IF(G$53=0,0,G$53/NMM!G$10*1000)</f>
        <v>0.38646579843924755</v>
      </c>
      <c r="H199" s="275">
        <f>IF(H$53=0,0,H$53/NMM!H$10*1000)</f>
        <v>0.34493381090239528</v>
      </c>
      <c r="I199" s="275">
        <f>IF(I$53=0,0,I$53/NMM!I$10*1000)</f>
        <v>0.34769574915482654</v>
      </c>
      <c r="J199" s="275">
        <f>IF(J$53=0,0,J$53/NMM!J$10*1000)</f>
        <v>0.33787882256440538</v>
      </c>
      <c r="K199" s="275">
        <f>IF(K$53=0,0,K$53/NMM!K$10*1000)</f>
        <v>0.36255606737041396</v>
      </c>
      <c r="L199" s="275">
        <f>IF(L$53=0,0,L$53/NMM!L$10*1000)</f>
        <v>0.34869762526476955</v>
      </c>
      <c r="M199" s="275">
        <f>IF(M$53=0,0,M$53/NMM!M$10*1000)</f>
        <v>0.34525014456993597</v>
      </c>
      <c r="N199" s="275">
        <f>IF(N$53=0,0,N$53/NMM!N$10*1000)</f>
        <v>0.33521774201964011</v>
      </c>
      <c r="O199" s="275">
        <f>IF(O$53=0,0,O$53/NMM!O$10*1000)</f>
        <v>0.34085254343419286</v>
      </c>
      <c r="P199" s="275">
        <f>IF(P$53=0,0,P$53/NMM!P$10*1000)</f>
        <v>0.3471300755850858</v>
      </c>
      <c r="Q199" s="275">
        <f>IF(Q$53=0,0,Q$53/NMM!Q$10*1000)</f>
        <v>0.33957798474899237</v>
      </c>
      <c r="R199" s="275">
        <f>IF(R$53=0,0,R$53/NMM!R$10*1000)</f>
        <v>0.36144626094872256</v>
      </c>
      <c r="S199" s="275">
        <f>IF(S$53=0,0,S$53/NMM!S$10*1000)</f>
        <v>0.34803465360614277</v>
      </c>
      <c r="T199" s="275">
        <f>IF(T$53=0,0,T$53/NMM!T$10*1000)</f>
        <v>0.36089170031825857</v>
      </c>
      <c r="U199" s="275">
        <f>IF(U$53=0,0,U$53/NMM!U$10*1000)</f>
        <v>0.35270642229496973</v>
      </c>
      <c r="V199" s="275">
        <f>IF(V$53=0,0,V$53/NMM!V$10*1000)</f>
        <v>0.3605465888853619</v>
      </c>
      <c r="W199" s="275">
        <f>IF(W$53=0,0,W$53/NMM!W$10*1000)</f>
        <v>0.38441303439478741</v>
      </c>
      <c r="X199" s="275">
        <f>IF(X$53=0,0,X$53/NMM!X$10*1000)</f>
        <v>0.37692382384943496</v>
      </c>
      <c r="Y199" s="275">
        <f>IF(Y$53=0,0,Y$53/NMM!Y$10*1000)</f>
        <v>0.36983884365356806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2.0298934163215332</v>
      </c>
      <c r="C200" s="276">
        <f>IF(C$59=0,0,C$59/NMM!C$10*1000)</f>
        <v>2.1318220186142049</v>
      </c>
      <c r="D200" s="276">
        <f>IF(D$59=0,0,D$59/NMM!D$10*1000)</f>
        <v>2.2944860808535119</v>
      </c>
      <c r="E200" s="276">
        <f>IF(E$59=0,0,E$59/NMM!E$10*1000)</f>
        <v>1.966825244126065</v>
      </c>
      <c r="F200" s="276">
        <f>IF(F$59=0,0,F$59/NMM!F$10*1000)</f>
        <v>1.8780904551069499</v>
      </c>
      <c r="G200" s="276">
        <f>IF(G$59=0,0,G$59/NMM!G$10*1000)</f>
        <v>2.0043914026268852</v>
      </c>
      <c r="H200" s="276">
        <f>IF(H$59=0,0,H$59/NMM!H$10*1000)</f>
        <v>2.0199663747839334</v>
      </c>
      <c r="I200" s="276">
        <f>IF(I$59=0,0,I$59/NMM!I$10*1000)</f>
        <v>2.0051550772671063</v>
      </c>
      <c r="J200" s="276">
        <f>IF(J$59=0,0,J$59/NMM!J$10*1000)</f>
        <v>1.8233904681076505</v>
      </c>
      <c r="K200" s="276">
        <f>IF(K$59=0,0,K$59/NMM!K$10*1000)</f>
        <v>2.2106214466297605</v>
      </c>
      <c r="L200" s="276">
        <f>IF(L$59=0,0,L$59/NMM!L$10*1000)</f>
        <v>2.1642120034790975</v>
      </c>
      <c r="M200" s="276">
        <f>IF(M$59=0,0,M$59/NMM!M$10*1000)</f>
        <v>2.088541030609198</v>
      </c>
      <c r="N200" s="276">
        <f>IF(N$59=0,0,N$59/NMM!N$10*1000)</f>
        <v>1.9050321001740136</v>
      </c>
      <c r="O200" s="276">
        <f>IF(O$59=0,0,O$59/NMM!O$10*1000)</f>
        <v>1.9468274355210426</v>
      </c>
      <c r="P200" s="276">
        <f>IF(P$59=0,0,P$59/NMM!P$10*1000)</f>
        <v>2.0673230839816328</v>
      </c>
      <c r="Q200" s="276">
        <f>IF(Q$59=0,0,Q$59/NMM!Q$10*1000)</f>
        <v>1.8343119856964505</v>
      </c>
      <c r="R200" s="276">
        <f>IF(R$59=0,0,R$59/NMM!R$10*1000)</f>
        <v>2.0031069253829923</v>
      </c>
      <c r="S200" s="276">
        <f>IF(S$59=0,0,S$59/NMM!S$10*1000)</f>
        <v>2.0977534079257638</v>
      </c>
      <c r="T200" s="276">
        <f>IF(T$59=0,0,T$59/NMM!T$10*1000)</f>
        <v>2.1100719517625013</v>
      </c>
      <c r="U200" s="276">
        <f>IF(U$59=0,0,U$59/NMM!U$10*1000)</f>
        <v>2.0995490868789553</v>
      </c>
      <c r="V200" s="276">
        <f>IF(V$59=0,0,V$59/NMM!V$10*1000)</f>
        <v>2.1223478564096236</v>
      </c>
      <c r="W200" s="276">
        <f>IF(W$59=0,0,W$59/NMM!W$10*1000)</f>
        <v>2.2626156533165367</v>
      </c>
      <c r="X200" s="276">
        <f>IF(X$59=0,0,X$59/NMM!X$10*1000)</f>
        <v>2.0647466191630626</v>
      </c>
      <c r="Y200" s="276">
        <f>IF(Y$59=0,0,Y$59/NMM!Y$10*1000)</f>
        <v>2.0781913179045515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7.2354662942594317</v>
      </c>
      <c r="C201" s="276">
        <f>IF(C$60=0,0,C$60/NMM!C$10*1000)</f>
        <v>6.8182523105410544</v>
      </c>
      <c r="D201" s="276">
        <f>IF(D$60=0,0,D$60/NMM!D$10*1000)</f>
        <v>7.0247745205513583</v>
      </c>
      <c r="E201" s="276">
        <f>IF(E$60=0,0,E$60/NMM!E$10*1000)</f>
        <v>6.7479676662712906</v>
      </c>
      <c r="F201" s="276">
        <f>IF(F$60=0,0,F$60/NMM!F$10*1000)</f>
        <v>7.1224017411663878</v>
      </c>
      <c r="G201" s="276">
        <f>IF(G$60=0,0,G$60/NMM!G$10*1000)</f>
        <v>7.7939503956878617</v>
      </c>
      <c r="H201" s="276">
        <f>IF(H$60=0,0,H$60/NMM!H$10*1000)</f>
        <v>6.6938324409854237</v>
      </c>
      <c r="I201" s="276">
        <f>IF(I$60=0,0,I$60/NMM!I$10*1000)</f>
        <v>6.690145258217095</v>
      </c>
      <c r="J201" s="276">
        <f>IF(J$60=0,0,J$60/NMM!J$10*1000)</f>
        <v>6.7453163309491622</v>
      </c>
      <c r="K201" s="276">
        <f>IF(K$60=0,0,K$60/NMM!K$10*1000)</f>
        <v>6.7955662204652345</v>
      </c>
      <c r="L201" s="276">
        <f>IF(L$60=0,0,L$60/NMM!L$10*1000)</f>
        <v>6.5052066758314036</v>
      </c>
      <c r="M201" s="276">
        <f>IF(M$60=0,0,M$60/NMM!M$10*1000)</f>
        <v>6.5963099994930499</v>
      </c>
      <c r="N201" s="276">
        <f>IF(N$60=0,0,N$60/NMM!N$10*1000)</f>
        <v>6.8686561932206152</v>
      </c>
      <c r="O201" s="276">
        <f>IF(O$60=0,0,O$60/NMM!O$10*1000)</f>
        <v>7.1233025918520196</v>
      </c>
      <c r="P201" s="276">
        <f>IF(P$60=0,0,P$60/NMM!P$10*1000)</f>
        <v>7.491381796404351</v>
      </c>
      <c r="Q201" s="276">
        <f>IF(Q$60=0,0,Q$60/NMM!Q$10*1000)</f>
        <v>8.0531729409910078</v>
      </c>
      <c r="R201" s="276">
        <f>IF(R$60=0,0,R$60/NMM!R$10*1000)</f>
        <v>8.1554877284694136</v>
      </c>
      <c r="S201" s="276">
        <f>IF(S$60=0,0,S$60/NMM!S$10*1000)</f>
        <v>7.6166061294200054</v>
      </c>
      <c r="T201" s="276">
        <f>IF(T$60=0,0,T$60/NMM!T$10*1000)</f>
        <v>8.3758257282405477</v>
      </c>
      <c r="U201" s="276">
        <f>IF(U$60=0,0,U$60/NMM!U$10*1000)</f>
        <v>8.381814850847503</v>
      </c>
      <c r="V201" s="276">
        <f>IF(V$60=0,0,V$60/NMM!V$10*1000)</f>
        <v>8.5958191285557302</v>
      </c>
      <c r="W201" s="276">
        <f>IF(W$60=0,0,W$60/NMM!W$10*1000)</f>
        <v>6.8287785732156872</v>
      </c>
      <c r="X201" s="276">
        <f>IF(X$60=0,0,X$60/NMM!X$10*1000)</f>
        <v>6.9103844886693491</v>
      </c>
      <c r="Y201" s="276">
        <f>IF(Y$60=0,0,Y$60/NMM!Y$10*1000)</f>
        <v>6.6301273277641508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32.236499793895447</v>
      </c>
      <c r="C202" s="276">
        <f>IF(C$79=0,0,C$79/NMM!C$10*1000)</f>
        <v>30.668977302590857</v>
      </c>
      <c r="D202" s="276">
        <f>IF(D$79=0,0,D$79/NMM!D$10*1000)</f>
        <v>31.70625073996046</v>
      </c>
      <c r="E202" s="276">
        <f>IF(E$79=0,0,E$79/NMM!E$10*1000)</f>
        <v>30.548916801413476</v>
      </c>
      <c r="F202" s="276">
        <f>IF(F$79=0,0,F$79/NMM!F$10*1000)</f>
        <v>30.881067107021952</v>
      </c>
      <c r="G202" s="276">
        <f>IF(G$79=0,0,G$79/NMM!G$10*1000)</f>
        <v>34.012186469452139</v>
      </c>
      <c r="H202" s="276">
        <f>IF(H$79=0,0,H$79/NMM!H$10*1000)</f>
        <v>28.812808904223314</v>
      </c>
      <c r="I202" s="276">
        <f>IF(I$79=0,0,I$79/NMM!I$10*1000)</f>
        <v>28.828338329639788</v>
      </c>
      <c r="J202" s="276">
        <f>IF(J$79=0,0,J$79/NMM!J$10*1000)</f>
        <v>29.400231538821</v>
      </c>
      <c r="K202" s="276">
        <f>IF(K$79=0,0,K$79/NMM!K$10*1000)</f>
        <v>29.848608802127579</v>
      </c>
      <c r="L202" s="276">
        <f>IF(L$79=0,0,L$79/NMM!L$10*1000)</f>
        <v>28.324169765551165</v>
      </c>
      <c r="M202" s="276">
        <f>IF(M$79=0,0,M$79/NMM!M$10*1000)</f>
        <v>28.743009425841624</v>
      </c>
      <c r="N202" s="276">
        <f>IF(N$79=0,0,N$79/NMM!N$10*1000)</f>
        <v>29.112472909814556</v>
      </c>
      <c r="O202" s="276">
        <f>IF(O$79=0,0,O$79/NMM!O$10*1000)</f>
        <v>29.481093949164183</v>
      </c>
      <c r="P202" s="276">
        <f>IF(P$79=0,0,P$79/NMM!P$10*1000)</f>
        <v>28.549211459534853</v>
      </c>
      <c r="Q202" s="276">
        <f>IF(Q$79=0,0,Q$79/NMM!Q$10*1000)</f>
        <v>31.045183805625154</v>
      </c>
      <c r="R202" s="276">
        <f>IF(R$79=0,0,R$79/NMM!R$10*1000)</f>
        <v>31.032599715271566</v>
      </c>
      <c r="S202" s="276">
        <f>IF(S$79=0,0,S$79/NMM!S$10*1000)</f>
        <v>28.259783143188351</v>
      </c>
      <c r="T202" s="276">
        <f>IF(T$79=0,0,T$79/NMM!T$10*1000)</f>
        <v>30.004763926634979</v>
      </c>
      <c r="U202" s="276">
        <f>IF(U$79=0,0,U$79/NMM!U$10*1000)</f>
        <v>29.128052523654443</v>
      </c>
      <c r="V202" s="276">
        <f>IF(V$79=0,0,V$79/NMM!V$10*1000)</f>
        <v>30.856092588179269</v>
      </c>
      <c r="W202" s="276">
        <f>IF(W$79=0,0,W$79/NMM!W$10*1000)</f>
        <v>32.499664865267448</v>
      </c>
      <c r="X202" s="276">
        <f>IF(X$79=0,0,X$79/NMM!X$10*1000)</f>
        <v>33.238052065024128</v>
      </c>
      <c r="Y202" s="276">
        <f>IF(Y$79=0,0,Y$79/NMM!Y$10*1000)</f>
        <v>31.486580871730308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5.3171907802923393</v>
      </c>
      <c r="C203" s="277">
        <f>IF(C$89=0,0,C$89/NMM!C$10*1000)</f>
        <v>5.2381171799905832</v>
      </c>
      <c r="D203" s="277">
        <f>IF(D$89=0,0,D$89/NMM!D$10*1000)</f>
        <v>5.4991857927261343</v>
      </c>
      <c r="E203" s="277">
        <f>IF(E$89=0,0,E$89/NMM!E$10*1000)</f>
        <v>5.0270535767812543</v>
      </c>
      <c r="F203" s="277">
        <f>IF(F$89=0,0,F$89/NMM!F$10*1000)</f>
        <v>4.9040399899080871</v>
      </c>
      <c r="G203" s="277">
        <f>IF(G$89=0,0,G$89/NMM!G$10*1000)</f>
        <v>5.3015911027417397</v>
      </c>
      <c r="H203" s="277">
        <f>IF(H$89=0,0,H$89/NMM!H$10*1000)</f>
        <v>4.8184609837327708</v>
      </c>
      <c r="I203" s="277">
        <f>IF(I$89=0,0,I$89/NMM!I$10*1000)</f>
        <v>4.8425765909644278</v>
      </c>
      <c r="J203" s="277">
        <f>IF(J$89=0,0,J$89/NMM!J$10*1000)</f>
        <v>4.6643157240915096</v>
      </c>
      <c r="K203" s="277">
        <f>IF(K$89=0,0,K$89/NMM!K$10*1000)</f>
        <v>5.0633161648460305</v>
      </c>
      <c r="L203" s="277">
        <f>IF(L$89=0,0,L$89/NMM!L$10*1000)</f>
        <v>4.8838822653893317</v>
      </c>
      <c r="M203" s="277">
        <f>IF(M$89=0,0,M$89/NMM!M$10*1000)</f>
        <v>4.8100446039961255</v>
      </c>
      <c r="N203" s="277">
        <f>IF(N$89=0,0,N$89/NMM!N$10*1000)</f>
        <v>4.6569879377310324</v>
      </c>
      <c r="O203" s="277">
        <f>IF(O$89=0,0,O$89/NMM!O$10*1000)</f>
        <v>4.7422112750916492</v>
      </c>
      <c r="P203" s="277">
        <f>IF(P$89=0,0,P$89/NMM!P$10*1000)</f>
        <v>4.8577113776707685</v>
      </c>
      <c r="Q203" s="277">
        <f>IF(Q$89=0,0,Q$89/NMM!Q$10*1000)</f>
        <v>4.6878801586263119</v>
      </c>
      <c r="R203" s="277">
        <f>IF(R$89=0,0,R$89/NMM!R$10*1000)</f>
        <v>5.010863094509201</v>
      </c>
      <c r="S203" s="277">
        <f>IF(S$89=0,0,S$89/NMM!S$10*1000)</f>
        <v>4.8871537214806411</v>
      </c>
      <c r="T203" s="277">
        <f>IF(T$89=0,0,T$89/NMM!T$10*1000)</f>
        <v>5.0479814123661768</v>
      </c>
      <c r="U203" s="277">
        <f>IF(U$89=0,0,U$89/NMM!U$10*1000)</f>
        <v>4.945079206794226</v>
      </c>
      <c r="V203" s="277">
        <f>IF(V$89=0,0,V$89/NMM!V$10*1000)</f>
        <v>5.0394228053384893</v>
      </c>
      <c r="W203" s="277">
        <f>IF(W$89=0,0,W$89/NMM!W$10*1000)</f>
        <v>5.3206942791118008</v>
      </c>
      <c r="X203" s="277">
        <f>IF(X$89=0,0,X$89/NMM!X$10*1000)</f>
        <v>5.1355590881720712</v>
      </c>
      <c r="Y203" s="277">
        <f>IF(Y$89=0,0,Y$89/NMM!Y$10*1000)</f>
        <v>5.0264458072982521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207.82128284492467</v>
      </c>
      <c r="C205" s="320">
        <f t="shared" si="51"/>
        <v>199.20647418652692</v>
      </c>
      <c r="D205" s="320">
        <f t="shared" si="51"/>
        <v>201.39528843319243</v>
      </c>
      <c r="E205" s="320">
        <f t="shared" si="51"/>
        <v>198.47345135581978</v>
      </c>
      <c r="F205" s="320">
        <f t="shared" si="51"/>
        <v>205.13881359964478</v>
      </c>
      <c r="G205" s="320">
        <f t="shared" si="51"/>
        <v>222.25278973497714</v>
      </c>
      <c r="H205" s="320">
        <f t="shared" si="51"/>
        <v>186.697459115078</v>
      </c>
      <c r="I205" s="320">
        <f t="shared" si="51"/>
        <v>186.37893871170363</v>
      </c>
      <c r="J205" s="320">
        <f t="shared" si="51"/>
        <v>185.72206793366723</v>
      </c>
      <c r="K205" s="320">
        <f t="shared" si="51"/>
        <v>190.45889389293373</v>
      </c>
      <c r="L205" s="320">
        <f t="shared" si="51"/>
        <v>178.85894501886739</v>
      </c>
      <c r="M205" s="320">
        <f t="shared" si="51"/>
        <v>180.60526218529699</v>
      </c>
      <c r="N205" s="320">
        <f t="shared" si="51"/>
        <v>179.62261399849021</v>
      </c>
      <c r="O205" s="320">
        <f t="shared" si="51"/>
        <v>178.11266065843674</v>
      </c>
      <c r="P205" s="320">
        <f t="shared" si="51"/>
        <v>177.6458428428634</v>
      </c>
      <c r="Q205" s="320">
        <f t="shared" si="51"/>
        <v>186.13541351508076</v>
      </c>
      <c r="R205" s="320">
        <f t="shared" si="51"/>
        <v>183.4809645002118</v>
      </c>
      <c r="S205" s="320">
        <f t="shared" si="51"/>
        <v>168.91735322407135</v>
      </c>
      <c r="T205" s="320">
        <f t="shared" si="51"/>
        <v>176.58328178814719</v>
      </c>
      <c r="U205" s="320">
        <f t="shared" si="51"/>
        <v>171.60733594789411</v>
      </c>
      <c r="V205" s="320">
        <f t="shared" si="51"/>
        <v>178.29208570530685</v>
      </c>
      <c r="W205" s="320">
        <f t="shared" si="51"/>
        <v>174.56231362770961</v>
      </c>
      <c r="X205" s="320">
        <f t="shared" si="51"/>
        <v>174.75928423808935</v>
      </c>
      <c r="Y205" s="320">
        <f t="shared" si="51"/>
        <v>167.03327931463204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1.7644249787417621</v>
      </c>
      <c r="C206" s="273">
        <f>IF(C$100=0,0,C$100/NMM!C$11*1000)</f>
        <v>1.6912843293533604</v>
      </c>
      <c r="D206" s="273">
        <f>IF(D$100=0,0,D$100/NMM!D$11*1000)</f>
        <v>1.7098675970426156</v>
      </c>
      <c r="E206" s="273">
        <f>IF(E$100=0,0,E$100/NMM!E$11*1000)</f>
        <v>1.6850608869093309</v>
      </c>
      <c r="F206" s="273">
        <f>IF(F$100=0,0,F$100/NMM!F$11*1000)</f>
        <v>1.7416505271731608</v>
      </c>
      <c r="G206" s="273">
        <f>IF(G$100=0,0,G$100/NMM!G$11*1000)</f>
        <v>1.8869500199171099</v>
      </c>
      <c r="H206" s="273">
        <f>IF(H$100=0,0,H$100/NMM!H$11*1000)</f>
        <v>1.5850814498918158</v>
      </c>
      <c r="I206" s="273">
        <f>IF(I$100=0,0,I$100/NMM!I$11*1000)</f>
        <v>1.5823771775080397</v>
      </c>
      <c r="J206" s="273">
        <f>IF(J$100=0,0,J$100/NMM!J$11*1000)</f>
        <v>1.5768002741579485</v>
      </c>
      <c r="K206" s="273">
        <f>IF(K$100=0,0,K$100/NMM!K$11*1000)</f>
        <v>1.6170164345434115</v>
      </c>
      <c r="L206" s="273">
        <f>IF(L$100=0,0,L$100/NMM!L$11*1000)</f>
        <v>1.5185316245887712</v>
      </c>
      <c r="M206" s="273">
        <f>IF(M$100=0,0,M$100/NMM!M$11*1000)</f>
        <v>1.5333580446121171</v>
      </c>
      <c r="N206" s="273">
        <f>IF(N$100=0,0,N$100/NMM!N$11*1000)</f>
        <v>1.5250152561243324</v>
      </c>
      <c r="O206" s="273">
        <f>IF(O$100=0,0,O$100/NMM!O$11*1000)</f>
        <v>1.5121955903353674</v>
      </c>
      <c r="P206" s="273">
        <f>IF(P$100=0,0,P$100/NMM!P$11*1000)</f>
        <v>1.5082322570177249</v>
      </c>
      <c r="Q206" s="273">
        <f>IF(Q$100=0,0,Q$100/NMM!Q$11*1000)</f>
        <v>1.5803096224726692</v>
      </c>
      <c r="R206" s="273">
        <f>IF(R$100=0,0,R$100/NMM!R$11*1000)</f>
        <v>1.557773065665212</v>
      </c>
      <c r="S206" s="273">
        <f>IF(S$100=0,0,S$100/NMM!S$11*1000)</f>
        <v>1.4341264440842496</v>
      </c>
      <c r="T206" s="273">
        <f>IF(T$100=0,0,T$100/NMM!T$11*1000)</f>
        <v>1.4992109997113152</v>
      </c>
      <c r="U206" s="273">
        <f>IF(U$100=0,0,U$100/NMM!U$11*1000)</f>
        <v>1.4569646858917833</v>
      </c>
      <c r="V206" s="273">
        <f>IF(V$100=0,0,V$100/NMM!V$11*1000)</f>
        <v>1.5137189282253178</v>
      </c>
      <c r="W206" s="273">
        <f>IF(W$100=0,0,W$100/NMM!W$11*1000)</f>
        <v>1.4820527632939493</v>
      </c>
      <c r="X206" s="273">
        <f>IF(X$100=0,0,X$100/NMM!X$11*1000)</f>
        <v>1.4837250649002545</v>
      </c>
      <c r="Y206" s="273">
        <f>IF(Y$100=0,0,Y$100/NMM!Y$11*1000)</f>
        <v>1.4181304545397706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1.9782546186083656</v>
      </c>
      <c r="C207" s="274">
        <f>IF(C$101=0,0,C$101/NMM!C$11*1000)</f>
        <v>1.8962500963396984</v>
      </c>
      <c r="D207" s="274">
        <f>IF(D$101=0,0,D$101/NMM!D$11*1000)</f>
        <v>1.917085459462545</v>
      </c>
      <c r="E207" s="274">
        <f>IF(E$101=0,0,E$101/NMM!E$11*1000)</f>
        <v>1.8892724385152642</v>
      </c>
      <c r="F207" s="274">
        <f>IF(F$101=0,0,F$101/NMM!F$11*1000)</f>
        <v>1.9527201444625799</v>
      </c>
      <c r="G207" s="274">
        <f>IF(G$101=0,0,G$101/NMM!G$11*1000)</f>
        <v>2.1156283984633535</v>
      </c>
      <c r="H207" s="274">
        <f>IF(H$101=0,0,H$101/NMM!H$11*1000)</f>
        <v>1.7771765515103057</v>
      </c>
      <c r="I207" s="274">
        <f>IF(I$101=0,0,I$101/NMM!I$11*1000)</f>
        <v>1.7741445499247268</v>
      </c>
      <c r="J207" s="274">
        <f>IF(J$101=0,0,J$101/NMM!J$11*1000)</f>
        <v>1.7678917848920541</v>
      </c>
      <c r="K207" s="274">
        <f>IF(K$101=0,0,K$101/NMM!K$11*1000)</f>
        <v>1.8129817184306118</v>
      </c>
      <c r="L207" s="274">
        <f>IF(L$101=0,0,L$101/NMM!L$11*1000)</f>
        <v>1.7025615914754439</v>
      </c>
      <c r="M207" s="274">
        <f>IF(M$101=0,0,M$101/NMM!M$11*1000)</f>
        <v>1.7191848167425945</v>
      </c>
      <c r="N207" s="274">
        <f>IF(N$101=0,0,N$101/NMM!N$11*1000)</f>
        <v>1.7098309705565127</v>
      </c>
      <c r="O207" s="274">
        <f>IF(O$101=0,0,O$101/NMM!O$11*1000)</f>
        <v>1.695457696905557</v>
      </c>
      <c r="P207" s="274">
        <f>IF(P$101=0,0,P$101/NMM!P$11*1000)</f>
        <v>1.6910140495217494</v>
      </c>
      <c r="Q207" s="274">
        <f>IF(Q$101=0,0,Q$101/NMM!Q$11*1000)</f>
        <v>1.7718264290937329</v>
      </c>
      <c r="R207" s="274">
        <f>IF(R$101=0,0,R$101/NMM!R$11*1000)</f>
        <v>1.7465586800372241</v>
      </c>
      <c r="S207" s="274">
        <f>IF(S$101=0,0,S$101/NMM!S$11*1000)</f>
        <v>1.6079273960977438</v>
      </c>
      <c r="T207" s="274">
        <f>IF(T$101=0,0,T$101/NMM!T$11*1000)</f>
        <v>1.6808995112744021</v>
      </c>
      <c r="U207" s="274">
        <f>IF(U$101=0,0,U$101/NMM!U$11*1000)</f>
        <v>1.6335333911845205</v>
      </c>
      <c r="V207" s="274">
        <f>IF(V$101=0,0,V$101/NMM!V$11*1000)</f>
        <v>1.697165647230906</v>
      </c>
      <c r="W207" s="274">
        <f>IF(W$101=0,0,W$101/NMM!W$11*1000)</f>
        <v>1.6616618781368147</v>
      </c>
      <c r="X207" s="274">
        <f>IF(X$101=0,0,X$101/NMM!X$11*1000)</f>
        <v>1.6635368450049093</v>
      </c>
      <c r="Y207" s="274">
        <f>IF(Y$101=0,0,Y$101/NMM!Y$11*1000)</f>
        <v>1.5899928618575054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3.4875423291420655</v>
      </c>
      <c r="C208" s="274">
        <f>IF(C$102=0,0,C$102/NMM!C$11*1000)</f>
        <v>3.61905750191996</v>
      </c>
      <c r="D208" s="274">
        <f>IF(D$102=0,0,D$102/NMM!D$11*1000)</f>
        <v>3.7747882894577676</v>
      </c>
      <c r="E208" s="274">
        <f>IF(E$102=0,0,E$102/NMM!E$11*1000)</f>
        <v>3.4331498846879449</v>
      </c>
      <c r="F208" s="274">
        <f>IF(F$102=0,0,F$102/NMM!F$11*1000)</f>
        <v>3.4559286890281085</v>
      </c>
      <c r="G208" s="274">
        <f>IF(G$102=0,0,G$102/NMM!G$11*1000)</f>
        <v>3.6854712977420769</v>
      </c>
      <c r="H208" s="274">
        <f>IF(H$102=0,0,H$102/NMM!H$11*1000)</f>
        <v>3.5199970515072301</v>
      </c>
      <c r="I208" s="274">
        <f>IF(I$102=0,0,I$102/NMM!I$11*1000)</f>
        <v>3.4598363066402458</v>
      </c>
      <c r="J208" s="274">
        <f>IF(J$102=0,0,J$102/NMM!J$11*1000)</f>
        <v>3.2092380496929689</v>
      </c>
      <c r="K208" s="274">
        <f>IF(K$102=0,0,K$102/NMM!K$11*1000)</f>
        <v>3.78013851397567</v>
      </c>
      <c r="L208" s="274">
        <f>IF(L$102=0,0,L$102/NMM!L$11*1000)</f>
        <v>3.6178351471500307</v>
      </c>
      <c r="M208" s="274">
        <f>IF(M$102=0,0,M$102/NMM!M$11*1000)</f>
        <v>3.559578449654238</v>
      </c>
      <c r="N208" s="274">
        <f>IF(N$102=0,0,N$102/NMM!N$11*1000)</f>
        <v>3.2840501362210204</v>
      </c>
      <c r="O208" s="274">
        <f>IF(O$102=0,0,O$102/NMM!O$11*1000)</f>
        <v>3.2710395552007854</v>
      </c>
      <c r="P208" s="274">
        <f>IF(P$102=0,0,P$102/NMM!P$11*1000)</f>
        <v>3.4135468942369798</v>
      </c>
      <c r="Q208" s="274">
        <f>IF(Q$102=0,0,Q$102/NMM!Q$11*1000)</f>
        <v>3.2200904177574947</v>
      </c>
      <c r="R208" s="274">
        <f>IF(R$102=0,0,R$102/NMM!R$11*1000)</f>
        <v>3.2596033206195796</v>
      </c>
      <c r="S208" s="274">
        <f>IF(S$102=0,0,S$102/NMM!S$11*1000)</f>
        <v>3.2812623422800389</v>
      </c>
      <c r="T208" s="274">
        <f>IF(T$102=0,0,T$102/NMM!T$11*1000)</f>
        <v>3.3172569333744333</v>
      </c>
      <c r="U208" s="274">
        <f>IF(U$102=0,0,U$102/NMM!U$11*1000)</f>
        <v>3.2877697688873435</v>
      </c>
      <c r="V208" s="274">
        <f>IF(V$102=0,0,V$102/NMM!V$11*1000)</f>
        <v>3.3810708939700027</v>
      </c>
      <c r="W208" s="274">
        <f>IF(W$102=0,0,W$102/NMM!W$11*1000)</f>
        <v>3.3507326382875879</v>
      </c>
      <c r="X208" s="274">
        <f>IF(X$102=0,0,X$102/NMM!X$11*1000)</f>
        <v>3.1263975602301182</v>
      </c>
      <c r="Y208" s="274">
        <f>IF(Y$102=0,0,Y$102/NMM!Y$11*1000)</f>
        <v>3.0942971125893939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1.5836374403006193</v>
      </c>
      <c r="C209" s="274">
        <f>IF(C$103=0,0,C$103/NMM!C$11*1000)</f>
        <v>1.5179909706717587</v>
      </c>
      <c r="D209" s="274">
        <f>IF(D$103=0,0,D$103/NMM!D$11*1000)</f>
        <v>1.5346701487781698</v>
      </c>
      <c r="E209" s="274">
        <f>IF(E$103=0,0,E$103/NMM!E$11*1000)</f>
        <v>1.512405198207265</v>
      </c>
      <c r="F209" s="274">
        <f>IF(F$103=0,0,F$103/NMM!F$11*1000)</f>
        <v>1.5631965178352902</v>
      </c>
      <c r="G209" s="274">
        <f>IF(G$103=0,0,G$103/NMM!G$11*1000)</f>
        <v>1.6936082494409583</v>
      </c>
      <c r="H209" s="274">
        <f>IF(H$103=0,0,H$103/NMM!H$11*1000)</f>
        <v>1.4226699124179976</v>
      </c>
      <c r="I209" s="274">
        <f>IF(I$103=0,0,I$103/NMM!I$11*1000)</f>
        <v>1.4202427267641342</v>
      </c>
      <c r="J209" s="274">
        <f>IF(J$103=0,0,J$103/NMM!J$11*1000)</f>
        <v>1.4152372473288795</v>
      </c>
      <c r="K209" s="274">
        <f>IF(K$103=0,0,K$103/NMM!K$11*1000)</f>
        <v>1.4513327560973912</v>
      </c>
      <c r="L209" s="274">
        <f>IF(L$103=0,0,L$103/NMM!L$11*1000)</f>
        <v>1.3629389540235393</v>
      </c>
      <c r="M209" s="274">
        <f>IF(M$103=0,0,M$103/NMM!M$11*1000)</f>
        <v>1.3762462207747372</v>
      </c>
      <c r="N209" s="274">
        <f>IF(N$103=0,0,N$103/NMM!N$11*1000)</f>
        <v>1.3687582559335303</v>
      </c>
      <c r="O209" s="274">
        <f>IF(O$103=0,0,O$103/NMM!O$11*1000)</f>
        <v>1.3572521261971315</v>
      </c>
      <c r="P209" s="274">
        <f>IF(P$103=0,0,P$103/NMM!P$11*1000)</f>
        <v>1.3536948862431351</v>
      </c>
      <c r="Q209" s="274">
        <f>IF(Q$103=0,0,Q$103/NMM!Q$11*1000)</f>
        <v>1.418387018755382</v>
      </c>
      <c r="R209" s="274">
        <f>IF(R$103=0,0,R$103/NMM!R$11*1000)</f>
        <v>1.3981596157398106</v>
      </c>
      <c r="S209" s="274">
        <f>IF(S$103=0,0,S$103/NMM!S$11*1000)</f>
        <v>1.2871821462177393</v>
      </c>
      <c r="T209" s="274">
        <f>IF(T$103=0,0,T$103/NMM!T$11*1000)</f>
        <v>1.3455979702500265</v>
      </c>
      <c r="U209" s="274">
        <f>IF(U$103=0,0,U$103/NMM!U$11*1000)</f>
        <v>1.307680322809436</v>
      </c>
      <c r="V209" s="274">
        <f>IF(V$103=0,0,V$103/NMM!V$11*1000)</f>
        <v>1.3586193789541599</v>
      </c>
      <c r="W209" s="274">
        <f>IF(W$103=0,0,W$103/NMM!W$11*1000)</f>
        <v>1.3301978110324619</v>
      </c>
      <c r="X209" s="274">
        <f>IF(X$103=0,0,X$103/NMM!X$11*1000)</f>
        <v>1.3316987642988951</v>
      </c>
      <c r="Y209" s="274">
        <f>IF(Y$103=0,0,Y$103/NMM!Y$11*1000)</f>
        <v>1.2728251470579575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1.6631604034433636</v>
      </c>
      <c r="C210" s="275">
        <f>IF(C$104=0,0,C$104/NMM!C$11*1000)</f>
        <v>1.5948853205435378</v>
      </c>
      <c r="D210" s="275">
        <f>IF(D$104=0,0,D$104/NMM!D$11*1000)</f>
        <v>1.6152751805257914</v>
      </c>
      <c r="E210" s="275">
        <f>IF(E$104=0,0,E$104/NMM!E$11*1000)</f>
        <v>1.5887402463577978</v>
      </c>
      <c r="F210" s="275">
        <f>IF(F$104=0,0,F$104/NMM!F$11*1000)</f>
        <v>1.6423726476155651</v>
      </c>
      <c r="G210" s="275">
        <f>IF(G$104=0,0,G$104/NMM!G$11*1000)</f>
        <v>1.779212485024499</v>
      </c>
      <c r="H210" s="275">
        <f>IF(H$104=0,0,H$104/NMM!H$11*1000)</f>
        <v>1.5050127391690882</v>
      </c>
      <c r="I210" s="275">
        <f>IF(I$104=0,0,I$104/NMM!I$11*1000)</f>
        <v>1.5021497033849396</v>
      </c>
      <c r="J210" s="275">
        <f>IF(J$104=0,0,J$104/NMM!J$11*1000)</f>
        <v>1.4889820915287797</v>
      </c>
      <c r="K210" s="275">
        <f>IF(K$104=0,0,K$104/NMM!K$11*1000)</f>
        <v>1.5522967990202972</v>
      </c>
      <c r="L210" s="275">
        <f>IF(L$104=0,0,L$104/NMM!L$11*1000)</f>
        <v>1.459500377413018</v>
      </c>
      <c r="M210" s="275">
        <f>IF(M$104=0,0,M$104/NMM!M$11*1000)</f>
        <v>1.4733152223889716</v>
      </c>
      <c r="N210" s="275">
        <f>IF(N$104=0,0,N$104/NMM!N$11*1000)</f>
        <v>1.4469073635609053</v>
      </c>
      <c r="O210" s="275">
        <f>IF(O$104=0,0,O$104/NMM!O$11*1000)</f>
        <v>1.4339404859772062</v>
      </c>
      <c r="P210" s="275">
        <f>IF(P$104=0,0,P$104/NMM!P$11*1000)</f>
        <v>1.4351457592476484</v>
      </c>
      <c r="Q210" s="275">
        <f>IF(Q$104=0,0,Q$104/NMM!Q$11*1000)</f>
        <v>1.4925903832409104</v>
      </c>
      <c r="R210" s="275">
        <f>IF(R$104=0,0,R$104/NMM!R$11*1000)</f>
        <v>1.4726875160941868</v>
      </c>
      <c r="S210" s="275">
        <f>IF(S$104=0,0,S$104/NMM!S$11*1000)</f>
        <v>1.3630608915147922</v>
      </c>
      <c r="T210" s="275">
        <f>IF(T$104=0,0,T$104/NMM!T$11*1000)</f>
        <v>1.4205776905109739</v>
      </c>
      <c r="U210" s="275">
        <f>IF(U$104=0,0,U$104/NMM!U$11*1000)</f>
        <v>1.3829133923817407</v>
      </c>
      <c r="V210" s="275">
        <f>IF(V$104=0,0,V$104/NMM!V$11*1000)</f>
        <v>1.4381538589934157</v>
      </c>
      <c r="W210" s="275">
        <f>IF(W$104=0,0,W$104/NMM!W$11*1000)</f>
        <v>1.4253888045514054</v>
      </c>
      <c r="X210" s="275">
        <f>IF(X$104=0,0,X$104/NMM!X$11*1000)</f>
        <v>1.4290166125605201</v>
      </c>
      <c r="Y210" s="275">
        <f>IF(Y$104=0,0,Y$104/NMM!Y$11*1000)</f>
        <v>1.3787808990173838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154.52608363125984</v>
      </c>
      <c r="C211" s="276">
        <f>IF(C$110=0,0,C$110/NMM!C$11*1000)</f>
        <v>145.68111813232028</v>
      </c>
      <c r="D211" s="276">
        <f>IF(D$110=0,0,D$110/NMM!D$11*1000)</f>
        <v>146.25478714635659</v>
      </c>
      <c r="E211" s="276">
        <f>IF(E$110=0,0,E$110/NMM!E$11*1000)</f>
        <v>146.66988376199146</v>
      </c>
      <c r="F211" s="276">
        <f>IF(F$110=0,0,F$110/NMM!F$11*1000)</f>
        <v>152.41251205374462</v>
      </c>
      <c r="G211" s="276">
        <f>IF(G$110=0,0,G$110/NMM!G$11*1000)</f>
        <v>165.64705905622509</v>
      </c>
      <c r="H211" s="276">
        <f>IF(H$110=0,0,H$110/NMM!H$11*1000)</f>
        <v>135.39128986660634</v>
      </c>
      <c r="I211" s="276">
        <f>IF(I$110=0,0,I$110/NMM!I$11*1000)</f>
        <v>135.6389547721773</v>
      </c>
      <c r="J211" s="276">
        <f>IF(J$110=0,0,J$110/NMM!J$11*1000)</f>
        <v>137.27411881073775</v>
      </c>
      <c r="K211" s="276">
        <f>IF(K$110=0,0,K$110/NMM!K$11*1000)</f>
        <v>136.43189386235807</v>
      </c>
      <c r="L211" s="276">
        <f>IF(L$110=0,0,L$110/NMM!L$11*1000)</f>
        <v>127.5208301068263</v>
      </c>
      <c r="M211" s="276">
        <f>IF(M$110=0,0,M$110/NMM!M$11*1000)</f>
        <v>129.59293851278264</v>
      </c>
      <c r="N211" s="276">
        <f>IF(N$110=0,0,N$110/NMM!N$11*1000)</f>
        <v>131.16760882134656</v>
      </c>
      <c r="O211" s="276">
        <f>IF(O$110=0,0,O$110/NMM!O$11*1000)</f>
        <v>129.936789011152</v>
      </c>
      <c r="P211" s="276">
        <f>IF(P$110=0,0,P$110/NMM!P$11*1000)</f>
        <v>128.25708892054917</v>
      </c>
      <c r="Q211" s="276">
        <f>IF(Q$110=0,0,Q$110/NMM!Q$11*1000)</f>
        <v>137.54659545559514</v>
      </c>
      <c r="R211" s="276">
        <f>IF(R$110=0,0,R$110/NMM!R$11*1000)</f>
        <v>134.82910730424626</v>
      </c>
      <c r="S211" s="276">
        <f>IF(S$110=0,0,S$110/NMM!S$11*1000)</f>
        <v>121.6436903258317</v>
      </c>
      <c r="T211" s="276">
        <f>IF(T$110=0,0,T$110/NMM!T$11*1000)</f>
        <v>128.16567841009791</v>
      </c>
      <c r="U211" s="276">
        <f>IF(U$110=0,0,U$110/NMM!U$11*1000)</f>
        <v>123.98665623805329</v>
      </c>
      <c r="V211" s="276">
        <f>IF(V$110=0,0,V$110/NMM!V$11*1000)</f>
        <v>129.12227563785515</v>
      </c>
      <c r="W211" s="276">
        <f>IF(W$110=0,0,W$110/NMM!W$11*1000)</f>
        <v>126.04832416828698</v>
      </c>
      <c r="X211" s="276">
        <f>IF(X$110=0,0,X$110/NMM!X$11*1000)</f>
        <v>128.20374779890454</v>
      </c>
      <c r="Y211" s="276">
        <f>IF(Y$110=0,0,Y$110/NMM!Y$11*1000)</f>
        <v>121.58662241605978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14.360306049791243</v>
      </c>
      <c r="C212" s="276">
        <f>IF(C$118=0,0,C$118/NMM!C$11*1000)</f>
        <v>14.901832991414441</v>
      </c>
      <c r="D212" s="276">
        <f>IF(D$118=0,0,D$118/NMM!D$11*1000)</f>
        <v>15.543070160561015</v>
      </c>
      <c r="E212" s="276">
        <f>IF(E$118=0,0,E$118/NMM!E$11*1000)</f>
        <v>14.136339693130683</v>
      </c>
      <c r="F212" s="276">
        <f>IF(F$118=0,0,F$118/NMM!F$11*1000)</f>
        <v>14.230133709346534</v>
      </c>
      <c r="G212" s="276">
        <f>IF(G$118=0,0,G$118/NMM!G$11*1000)</f>
        <v>15.175298470518333</v>
      </c>
      <c r="H212" s="276">
        <f>IF(H$118=0,0,H$118/NMM!H$11*1000)</f>
        <v>14.493941630936842</v>
      </c>
      <c r="I212" s="276">
        <f>IF(I$118=0,0,I$118/NMM!I$11*1000)</f>
        <v>14.246223717593027</v>
      </c>
      <c r="J212" s="276">
        <f>IF(J$118=0,0,J$118/NMM!J$11*1000)</f>
        <v>13.214360208658245</v>
      </c>
      <c r="K212" s="276">
        <f>IF(K$118=0,0,K$118/NMM!K$11*1000)</f>
        <v>15.565100247728754</v>
      </c>
      <c r="L212" s="276">
        <f>IF(L$118=0,0,L$118/NMM!L$11*1000)</f>
        <v>14.896799822798553</v>
      </c>
      <c r="M212" s="276">
        <f>IF(M$118=0,0,M$118/NMM!M$11*1000)</f>
        <v>14.656922015868675</v>
      </c>
      <c r="N212" s="276">
        <f>IF(N$118=0,0,N$118/NMM!N$11*1000)</f>
        <v>13.522406493799839</v>
      </c>
      <c r="O212" s="276">
        <f>IF(O$118=0,0,O$118/NMM!O$11*1000)</f>
        <v>13.468834118842551</v>
      </c>
      <c r="P212" s="276">
        <f>IF(P$118=0,0,P$118/NMM!P$11*1000)</f>
        <v>14.055622409783401</v>
      </c>
      <c r="Q212" s="276">
        <f>IF(Q$118=0,0,Q$118/NMM!Q$11*1000)</f>
        <v>13.259045924862839</v>
      </c>
      <c r="R212" s="276">
        <f>IF(R$118=0,0,R$118/NMM!R$11*1000)</f>
        <v>13.421744273575012</v>
      </c>
      <c r="S212" s="276">
        <f>IF(S$118=0,0,S$118/NMM!S$11*1000)</f>
        <v>13.51092747206533</v>
      </c>
      <c r="T212" s="276">
        <f>IF(T$118=0,0,T$118/NMM!T$11*1000)</f>
        <v>13.65913881847205</v>
      </c>
      <c r="U212" s="276">
        <f>IF(U$118=0,0,U$118/NMM!U$11*1000)</f>
        <v>13.537722455138816</v>
      </c>
      <c r="V212" s="276">
        <f>IF(V$118=0,0,V$118/NMM!V$11*1000)</f>
        <v>13.921899214738593</v>
      </c>
      <c r="W212" s="276">
        <f>IF(W$118=0,0,W$118/NMM!W$11*1000)</f>
        <v>13.796978397871122</v>
      </c>
      <c r="X212" s="276">
        <f>IF(X$118=0,0,X$118/NMM!X$11*1000)</f>
        <v>12.873256167551537</v>
      </c>
      <c r="Y212" s="276">
        <f>IF(Y$118=0,0,Y$118/NMM!Y$11*1000)</f>
        <v>12.741079348189604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15.644061841516001</v>
      </c>
      <c r="C213" s="276">
        <f>IF(C$119=0,0,C$119/NMM!C$11*1000)</f>
        <v>15.007034636240213</v>
      </c>
      <c r="D213" s="276">
        <f>IF(D$119=0,0,D$119/NMM!D$11*1000)</f>
        <v>15.176543384661121</v>
      </c>
      <c r="E213" s="276">
        <f>IF(E$119=0,0,E$119/NMM!E$11*1000)</f>
        <v>14.944634596764958</v>
      </c>
      <c r="F213" s="276">
        <f>IF(F$119=0,0,F$119/NMM!F$11*1000)</f>
        <v>15.442641539021965</v>
      </c>
      <c r="G213" s="276">
        <f>IF(G$119=0,0,G$119/NMM!G$11*1000)</f>
        <v>16.728526199337033</v>
      </c>
      <c r="H213" s="276">
        <f>IF(H$119=0,0,H$119/NMM!H$11*1000)</f>
        <v>14.069234303894707</v>
      </c>
      <c r="I213" s="276">
        <f>IF(I$119=0,0,I$119/NMM!I$11*1000)</f>
        <v>14.042994748166649</v>
      </c>
      <c r="J213" s="276">
        <f>IF(J$119=0,0,J$119/NMM!J$11*1000)</f>
        <v>13.984164203560196</v>
      </c>
      <c r="K213" s="276">
        <f>IF(K$119=0,0,K$119/NMM!K$11*1000)</f>
        <v>14.359274878190741</v>
      </c>
      <c r="L213" s="276">
        <f>IF(L$119=0,0,L$119/NMM!L$11*1000)</f>
        <v>13.487418321940707</v>
      </c>
      <c r="M213" s="276">
        <f>IF(M$119=0,0,M$119/NMM!M$11*1000)</f>
        <v>13.615234642159404</v>
      </c>
      <c r="N213" s="276">
        <f>IF(N$119=0,0,N$119/NMM!N$11*1000)</f>
        <v>13.531889368018399</v>
      </c>
      <c r="O213" s="276">
        <f>IF(O$119=0,0,O$119/NMM!O$11*1000)</f>
        <v>13.418807783166587</v>
      </c>
      <c r="P213" s="276">
        <f>IF(P$119=0,0,P$119/NMM!P$11*1000)</f>
        <v>13.389557669841446</v>
      </c>
      <c r="Q213" s="276">
        <f>IF(Q$119=0,0,Q$119/NMM!Q$11*1000)</f>
        <v>14.015419591886475</v>
      </c>
      <c r="R213" s="276">
        <f>IF(R$119=0,0,R$119/NMM!R$11*1000)</f>
        <v>13.819005064736803</v>
      </c>
      <c r="S213" s="276">
        <f>IF(S$119=0,0,S$119/NMM!S$11*1000)</f>
        <v>12.733271692444511</v>
      </c>
      <c r="T213" s="276">
        <f>IF(T$119=0,0,T$119/NMM!T$11*1000)</f>
        <v>13.306766816434811</v>
      </c>
      <c r="U213" s="276">
        <f>IF(U$119=0,0,U$119/NMM!U$11*1000)</f>
        <v>12.934281810500233</v>
      </c>
      <c r="V213" s="276">
        <f>IF(V$119=0,0,V$119/NMM!V$11*1000)</f>
        <v>13.436564384495583</v>
      </c>
      <c r="W213" s="276">
        <f>IF(W$119=0,0,W$119/NMM!W$11*1000)</f>
        <v>13.155827211225791</v>
      </c>
      <c r="X213" s="276">
        <f>IF(X$119=0,0,X$119/NMM!X$11*1000)</f>
        <v>13.160999921284843</v>
      </c>
      <c r="Y213" s="276">
        <f>IF(Y$119=0,0,Y$119/NMM!Y$11*1000)</f>
        <v>12.582587964628374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12.813811552121436</v>
      </c>
      <c r="C214" s="277">
        <f>IF(C$127=0,0,C$127/NMM!C$11*1000)</f>
        <v>13.297020207723678</v>
      </c>
      <c r="D214" s="277">
        <f>IF(D$127=0,0,D$127/NMM!D$11*1000)</f>
        <v>13.869201066346781</v>
      </c>
      <c r="E214" s="277">
        <f>IF(E$127=0,0,E$127/NMM!E$11*1000)</f>
        <v>12.61396464925509</v>
      </c>
      <c r="F214" s="277">
        <f>IF(F$127=0,0,F$127/NMM!F$11*1000)</f>
        <v>12.69765777141693</v>
      </c>
      <c r="G214" s="277">
        <f>IF(G$127=0,0,G$127/NMM!G$11*1000)</f>
        <v>13.541035558308691</v>
      </c>
      <c r="H214" s="277">
        <f>IF(H$127=0,0,H$127/NMM!H$11*1000)</f>
        <v>12.933055609143667</v>
      </c>
      <c r="I214" s="277">
        <f>IF(I$127=0,0,I$127/NMM!I$11*1000)</f>
        <v>12.712015009544569</v>
      </c>
      <c r="J214" s="277">
        <f>IF(J$127=0,0,J$127/NMM!J$11*1000)</f>
        <v>11.79127526311045</v>
      </c>
      <c r="K214" s="277">
        <f>IF(K$127=0,0,K$127/NMM!K$11*1000)</f>
        <v>13.888858682588761</v>
      </c>
      <c r="L214" s="277">
        <f>IF(L$127=0,0,L$127/NMM!L$11*1000)</f>
        <v>13.292529072651037</v>
      </c>
      <c r="M214" s="277">
        <f>IF(M$127=0,0,M$127/NMM!M$11*1000)</f>
        <v>13.078484260313608</v>
      </c>
      <c r="N214" s="277">
        <f>IF(N$127=0,0,N$127/NMM!N$11*1000)</f>
        <v>12.066147332929102</v>
      </c>
      <c r="O214" s="277">
        <f>IF(O$127=0,0,O$127/NMM!O$11*1000)</f>
        <v>12.018344290659529</v>
      </c>
      <c r="P214" s="277">
        <f>IF(P$127=0,0,P$127/NMM!P$11*1000)</f>
        <v>12.541939996422133</v>
      </c>
      <c r="Q214" s="277">
        <f>IF(Q$127=0,0,Q$127/NMM!Q$11*1000)</f>
        <v>11.831148671416093</v>
      </c>
      <c r="R214" s="277">
        <f>IF(R$127=0,0,R$127/NMM!R$11*1000)</f>
        <v>11.976325659497727</v>
      </c>
      <c r="S214" s="277">
        <f>IF(S$127=0,0,S$127/NMM!S$11*1000)</f>
        <v>12.055904513535236</v>
      </c>
      <c r="T214" s="277">
        <f>IF(T$127=0,0,T$127/NMM!T$11*1000)</f>
        <v>12.188154638021233</v>
      </c>
      <c r="U214" s="277">
        <f>IF(U$127=0,0,U$127/NMM!U$11*1000)</f>
        <v>12.079813883046965</v>
      </c>
      <c r="V214" s="277">
        <f>IF(V$127=0,0,V$127/NMM!V$11*1000)</f>
        <v>12.422617760843689</v>
      </c>
      <c r="W214" s="277">
        <f>IF(W$127=0,0,W$127/NMM!W$11*1000)</f>
        <v>12.311149955023485</v>
      </c>
      <c r="X214" s="277">
        <f>IF(X$127=0,0,X$127/NMM!X$11*1000)</f>
        <v>11.486905503353698</v>
      </c>
      <c r="Y214" s="277">
        <f>IF(Y$127=0,0,Y$127/NMM!Y$11*1000)</f>
        <v>11.368963110692283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IT: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1819.147019626208</v>
      </c>
      <c r="C5" s="223">
        <v>1794.1948313482869</v>
      </c>
      <c r="D5" s="223">
        <v>1900.68601640165</v>
      </c>
      <c r="E5" s="223">
        <v>1936.650670131336</v>
      </c>
      <c r="F5" s="223">
        <v>1946.520491338355</v>
      </c>
      <c r="G5" s="223">
        <v>1892.2865890781691</v>
      </c>
      <c r="H5" s="223">
        <v>1948.859859160111</v>
      </c>
      <c r="I5" s="223">
        <v>1940.527910844417</v>
      </c>
      <c r="J5" s="223">
        <v>1766.5251869344311</v>
      </c>
      <c r="K5" s="223">
        <v>1437.0242753491409</v>
      </c>
      <c r="L5" s="223">
        <v>1515.665274721802</v>
      </c>
      <c r="M5" s="223">
        <v>1398.8431916364291</v>
      </c>
      <c r="N5" s="223">
        <v>1136.7931705079041</v>
      </c>
      <c r="O5" s="223">
        <v>968.55810994081162</v>
      </c>
      <c r="P5" s="223">
        <v>884.66504334702654</v>
      </c>
      <c r="Q5" s="223">
        <v>881.73038602622671</v>
      </c>
      <c r="R5" s="223">
        <v>891.3433511350986</v>
      </c>
      <c r="S5" s="223">
        <v>829.06274349775038</v>
      </c>
      <c r="T5" s="223">
        <v>827.17267081824468</v>
      </c>
      <c r="U5" s="223">
        <v>854.46655915289182</v>
      </c>
      <c r="V5" s="223">
        <v>897.48348862804835</v>
      </c>
      <c r="W5" s="223">
        <v>974.71656931330051</v>
      </c>
      <c r="X5" s="223">
        <v>970.97866284131192</v>
      </c>
      <c r="Y5" s="223">
        <v>820.77190200039115</v>
      </c>
      <c r="DA5" s="89" t="s">
        <v>1579</v>
      </c>
    </row>
    <row r="6" spans="1:105" ht="12" customHeight="1" x14ac:dyDescent="0.25">
      <c r="A6" s="55" t="s">
        <v>91</v>
      </c>
      <c r="B6" s="259">
        <v>7.4819549031840058</v>
      </c>
      <c r="C6" s="259">
        <v>7.338117287838096</v>
      </c>
      <c r="D6" s="259">
        <v>7.7722796835597103</v>
      </c>
      <c r="E6" s="259">
        <v>7.9608004790606914</v>
      </c>
      <c r="F6" s="259">
        <v>8.0203737306078366</v>
      </c>
      <c r="G6" s="259">
        <v>7.8111744018899048</v>
      </c>
      <c r="H6" s="259">
        <v>8.0086631438534628</v>
      </c>
      <c r="I6" s="259">
        <v>7.96681336500796</v>
      </c>
      <c r="J6" s="259">
        <v>7.2946074117236774</v>
      </c>
      <c r="K6" s="259">
        <v>5.904732534288847</v>
      </c>
      <c r="L6" s="259">
        <v>6.2106343659139744</v>
      </c>
      <c r="M6" s="259">
        <v>5.740882282625221</v>
      </c>
      <c r="N6" s="259">
        <v>4.6704923044266504</v>
      </c>
      <c r="O6" s="259">
        <v>3.9690521741775409</v>
      </c>
      <c r="P6" s="259">
        <v>3.5909161738835969</v>
      </c>
      <c r="Q6" s="259">
        <v>3.6218543176140781</v>
      </c>
      <c r="R6" s="259">
        <v>3.6389435405590258</v>
      </c>
      <c r="S6" s="259">
        <v>3.354794449213315</v>
      </c>
      <c r="T6" s="259">
        <v>3.348679762095141</v>
      </c>
      <c r="U6" s="259">
        <v>3.4511086037889078</v>
      </c>
      <c r="V6" s="259">
        <v>3.6454153381299319</v>
      </c>
      <c r="W6" s="259">
        <v>4.0000397782708266</v>
      </c>
      <c r="X6" s="259">
        <v>4.0047419041063366</v>
      </c>
      <c r="Y6" s="259">
        <v>3.3723285177645841</v>
      </c>
      <c r="DA6" s="67" t="s">
        <v>1580</v>
      </c>
    </row>
    <row r="7" spans="1:105" ht="12" customHeight="1" x14ac:dyDescent="0.25">
      <c r="A7" s="173" t="s">
        <v>92</v>
      </c>
      <c r="B7" s="224">
        <v>0.77494903305563789</v>
      </c>
      <c r="C7" s="224">
        <v>0.760050945273539</v>
      </c>
      <c r="D7" s="224">
        <v>0.80501963769514162</v>
      </c>
      <c r="E7" s="224">
        <v>0.8245458190307432</v>
      </c>
      <c r="F7" s="224">
        <v>0.83071616278178584</v>
      </c>
      <c r="G7" s="224">
        <v>0.80904818701827752</v>
      </c>
      <c r="H7" s="224">
        <v>0.82950323006577131</v>
      </c>
      <c r="I7" s="224">
        <v>0.82516860815617976</v>
      </c>
      <c r="J7" s="224">
        <v>0.75554437755700665</v>
      </c>
      <c r="K7" s="224">
        <v>0.61158705540339608</v>
      </c>
      <c r="L7" s="224">
        <v>0.64327106468911888</v>
      </c>
      <c r="M7" s="224">
        <v>0.59461614395903351</v>
      </c>
      <c r="N7" s="224">
        <v>0.48374970740186751</v>
      </c>
      <c r="O7" s="224">
        <v>0.4110975252226296</v>
      </c>
      <c r="P7" s="224">
        <v>0.37193180829661399</v>
      </c>
      <c r="Q7" s="224">
        <v>0.37513624949930963</v>
      </c>
      <c r="R7" s="224">
        <v>0.3769062784513984</v>
      </c>
      <c r="S7" s="224">
        <v>0.3474753253874755</v>
      </c>
      <c r="T7" s="224">
        <v>0.3468419921301939</v>
      </c>
      <c r="U7" s="224">
        <v>0.35745113544296842</v>
      </c>
      <c r="V7" s="224">
        <v>0.3775765996889095</v>
      </c>
      <c r="W7" s="224">
        <v>0.41430708931911758</v>
      </c>
      <c r="X7" s="224">
        <v>0.41479411549298362</v>
      </c>
      <c r="Y7" s="224">
        <v>0.34929142955345432</v>
      </c>
      <c r="DA7" s="177" t="s">
        <v>1581</v>
      </c>
    </row>
    <row r="8" spans="1:105" ht="12" customHeight="1" x14ac:dyDescent="0.25">
      <c r="A8" s="173" t="s">
        <v>93</v>
      </c>
      <c r="B8" s="224">
        <v>17.216155310652852</v>
      </c>
      <c r="C8" s="224">
        <v>18.606767990982071</v>
      </c>
      <c r="D8" s="224">
        <v>20.501597702762211</v>
      </c>
      <c r="E8" s="224">
        <v>18.723140167849731</v>
      </c>
      <c r="F8" s="224">
        <v>17.748498693577631</v>
      </c>
      <c r="G8" s="224">
        <v>16.757305593933779</v>
      </c>
      <c r="H8" s="224">
        <v>20.34490044998298</v>
      </c>
      <c r="I8" s="224">
        <v>20.102019310439971</v>
      </c>
      <c r="J8" s="224">
        <v>16.44781148429939</v>
      </c>
      <c r="K8" s="224">
        <v>15.83665423279432</v>
      </c>
      <c r="L8" s="224">
        <v>17.164694534381731</v>
      </c>
      <c r="M8" s="224">
        <v>15.094067909326309</v>
      </c>
      <c r="N8" s="224">
        <v>11.057092033432051</v>
      </c>
      <c r="O8" s="224">
        <v>9.4628293553181244</v>
      </c>
      <c r="P8" s="224">
        <v>9.3160248009966349</v>
      </c>
      <c r="Q8" s="224">
        <v>7.6782385997039917</v>
      </c>
      <c r="R8" s="224">
        <v>8.4305367958776785</v>
      </c>
      <c r="S8" s="224">
        <v>8.8995561060102339</v>
      </c>
      <c r="T8" s="224">
        <v>8.392483110087209</v>
      </c>
      <c r="U8" s="224">
        <v>8.831396409003279</v>
      </c>
      <c r="V8" s="224">
        <v>8.9222092704657179</v>
      </c>
      <c r="W8" s="224">
        <v>10.15468054412028</v>
      </c>
      <c r="X8" s="224">
        <v>9.0901952949574163</v>
      </c>
      <c r="Y8" s="224">
        <v>8.1214921469454531</v>
      </c>
      <c r="DA8" s="177" t="s">
        <v>1582</v>
      </c>
    </row>
    <row r="9" spans="1:105" ht="12" customHeight="1" x14ac:dyDescent="0.25">
      <c r="A9" s="173" t="s">
        <v>94</v>
      </c>
      <c r="B9" s="224">
        <v>1.4755017376009041</v>
      </c>
      <c r="C9" s="224">
        <v>1.4471358019435081</v>
      </c>
      <c r="D9" s="224">
        <v>1.5327561214425729</v>
      </c>
      <c r="E9" s="224">
        <v>1.569933939931859</v>
      </c>
      <c r="F9" s="224">
        <v>1.5816822647092439</v>
      </c>
      <c r="G9" s="224">
        <v>1.540426473004739</v>
      </c>
      <c r="H9" s="224">
        <v>1.5793728427295619</v>
      </c>
      <c r="I9" s="224">
        <v>1.5711197294451611</v>
      </c>
      <c r="J9" s="224">
        <v>1.438555304113682</v>
      </c>
      <c r="K9" s="224">
        <v>1.1644607896131709</v>
      </c>
      <c r="L9" s="224">
        <v>1.224787093358479</v>
      </c>
      <c r="M9" s="224">
        <v>1.132148200969642</v>
      </c>
      <c r="N9" s="224">
        <v>0.92105868049278394</v>
      </c>
      <c r="O9" s="224">
        <v>0.78272904012498057</v>
      </c>
      <c r="P9" s="224">
        <v>0.70815757682389424</v>
      </c>
      <c r="Q9" s="224">
        <v>0.71425882782355532</v>
      </c>
      <c r="R9" s="224">
        <v>0.71762896015872724</v>
      </c>
      <c r="S9" s="224">
        <v>0.66159247190885928</v>
      </c>
      <c r="T9" s="224">
        <v>0.66038660638514268</v>
      </c>
      <c r="U9" s="224">
        <v>0.68058639853241798</v>
      </c>
      <c r="V9" s="224">
        <v>0.71890525073850742</v>
      </c>
      <c r="W9" s="224">
        <v>0.78884004510634931</v>
      </c>
      <c r="X9" s="224">
        <v>0.78976734217382549</v>
      </c>
      <c r="Y9" s="224">
        <v>0.6650503313786621</v>
      </c>
      <c r="DA9" s="177" t="s">
        <v>1583</v>
      </c>
    </row>
    <row r="10" spans="1:105" ht="12" customHeight="1" x14ac:dyDescent="0.25">
      <c r="A10" s="56" t="s">
        <v>95</v>
      </c>
      <c r="B10" s="260">
        <v>9.1270642491146035</v>
      </c>
      <c r="C10" s="260">
        <v>9.2005094826389602</v>
      </c>
      <c r="D10" s="260">
        <v>9.9017513817137441</v>
      </c>
      <c r="E10" s="260">
        <v>9.6714740228600302</v>
      </c>
      <c r="F10" s="260">
        <v>9.3886090470855716</v>
      </c>
      <c r="G10" s="260">
        <v>9.0027070631713908</v>
      </c>
      <c r="H10" s="260">
        <v>9.8928950774182809</v>
      </c>
      <c r="I10" s="260">
        <v>9.9237251419997996</v>
      </c>
      <c r="J10" s="260">
        <v>8.596365671593734</v>
      </c>
      <c r="K10" s="260">
        <v>7.4969251404166304</v>
      </c>
      <c r="L10" s="260">
        <v>7.9891722360587618</v>
      </c>
      <c r="M10" s="260">
        <v>7.2070281785023358</v>
      </c>
      <c r="N10" s="260">
        <v>5.533265004980926</v>
      </c>
      <c r="O10" s="260">
        <v>4.7072004061915766</v>
      </c>
      <c r="P10" s="260">
        <v>4.4692610716993553</v>
      </c>
      <c r="Q10" s="260">
        <v>4.0013609246052031</v>
      </c>
      <c r="R10" s="260">
        <v>4.294507379774176</v>
      </c>
      <c r="S10" s="260">
        <v>4.2130869949744723</v>
      </c>
      <c r="T10" s="260">
        <v>4.072856870512636</v>
      </c>
      <c r="U10" s="260">
        <v>4.223419490740838</v>
      </c>
      <c r="V10" s="260">
        <v>4.3183657064009937</v>
      </c>
      <c r="W10" s="260">
        <v>4.9525729418577011</v>
      </c>
      <c r="X10" s="260">
        <v>4.7246720228136354</v>
      </c>
      <c r="Y10" s="260">
        <v>4.1574253552729239</v>
      </c>
      <c r="DA10" s="68" t="s">
        <v>1584</v>
      </c>
    </row>
    <row r="11" spans="1:105" ht="12" customHeight="1" x14ac:dyDescent="0.25">
      <c r="A11" s="37" t="s">
        <v>159</v>
      </c>
      <c r="B11" s="226">
        <v>8.2395713954161089E-3</v>
      </c>
      <c r="C11" s="226">
        <v>6.8800470966645766E-2</v>
      </c>
      <c r="D11" s="226">
        <v>6.9794322054257341E-2</v>
      </c>
      <c r="E11" s="226">
        <v>8.8545637454174569E-2</v>
      </c>
      <c r="F11" s="226">
        <v>0.1031430337610476</v>
      </c>
      <c r="G11" s="226">
        <v>9.5762901048643143E-2</v>
      </c>
      <c r="H11" s="226">
        <v>8.3646679749566952E-2</v>
      </c>
      <c r="I11" s="226">
        <v>0.1094141269465182</v>
      </c>
      <c r="J11" s="226">
        <v>8.9965768509694649E-2</v>
      </c>
      <c r="K11" s="226">
        <v>7.1215277767724378E-2</v>
      </c>
      <c r="L11" s="226">
        <v>0.1101552871490003</v>
      </c>
      <c r="M11" s="226">
        <v>8.8017695502393328E-2</v>
      </c>
      <c r="N11" s="226">
        <v>5.909713753176276E-2</v>
      </c>
      <c r="O11" s="226">
        <v>3.354971360229405E-2</v>
      </c>
      <c r="P11" s="226">
        <v>4.1591719612714011E-2</v>
      </c>
      <c r="Q11" s="226">
        <v>5.6346214770657391E-2</v>
      </c>
      <c r="R11" s="226">
        <v>5.1479592670997533E-2</v>
      </c>
      <c r="S11" s="226">
        <v>4.5330464667858908E-2</v>
      </c>
      <c r="T11" s="226">
        <v>4.6197360881405893E-2</v>
      </c>
      <c r="U11" s="226">
        <v>4.4883122457501388E-2</v>
      </c>
      <c r="V11" s="226">
        <v>4.6788204183789081E-2</v>
      </c>
      <c r="W11" s="226">
        <v>6.1412465019003708E-2</v>
      </c>
      <c r="X11" s="226">
        <v>8.3676251970540974E-2</v>
      </c>
      <c r="Y11" s="226">
        <v>6.3661836537984864E-2</v>
      </c>
      <c r="DA11" s="69" t="s">
        <v>1585</v>
      </c>
    </row>
    <row r="12" spans="1:105" ht="12" customHeight="1" x14ac:dyDescent="0.25">
      <c r="A12" s="37" t="s">
        <v>35</v>
      </c>
      <c r="B12" s="226">
        <v>6.4410983881619703</v>
      </c>
      <c r="C12" s="226">
        <v>5.9937200846548793</v>
      </c>
      <c r="D12" s="226">
        <v>6.1816423556041578</v>
      </c>
      <c r="E12" s="226">
        <v>6.5131598856443258</v>
      </c>
      <c r="F12" s="226">
        <v>6.4215926285239249</v>
      </c>
      <c r="G12" s="226">
        <v>6.1722635323894286</v>
      </c>
      <c r="H12" s="226">
        <v>5.8025590896087884</v>
      </c>
      <c r="I12" s="226">
        <v>5.7908686974900849</v>
      </c>
      <c r="J12" s="226">
        <v>5.4003067894108234</v>
      </c>
      <c r="K12" s="226">
        <v>3.9145805762798682</v>
      </c>
      <c r="L12" s="226">
        <v>4.0881014631668062</v>
      </c>
      <c r="M12" s="226">
        <v>3.7099035533285081</v>
      </c>
      <c r="N12" s="226">
        <v>3.2596585489698722</v>
      </c>
      <c r="O12" s="226">
        <v>2.819945203359147</v>
      </c>
      <c r="P12" s="226">
        <v>2.5462337019036192</v>
      </c>
      <c r="Q12" s="226">
        <v>2.5279274422795881</v>
      </c>
      <c r="R12" s="226">
        <v>2.6693922693048009</v>
      </c>
      <c r="S12" s="226">
        <v>2.4159146287257101</v>
      </c>
      <c r="T12" s="226">
        <v>2.4384079255765001</v>
      </c>
      <c r="U12" s="226">
        <v>2.4687782923024701</v>
      </c>
      <c r="V12" s="226">
        <v>2.5064371750045549</v>
      </c>
      <c r="W12" s="226">
        <v>2.7663798497252619</v>
      </c>
      <c r="X12" s="226">
        <v>2.8230617554791229</v>
      </c>
      <c r="Y12" s="226">
        <v>2.338288696785376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0.15695382616263939</v>
      </c>
      <c r="X14" s="226">
        <v>0.23646802571238151</v>
      </c>
      <c r="Y14" s="226">
        <v>0.2819162359983079</v>
      </c>
      <c r="DA14" s="69" t="s">
        <v>1588</v>
      </c>
    </row>
    <row r="15" spans="1:105" ht="12" customHeight="1" x14ac:dyDescent="0.25">
      <c r="A15" s="37" t="s">
        <v>40</v>
      </c>
      <c r="B15" s="226">
        <v>2.6777262895572158</v>
      </c>
      <c r="C15" s="226">
        <v>3.1379889270174361</v>
      </c>
      <c r="D15" s="226">
        <v>3.6503147040553299</v>
      </c>
      <c r="E15" s="226">
        <v>3.0697684997615289</v>
      </c>
      <c r="F15" s="226">
        <v>2.8638733848005988</v>
      </c>
      <c r="G15" s="226">
        <v>2.7346806297333179</v>
      </c>
      <c r="H15" s="226">
        <v>4.0066893080599266</v>
      </c>
      <c r="I15" s="226">
        <v>4.0234423175631964</v>
      </c>
      <c r="J15" s="226">
        <v>3.1060931136732171</v>
      </c>
      <c r="K15" s="226">
        <v>3.5111292863690391</v>
      </c>
      <c r="L15" s="226">
        <v>3.7909154857429548</v>
      </c>
      <c r="M15" s="226">
        <v>3.4091069296714349</v>
      </c>
      <c r="N15" s="226">
        <v>2.214509318479291</v>
      </c>
      <c r="O15" s="226">
        <v>1.8537054892301359</v>
      </c>
      <c r="P15" s="226">
        <v>1.8814356501830221</v>
      </c>
      <c r="Q15" s="226">
        <v>1.417087267554958</v>
      </c>
      <c r="R15" s="226">
        <v>1.573635517798377</v>
      </c>
      <c r="S15" s="226">
        <v>1.7518419015809039</v>
      </c>
      <c r="T15" s="226">
        <v>1.5882515840547311</v>
      </c>
      <c r="U15" s="226">
        <v>1.709758075980867</v>
      </c>
      <c r="V15" s="226">
        <v>1.7651403272126489</v>
      </c>
      <c r="W15" s="226">
        <v>1.9678268009507971</v>
      </c>
      <c r="X15" s="226">
        <v>1.581465989651589</v>
      </c>
      <c r="Y15" s="226">
        <v>1.473558585951255</v>
      </c>
      <c r="DA15" s="69" t="s">
        <v>1589</v>
      </c>
    </row>
    <row r="16" spans="1:105" ht="12" customHeight="1" x14ac:dyDescent="0.25">
      <c r="A16" s="57" t="s">
        <v>1450</v>
      </c>
      <c r="B16" s="261">
        <v>67.091309406945612</v>
      </c>
      <c r="C16" s="261">
        <v>72.510523158082052</v>
      </c>
      <c r="D16" s="261">
        <v>79.894669279710811</v>
      </c>
      <c r="E16" s="261">
        <v>72.964025207971019</v>
      </c>
      <c r="F16" s="261">
        <v>69.165850090976704</v>
      </c>
      <c r="G16" s="261">
        <v>65.303173335900794</v>
      </c>
      <c r="H16" s="261">
        <v>79.284020521046017</v>
      </c>
      <c r="I16" s="261">
        <v>78.337513395142679</v>
      </c>
      <c r="J16" s="261">
        <v>64.09707565064933</v>
      </c>
      <c r="K16" s="261">
        <v>61.715397539761632</v>
      </c>
      <c r="L16" s="261">
        <v>66.890766904811571</v>
      </c>
      <c r="M16" s="261">
        <v>58.821540700637357</v>
      </c>
      <c r="N16" s="261">
        <v>43.089456929854578</v>
      </c>
      <c r="O16" s="261">
        <v>36.876619703235079</v>
      </c>
      <c r="P16" s="261">
        <v>36.304522762971231</v>
      </c>
      <c r="Q16" s="261">
        <v>29.922074487463419</v>
      </c>
      <c r="R16" s="261">
        <v>32.853778467535257</v>
      </c>
      <c r="S16" s="261">
        <v>34.681545415854117</v>
      </c>
      <c r="T16" s="261">
        <v>32.705483359749877</v>
      </c>
      <c r="U16" s="261">
        <v>34.415927266013917</v>
      </c>
      <c r="V16" s="261">
        <v>34.76982473479061</v>
      </c>
      <c r="W16" s="261">
        <v>39.572761863544642</v>
      </c>
      <c r="X16" s="261">
        <v>35.424465805450659</v>
      </c>
      <c r="Y16" s="261">
        <v>31.649432329391221</v>
      </c>
      <c r="DA16" s="70" t="s">
        <v>1590</v>
      </c>
    </row>
    <row r="17" spans="1:105" ht="12" customHeight="1" x14ac:dyDescent="0.25">
      <c r="A17" s="57" t="s">
        <v>1452</v>
      </c>
      <c r="B17" s="261">
        <v>531.08273373493205</v>
      </c>
      <c r="C17" s="261">
        <v>519.68461558232445</v>
      </c>
      <c r="D17" s="261">
        <v>548.40892936120565</v>
      </c>
      <c r="E17" s="261">
        <v>565.06400517641896</v>
      </c>
      <c r="F17" s="261">
        <v>569.50730052400343</v>
      </c>
      <c r="G17" s="261">
        <v>554.58748834079267</v>
      </c>
      <c r="H17" s="261">
        <v>561.5112692685027</v>
      </c>
      <c r="I17" s="261">
        <v>556.04084009143389</v>
      </c>
      <c r="J17" s="261">
        <v>512.19549748471661</v>
      </c>
      <c r="K17" s="261">
        <v>410.14475808845458</v>
      </c>
      <c r="L17" s="261">
        <v>429.6939877713541</v>
      </c>
      <c r="M17" s="261">
        <v>395.74182003709319</v>
      </c>
      <c r="N17" s="261">
        <v>323.47896589591841</v>
      </c>
      <c r="O17" s="261">
        <v>274.69064557287891</v>
      </c>
      <c r="P17" s="261">
        <v>245.13869060915709</v>
      </c>
      <c r="Q17" s="261">
        <v>250.09875431843179</v>
      </c>
      <c r="R17" s="261">
        <v>250.1956266813568</v>
      </c>
      <c r="S17" s="261">
        <v>229.1425977987231</v>
      </c>
      <c r="T17" s="261">
        <v>228.5478821492182</v>
      </c>
      <c r="U17" s="261">
        <v>234.24093257689151</v>
      </c>
      <c r="V17" s="261">
        <v>247.06755661615071</v>
      </c>
      <c r="W17" s="261">
        <v>278.19632368289359</v>
      </c>
      <c r="X17" s="261">
        <v>281.02812010167338</v>
      </c>
      <c r="Y17" s="261">
        <v>234.8104828995927</v>
      </c>
      <c r="DA17" s="70" t="s">
        <v>1591</v>
      </c>
    </row>
    <row r="18" spans="1:105" ht="12" customHeight="1" x14ac:dyDescent="0.25">
      <c r="A18" s="18" t="s">
        <v>28</v>
      </c>
      <c r="B18" s="230">
        <v>22.536706536152298</v>
      </c>
      <c r="C18" s="230">
        <v>23.664463898247039</v>
      </c>
      <c r="D18" s="230">
        <v>22.42762988519058</v>
      </c>
      <c r="E18" s="230">
        <v>29.960923763470571</v>
      </c>
      <c r="F18" s="230">
        <v>14.705953338484759</v>
      </c>
      <c r="G18" s="230">
        <v>18.516216416255819</v>
      </c>
      <c r="H18" s="230">
        <v>6.6165892137454509</v>
      </c>
      <c r="I18" s="230">
        <v>34.321410864620518</v>
      </c>
      <c r="J18" s="230">
        <v>30.637834811492208</v>
      </c>
      <c r="K18" s="230">
        <v>6.4233572229514628</v>
      </c>
      <c r="L18" s="230">
        <v>3.9433884232915339</v>
      </c>
      <c r="M18" s="230">
        <v>19.137798471020229</v>
      </c>
      <c r="N18" s="230">
        <v>15.076013830957461</v>
      </c>
      <c r="O18" s="230">
        <v>11.22949927216921</v>
      </c>
      <c r="P18" s="230">
        <v>15.76233861020529</v>
      </c>
      <c r="Q18" s="230">
        <v>5.4977178467913186</v>
      </c>
      <c r="R18" s="230">
        <v>10.908752954510049</v>
      </c>
      <c r="S18" s="230">
        <v>7.6976699084162936</v>
      </c>
      <c r="T18" s="230">
        <v>8.3924009302381837</v>
      </c>
      <c r="U18" s="230">
        <v>8.9446142280893071</v>
      </c>
      <c r="V18" s="230">
        <v>7.5262318714105128</v>
      </c>
      <c r="W18" s="230">
        <v>1.7097650919776901</v>
      </c>
      <c r="X18" s="230">
        <v>1.2447786759587141</v>
      </c>
      <c r="Y18" s="230">
        <v>0.87280051232891931</v>
      </c>
      <c r="DA18" s="71" t="s">
        <v>1592</v>
      </c>
    </row>
    <row r="19" spans="1:105" ht="12" customHeight="1" x14ac:dyDescent="0.25">
      <c r="A19" s="18" t="s">
        <v>31</v>
      </c>
      <c r="B19" s="230">
        <v>11.36822445901436</v>
      </c>
      <c r="C19" s="230">
        <v>11.65067429384748</v>
      </c>
      <c r="D19" s="230">
        <v>11.46649853834993</v>
      </c>
      <c r="E19" s="230">
        <v>11.78519428088901</v>
      </c>
      <c r="F19" s="230">
        <v>11.002233672272281</v>
      </c>
      <c r="G19" s="230">
        <v>10.121031733846079</v>
      </c>
      <c r="H19" s="230">
        <v>10.952372510452779</v>
      </c>
      <c r="I19" s="230">
        <v>11.207494589105339</v>
      </c>
      <c r="J19" s="230">
        <v>7.7247551814923812</v>
      </c>
      <c r="K19" s="230">
        <v>7.5285503894136454</v>
      </c>
      <c r="L19" s="230">
        <v>10.008412048334749</v>
      </c>
      <c r="M19" s="230">
        <v>7.6752670924261217</v>
      </c>
      <c r="N19" s="230">
        <v>5.9922222241662082</v>
      </c>
      <c r="O19" s="230">
        <v>4.6940026457537334</v>
      </c>
      <c r="P19" s="230">
        <v>2.8441437958246079</v>
      </c>
      <c r="Q19" s="230">
        <v>4.3807227468585683</v>
      </c>
      <c r="R19" s="230">
        <v>5.4908505380190684</v>
      </c>
      <c r="S19" s="230">
        <v>2.5244442634301492</v>
      </c>
      <c r="T19" s="230">
        <v>2.4101558579858708</v>
      </c>
      <c r="U19" s="230">
        <v>2.6260070260659112</v>
      </c>
      <c r="V19" s="230">
        <v>2.2456369741761582</v>
      </c>
      <c r="W19" s="230">
        <v>3.0395116741093982</v>
      </c>
      <c r="X19" s="230">
        <v>3.015645387452897</v>
      </c>
      <c r="Y19" s="230">
        <v>3.3061433960011861</v>
      </c>
      <c r="DA19" s="71" t="s">
        <v>1593</v>
      </c>
    </row>
    <row r="20" spans="1:105" ht="12" customHeight="1" x14ac:dyDescent="0.25">
      <c r="A20" s="18" t="s">
        <v>159</v>
      </c>
      <c r="B20" s="295">
        <v>0.33862445342200431</v>
      </c>
      <c r="C20" s="295">
        <v>3.170648395632484</v>
      </c>
      <c r="D20" s="295">
        <v>3.2539592540695832</v>
      </c>
      <c r="E20" s="295">
        <v>3.5964763803275419</v>
      </c>
      <c r="F20" s="295">
        <v>3.8898997370377142</v>
      </c>
      <c r="G20" s="295">
        <v>3.4377338733370308</v>
      </c>
      <c r="H20" s="295">
        <v>3.3996761165148128</v>
      </c>
      <c r="I20" s="295">
        <v>4.2948768266173394</v>
      </c>
      <c r="J20" s="295">
        <v>3.0548330817470482</v>
      </c>
      <c r="K20" s="295">
        <v>2.970706551075522</v>
      </c>
      <c r="L20" s="295">
        <v>4.8470475657470926</v>
      </c>
      <c r="M20" s="295">
        <v>3.524350385192252</v>
      </c>
      <c r="N20" s="295">
        <v>2.233256246864304</v>
      </c>
      <c r="O20" s="295">
        <v>1.35354995366442</v>
      </c>
      <c r="P20" s="295">
        <v>1.984291442290774</v>
      </c>
      <c r="Q20" s="295">
        <v>2.0513608213148409</v>
      </c>
      <c r="R20" s="295">
        <v>2.161985309856453</v>
      </c>
      <c r="S20" s="295">
        <v>2.3905704677594972</v>
      </c>
      <c r="T20" s="295">
        <v>2.337266236827968</v>
      </c>
      <c r="U20" s="295">
        <v>2.322667665403936</v>
      </c>
      <c r="V20" s="295">
        <v>2.1705266473106981</v>
      </c>
      <c r="W20" s="295">
        <v>2.9121780916602429</v>
      </c>
      <c r="X20" s="295">
        <v>3.5490111804181459</v>
      </c>
      <c r="Y20" s="295">
        <v>2.9357926531281082</v>
      </c>
      <c r="DA20" s="122" t="s">
        <v>1594</v>
      </c>
    </row>
    <row r="21" spans="1:105" ht="12" customHeight="1" x14ac:dyDescent="0.25">
      <c r="A21" s="18" t="s">
        <v>32</v>
      </c>
      <c r="B21" s="295">
        <v>54.890597779042963</v>
      </c>
      <c r="C21" s="295">
        <v>24.655015957836451</v>
      </c>
      <c r="D21" s="295">
        <v>26.39370309943622</v>
      </c>
      <c r="E21" s="295">
        <v>23.801998398389308</v>
      </c>
      <c r="F21" s="295">
        <v>22.89799721905727</v>
      </c>
      <c r="G21" s="295">
        <v>21.463554877084281</v>
      </c>
      <c r="H21" s="295">
        <v>22.336339807890649</v>
      </c>
      <c r="I21" s="295">
        <v>19.90155999644481</v>
      </c>
      <c r="J21" s="295">
        <v>19.570502568427699</v>
      </c>
      <c r="K21" s="295">
        <v>15.86745419012548</v>
      </c>
      <c r="L21" s="295">
        <v>12.408299620901619</v>
      </c>
      <c r="M21" s="295">
        <v>3.738306653490906</v>
      </c>
      <c r="N21" s="295">
        <v>4.6431729580587318</v>
      </c>
      <c r="O21" s="295">
        <v>3.6832700897997999</v>
      </c>
      <c r="P21" s="295">
        <v>4.3074951129782448</v>
      </c>
      <c r="Q21" s="295">
        <v>6.7889528020382262</v>
      </c>
      <c r="R21" s="295">
        <v>12.81184341188326</v>
      </c>
      <c r="S21" s="295">
        <v>9.4549928723526531</v>
      </c>
      <c r="T21" s="295">
        <v>8.5514035631463088</v>
      </c>
      <c r="U21" s="295">
        <v>5.8778913675929267</v>
      </c>
      <c r="V21" s="295">
        <v>4.4156212475174943</v>
      </c>
      <c r="W21" s="295">
        <v>5.5062133595438549</v>
      </c>
      <c r="X21" s="295">
        <v>5.0330130504928938</v>
      </c>
      <c r="Y21" s="295">
        <v>4.410393172421843</v>
      </c>
      <c r="DA21" s="122" t="s">
        <v>1595</v>
      </c>
    </row>
    <row r="22" spans="1:105" ht="12" customHeight="1" x14ac:dyDescent="0.25">
      <c r="A22" s="18" t="s">
        <v>33</v>
      </c>
      <c r="B22" s="295">
        <v>178.2303179748954</v>
      </c>
      <c r="C22" s="295">
        <v>181.15965807320291</v>
      </c>
      <c r="D22" s="295">
        <v>197.75874483373079</v>
      </c>
      <c r="E22" s="295">
        <v>232.3583388060527</v>
      </c>
      <c r="F22" s="295">
        <v>275.458583941688</v>
      </c>
      <c r="G22" s="295">
        <v>279.83062795134282</v>
      </c>
      <c r="H22" s="295">
        <v>282.59128164788672</v>
      </c>
      <c r="I22" s="295">
        <v>259.86969302409528</v>
      </c>
      <c r="J22" s="295">
        <v>266.16130129513749</v>
      </c>
      <c r="K22" s="295">
        <v>207.31557226357239</v>
      </c>
      <c r="L22" s="295">
        <v>202.60464022358241</v>
      </c>
      <c r="M22" s="295">
        <v>193.32798093275451</v>
      </c>
      <c r="N22" s="295">
        <v>150.1412544464996</v>
      </c>
      <c r="O22" s="295">
        <v>119.5586685155678</v>
      </c>
      <c r="P22" s="295">
        <v>78.971339533205381</v>
      </c>
      <c r="Q22" s="295">
        <v>118.3046192850488</v>
      </c>
      <c r="R22" s="295">
        <v>86.403513223380656</v>
      </c>
      <c r="S22" s="295">
        <v>60.369393498870522</v>
      </c>
      <c r="T22" s="295">
        <v>62.730750639000917</v>
      </c>
      <c r="U22" s="295">
        <v>63.836542991701592</v>
      </c>
      <c r="V22" s="295">
        <v>84.104848050399028</v>
      </c>
      <c r="W22" s="295">
        <v>98.630856959342481</v>
      </c>
      <c r="X22" s="295">
        <v>115.54054415402931</v>
      </c>
      <c r="Y22" s="295">
        <v>81.246009543609134</v>
      </c>
      <c r="DA22" s="122" t="s">
        <v>1596</v>
      </c>
    </row>
    <row r="23" spans="1:105" ht="12" customHeight="1" x14ac:dyDescent="0.25">
      <c r="A23" s="18" t="s">
        <v>35</v>
      </c>
      <c r="B23" s="295">
        <v>258.3734425944134</v>
      </c>
      <c r="C23" s="295">
        <v>269.60464660028123</v>
      </c>
      <c r="D23" s="295">
        <v>281.30026106778581</v>
      </c>
      <c r="E23" s="295">
        <v>258.21176478495772</v>
      </c>
      <c r="F23" s="295">
        <v>236.38259749339269</v>
      </c>
      <c r="G23" s="295">
        <v>216.26869654841309</v>
      </c>
      <c r="H23" s="295">
        <v>230.18798542792371</v>
      </c>
      <c r="I23" s="295">
        <v>221.86830964030599</v>
      </c>
      <c r="J23" s="295">
        <v>178.97932525728109</v>
      </c>
      <c r="K23" s="295">
        <v>159.38449149393099</v>
      </c>
      <c r="L23" s="295">
        <v>175.57708876028639</v>
      </c>
      <c r="M23" s="295">
        <v>144.99263665393451</v>
      </c>
      <c r="N23" s="295">
        <v>120.2315551725124</v>
      </c>
      <c r="O23" s="295">
        <v>111.04535156172911</v>
      </c>
      <c r="P23" s="295">
        <v>118.5689810894042</v>
      </c>
      <c r="Q23" s="295">
        <v>89.828915776588246</v>
      </c>
      <c r="R23" s="295">
        <v>109.4219066854252</v>
      </c>
      <c r="S23" s="295">
        <v>124.3561321372456</v>
      </c>
      <c r="T23" s="295">
        <v>120.41251388269551</v>
      </c>
      <c r="U23" s="295">
        <v>124.69824590533911</v>
      </c>
      <c r="V23" s="295">
        <v>113.490579012783</v>
      </c>
      <c r="W23" s="295">
        <v>128.04052790968629</v>
      </c>
      <c r="X23" s="295">
        <v>116.86911895314149</v>
      </c>
      <c r="Y23" s="295">
        <v>105.2491481315076</v>
      </c>
      <c r="DA23" s="122" t="s">
        <v>1597</v>
      </c>
    </row>
    <row r="24" spans="1:105" ht="12" customHeight="1" x14ac:dyDescent="0.25">
      <c r="A24" s="18" t="s">
        <v>38</v>
      </c>
      <c r="B24" s="295">
        <v>5.3448199379915931</v>
      </c>
      <c r="C24" s="295">
        <v>5.7795083632769257</v>
      </c>
      <c r="D24" s="295">
        <v>5.8081326826427944</v>
      </c>
      <c r="E24" s="295">
        <v>5.349308762332166</v>
      </c>
      <c r="F24" s="295">
        <v>5.1700351220707974</v>
      </c>
      <c r="G24" s="295">
        <v>4.9496269405136113</v>
      </c>
      <c r="H24" s="295">
        <v>5.4270245440885239</v>
      </c>
      <c r="I24" s="295">
        <v>4.5774951502447037</v>
      </c>
      <c r="J24" s="295">
        <v>6.0669452891386531</v>
      </c>
      <c r="K24" s="295">
        <v>10.65462597738502</v>
      </c>
      <c r="L24" s="295">
        <v>20.305111129210339</v>
      </c>
      <c r="M24" s="295">
        <v>23.34547984827482</v>
      </c>
      <c r="N24" s="295">
        <v>25.16149101685966</v>
      </c>
      <c r="O24" s="295">
        <v>23.126303534194811</v>
      </c>
      <c r="P24" s="295">
        <v>22.7001010252486</v>
      </c>
      <c r="Q24" s="295">
        <v>23.24646503979179</v>
      </c>
      <c r="R24" s="295">
        <v>22.996774558282102</v>
      </c>
      <c r="S24" s="295">
        <v>22.34939465064847</v>
      </c>
      <c r="T24" s="295">
        <v>23.713391039323358</v>
      </c>
      <c r="U24" s="295">
        <v>25.934963392698769</v>
      </c>
      <c r="V24" s="295">
        <v>33.114112812553707</v>
      </c>
      <c r="W24" s="295">
        <v>38.357270596573748</v>
      </c>
      <c r="X24" s="295">
        <v>35.776008700180007</v>
      </c>
      <c r="Y24" s="295">
        <v>36.790195490595892</v>
      </c>
      <c r="DA24" s="122" t="s">
        <v>1598</v>
      </c>
    </row>
    <row r="25" spans="1:105" ht="12" customHeight="1" x14ac:dyDescent="0.25">
      <c r="A25" s="57" t="s">
        <v>1461</v>
      </c>
      <c r="B25" s="261">
        <v>1069.339961988245</v>
      </c>
      <c r="C25" s="261">
        <v>1042.785710317635</v>
      </c>
      <c r="D25" s="261">
        <v>1098.971349598592</v>
      </c>
      <c r="E25" s="261">
        <v>1135.047861217038</v>
      </c>
      <c r="F25" s="261">
        <v>1135.84869881348</v>
      </c>
      <c r="G25" s="261">
        <v>1107.96519400898</v>
      </c>
      <c r="H25" s="261">
        <v>1115.9562189839201</v>
      </c>
      <c r="I25" s="261">
        <v>1118.6210213081779</v>
      </c>
      <c r="J25" s="261">
        <v>1030.8070469301199</v>
      </c>
      <c r="K25" s="261">
        <v>819.41873576154649</v>
      </c>
      <c r="L25" s="261">
        <v>861.52616169568455</v>
      </c>
      <c r="M25" s="261">
        <v>802.11946014632713</v>
      </c>
      <c r="N25" s="261">
        <v>658.65493565189342</v>
      </c>
      <c r="O25" s="261">
        <v>559.21354931556482</v>
      </c>
      <c r="P25" s="261">
        <v>503.19393692301691</v>
      </c>
      <c r="Q25" s="261">
        <v>508.70928954503682</v>
      </c>
      <c r="R25" s="261">
        <v>512.64904870270811</v>
      </c>
      <c r="S25" s="261">
        <v>468.38915563669059</v>
      </c>
      <c r="T25" s="261">
        <v>468.11265541705592</v>
      </c>
      <c r="U25" s="261">
        <v>480.2694501645575</v>
      </c>
      <c r="V25" s="261">
        <v>508.23733728346969</v>
      </c>
      <c r="W25" s="261">
        <v>569.61526535046539</v>
      </c>
      <c r="X25" s="261">
        <v>573.68500152666252</v>
      </c>
      <c r="Y25" s="261">
        <v>482.90554277362338</v>
      </c>
      <c r="DA25" s="70" t="s">
        <v>1599</v>
      </c>
    </row>
    <row r="26" spans="1:105" ht="12" customHeight="1" x14ac:dyDescent="0.25">
      <c r="A26" s="18" t="s">
        <v>28</v>
      </c>
      <c r="B26" s="230">
        <v>55.811160807199911</v>
      </c>
      <c r="C26" s="230">
        <v>58.604002227325147</v>
      </c>
      <c r="D26" s="230">
        <v>55.541037286827951</v>
      </c>
      <c r="E26" s="230">
        <v>74.196907672064881</v>
      </c>
      <c r="F26" s="230">
        <v>36.418645523059631</v>
      </c>
      <c r="G26" s="230">
        <v>45.854594161343812</v>
      </c>
      <c r="H26" s="230">
        <v>16.385691671990809</v>
      </c>
      <c r="I26" s="230">
        <v>84.995461862297105</v>
      </c>
      <c r="J26" s="230">
        <v>75.8732480589223</v>
      </c>
      <c r="K26" s="230">
        <v>15.907161160267711</v>
      </c>
      <c r="L26" s="230">
        <v>9.7656276911856885</v>
      </c>
      <c r="M26" s="230">
        <v>47.393914734102573</v>
      </c>
      <c r="N26" s="230">
        <v>37.335084028422152</v>
      </c>
      <c r="O26" s="230">
        <v>27.809360194578471</v>
      </c>
      <c r="P26" s="230">
        <v>39.034737105908</v>
      </c>
      <c r="Q26" s="230">
        <v>13.61485602732923</v>
      </c>
      <c r="R26" s="230">
        <v>27.015046070441642</v>
      </c>
      <c r="S26" s="230">
        <v>19.062940381736631</v>
      </c>
      <c r="T26" s="230">
        <v>20.783411148592151</v>
      </c>
      <c r="U26" s="230">
        <v>22.150943051126539</v>
      </c>
      <c r="V26" s="230">
        <v>18.63838163636488</v>
      </c>
      <c r="W26" s="230">
        <v>4.2341579208935984</v>
      </c>
      <c r="X26" s="230">
        <v>3.0826395481460742</v>
      </c>
      <c r="Y26" s="230">
        <v>2.1614520146523781</v>
      </c>
      <c r="DA26" s="71" t="s">
        <v>1600</v>
      </c>
    </row>
    <row r="27" spans="1:105" ht="12" customHeight="1" x14ac:dyDescent="0.25">
      <c r="A27" s="18" t="s">
        <v>31</v>
      </c>
      <c r="B27" s="295">
        <v>23.309639306535701</v>
      </c>
      <c r="C27" s="295">
        <v>23.88878020895956</v>
      </c>
      <c r="D27" s="295">
        <v>23.511142483285301</v>
      </c>
      <c r="E27" s="295">
        <v>24.164602734171201</v>
      </c>
      <c r="F27" s="295">
        <v>22.55920433234688</v>
      </c>
      <c r="G27" s="295">
        <v>20.752369904069269</v>
      </c>
      <c r="H27" s="295">
        <v>22.456967989142399</v>
      </c>
      <c r="I27" s="295">
        <v>22.980075502893978</v>
      </c>
      <c r="J27" s="295">
        <v>15.838995584671251</v>
      </c>
      <c r="K27" s="295">
        <v>15.43669327703668</v>
      </c>
      <c r="L27" s="295">
        <v>20.52145220381195</v>
      </c>
      <c r="M27" s="295">
        <v>15.73752419744951</v>
      </c>
      <c r="N27" s="295">
        <v>12.28657467078475</v>
      </c>
      <c r="O27" s="295">
        <v>9.6246787676402281</v>
      </c>
      <c r="P27" s="295">
        <v>5.8316904504840217</v>
      </c>
      <c r="Q27" s="295">
        <v>8.9823232730278892</v>
      </c>
      <c r="R27" s="295">
        <v>11.258551939114239</v>
      </c>
      <c r="S27" s="295">
        <v>5.1761720084045377</v>
      </c>
      <c r="T27" s="295">
        <v>4.9418327307601011</v>
      </c>
      <c r="U27" s="295">
        <v>5.3844183684715876</v>
      </c>
      <c r="V27" s="295">
        <v>4.6044998557325147</v>
      </c>
      <c r="W27" s="295">
        <v>6.2322767330050892</v>
      </c>
      <c r="X27" s="295">
        <v>6.1833408120479447</v>
      </c>
      <c r="Y27" s="295">
        <v>6.7789838540146441</v>
      </c>
      <c r="DA27" s="122" t="s">
        <v>1601</v>
      </c>
    </row>
    <row r="28" spans="1:105" ht="12" customHeight="1" x14ac:dyDescent="0.25">
      <c r="A28" s="18" t="s">
        <v>159</v>
      </c>
      <c r="B28" s="295">
        <v>0.73113929313344073</v>
      </c>
      <c r="C28" s="295">
        <v>6.8458896081802374</v>
      </c>
      <c r="D28" s="295">
        <v>7.025769831042143</v>
      </c>
      <c r="E28" s="295">
        <v>7.7653139692389539</v>
      </c>
      <c r="F28" s="295">
        <v>8.3988575407262687</v>
      </c>
      <c r="G28" s="295">
        <v>7.4225658800847656</v>
      </c>
      <c r="H28" s="295">
        <v>7.3403936649950188</v>
      </c>
      <c r="I28" s="295">
        <v>9.2732617959956976</v>
      </c>
      <c r="J28" s="295">
        <v>6.5958275530849502</v>
      </c>
      <c r="K28" s="295">
        <v>6.4141861756021044</v>
      </c>
      <c r="L28" s="295">
        <v>10.465478482701361</v>
      </c>
      <c r="M28" s="295">
        <v>7.6095834879731976</v>
      </c>
      <c r="N28" s="295">
        <v>4.8219240436346622</v>
      </c>
      <c r="O28" s="295">
        <v>2.922510605309693</v>
      </c>
      <c r="P28" s="295">
        <v>4.284372932391828</v>
      </c>
      <c r="Q28" s="295">
        <v>4.429185446299214</v>
      </c>
      <c r="R28" s="295">
        <v>4.668039756843541</v>
      </c>
      <c r="S28" s="295">
        <v>5.1615882560174846</v>
      </c>
      <c r="T28" s="295">
        <v>5.0464966926928154</v>
      </c>
      <c r="U28" s="295">
        <v>5.0149762602968071</v>
      </c>
      <c r="V28" s="295">
        <v>4.6864817428419023</v>
      </c>
      <c r="W28" s="295">
        <v>6.2878147455041518</v>
      </c>
      <c r="X28" s="295">
        <v>7.6628297205100422</v>
      </c>
      <c r="Y28" s="295">
        <v>6.3388020076607789</v>
      </c>
      <c r="DA28" s="122" t="s">
        <v>1602</v>
      </c>
    </row>
    <row r="29" spans="1:105" ht="12" customHeight="1" x14ac:dyDescent="0.25">
      <c r="A29" s="18" t="s">
        <v>32</v>
      </c>
      <c r="B29" s="295">
        <v>117.9104898989977</v>
      </c>
      <c r="C29" s="295">
        <v>52.961438346113539</v>
      </c>
      <c r="D29" s="295">
        <v>56.696312093933962</v>
      </c>
      <c r="E29" s="295">
        <v>51.129071376241342</v>
      </c>
      <c r="F29" s="295">
        <v>49.187186495457468</v>
      </c>
      <c r="G29" s="295">
        <v>46.105860984033058</v>
      </c>
      <c r="H29" s="295">
        <v>47.980690243173171</v>
      </c>
      <c r="I29" s="295">
        <v>42.750539871712377</v>
      </c>
      <c r="J29" s="295">
        <v>42.039395429829412</v>
      </c>
      <c r="K29" s="295">
        <v>34.084877423614373</v>
      </c>
      <c r="L29" s="295">
        <v>26.654267694505801</v>
      </c>
      <c r="M29" s="295">
        <v>8.0302563050986784</v>
      </c>
      <c r="N29" s="295">
        <v>9.9739995613512669</v>
      </c>
      <c r="O29" s="295">
        <v>7.9120322658324644</v>
      </c>
      <c r="P29" s="295">
        <v>9.2529300018429979</v>
      </c>
      <c r="Q29" s="295">
        <v>14.58334911949391</v>
      </c>
      <c r="R29" s="295">
        <v>27.521120088460091</v>
      </c>
      <c r="S29" s="295">
        <v>20.310269639589809</v>
      </c>
      <c r="T29" s="295">
        <v>18.36926949699901</v>
      </c>
      <c r="U29" s="295">
        <v>12.626298105111569</v>
      </c>
      <c r="V29" s="295">
        <v>9.4851957451626188</v>
      </c>
      <c r="W29" s="295">
        <v>11.82789659762277</v>
      </c>
      <c r="X29" s="295">
        <v>10.811415041252131</v>
      </c>
      <c r="Y29" s="295">
        <v>9.4739653173535014</v>
      </c>
      <c r="DA29" s="122" t="s">
        <v>1603</v>
      </c>
    </row>
    <row r="30" spans="1:105" ht="12" customHeight="1" x14ac:dyDescent="0.25">
      <c r="A30" s="18" t="s">
        <v>33</v>
      </c>
      <c r="B30" s="295">
        <v>350.74709927512691</v>
      </c>
      <c r="C30" s="295">
        <v>356.51187349505727</v>
      </c>
      <c r="D30" s="295">
        <v>389.177929405317</v>
      </c>
      <c r="E30" s="295">
        <v>457.26795673500209</v>
      </c>
      <c r="F30" s="295">
        <v>542.0867806653971</v>
      </c>
      <c r="G30" s="295">
        <v>550.69071388906787</v>
      </c>
      <c r="H30" s="295">
        <v>556.12352289242881</v>
      </c>
      <c r="I30" s="295">
        <v>511.40873255109051</v>
      </c>
      <c r="J30" s="295">
        <v>523.79025874661852</v>
      </c>
      <c r="K30" s="295">
        <v>407.98522065282572</v>
      </c>
      <c r="L30" s="295">
        <v>398.71437511608872</v>
      </c>
      <c r="M30" s="295">
        <v>380.45843878498761</v>
      </c>
      <c r="N30" s="295">
        <v>295.46942448958731</v>
      </c>
      <c r="O30" s="295">
        <v>235.2846398497621</v>
      </c>
      <c r="P30" s="295">
        <v>155.41109156885679</v>
      </c>
      <c r="Q30" s="295">
        <v>232.81674249677241</v>
      </c>
      <c r="R30" s="295">
        <v>170.03718544983769</v>
      </c>
      <c r="S30" s="295">
        <v>118.8035228535587</v>
      </c>
      <c r="T30" s="295">
        <v>123.45053901031621</v>
      </c>
      <c r="U30" s="295">
        <v>125.62667528453311</v>
      </c>
      <c r="V30" s="295">
        <v>165.51354350839409</v>
      </c>
      <c r="W30" s="295">
        <v>194.09990045791281</v>
      </c>
      <c r="X30" s="295">
        <v>227.37720030552649</v>
      </c>
      <c r="Y30" s="295">
        <v>159.88751239906389</v>
      </c>
      <c r="DA30" s="122" t="s">
        <v>1604</v>
      </c>
    </row>
    <row r="31" spans="1:105" ht="12" customHeight="1" x14ac:dyDescent="0.25">
      <c r="A31" s="18" t="s">
        <v>35</v>
      </c>
      <c r="B31" s="295">
        <v>507.53467991094402</v>
      </c>
      <c r="C31" s="295">
        <v>529.59664368281847</v>
      </c>
      <c r="D31" s="295">
        <v>552.57087000237448</v>
      </c>
      <c r="E31" s="295">
        <v>507.21708885186717</v>
      </c>
      <c r="F31" s="295">
        <v>464.33706479522141</v>
      </c>
      <c r="G31" s="295">
        <v>424.82641627282032</v>
      </c>
      <c r="H31" s="295">
        <v>452.16870716430321</v>
      </c>
      <c r="I31" s="295">
        <v>435.82599041512191</v>
      </c>
      <c r="J31" s="295">
        <v>351.57721181787957</v>
      </c>
      <c r="K31" s="295">
        <v>313.08619051890861</v>
      </c>
      <c r="L31" s="295">
        <v>344.89404425179902</v>
      </c>
      <c r="M31" s="295">
        <v>284.81561686320742</v>
      </c>
      <c r="N31" s="295">
        <v>236.17630069459591</v>
      </c>
      <c r="O31" s="295">
        <v>218.1314240138511</v>
      </c>
      <c r="P31" s="295">
        <v>232.91043096500769</v>
      </c>
      <c r="Q31" s="295">
        <v>176.45501626490929</v>
      </c>
      <c r="R31" s="295">
        <v>214.9424175611199</v>
      </c>
      <c r="S31" s="295">
        <v>244.2783944258388</v>
      </c>
      <c r="T31" s="295">
        <v>236.53176610206049</v>
      </c>
      <c r="U31" s="295">
        <v>244.95042402779379</v>
      </c>
      <c r="V31" s="295">
        <v>222.93469527586021</v>
      </c>
      <c r="W31" s="295">
        <v>251.51582026285229</v>
      </c>
      <c r="X31" s="295">
        <v>229.57131462024029</v>
      </c>
      <c r="Y31" s="295">
        <v>206.74567854745629</v>
      </c>
      <c r="DA31" s="122" t="s">
        <v>1605</v>
      </c>
    </row>
    <row r="32" spans="1:105" ht="12" customHeight="1" x14ac:dyDescent="0.25">
      <c r="A32" s="18" t="s">
        <v>38</v>
      </c>
      <c r="B32" s="295">
        <v>13.295753496307579</v>
      </c>
      <c r="C32" s="295">
        <v>14.37708274918108</v>
      </c>
      <c r="D32" s="295">
        <v>14.4482884958112</v>
      </c>
      <c r="E32" s="295">
        <v>13.306919878451961</v>
      </c>
      <c r="F32" s="295">
        <v>12.86095946127155</v>
      </c>
      <c r="G32" s="295">
        <v>12.312672917561541</v>
      </c>
      <c r="H32" s="295">
        <v>13.50024535788684</v>
      </c>
      <c r="I32" s="295">
        <v>11.386959309066389</v>
      </c>
      <c r="J32" s="295">
        <v>15.09210973911371</v>
      </c>
      <c r="K32" s="295">
        <v>26.504406553291322</v>
      </c>
      <c r="L32" s="295">
        <v>50.510916255592107</v>
      </c>
      <c r="M32" s="295">
        <v>58.074125773508193</v>
      </c>
      <c r="N32" s="295">
        <v>62.591628163517363</v>
      </c>
      <c r="O32" s="295">
        <v>57.528903618590832</v>
      </c>
      <c r="P32" s="295">
        <v>56.468683898525583</v>
      </c>
      <c r="Q32" s="295">
        <v>57.827816917204778</v>
      </c>
      <c r="R32" s="295">
        <v>57.206687836891042</v>
      </c>
      <c r="S32" s="295">
        <v>55.59626807154465</v>
      </c>
      <c r="T32" s="295">
        <v>58.989340235635133</v>
      </c>
      <c r="U32" s="295">
        <v>64.51571506722405</v>
      </c>
      <c r="V32" s="295">
        <v>82.374539519113569</v>
      </c>
      <c r="W32" s="295">
        <v>95.417398632674676</v>
      </c>
      <c r="X32" s="295">
        <v>88.996261478939488</v>
      </c>
      <c r="Y32" s="295">
        <v>91.519148633421977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115.55738926247722</v>
      </c>
      <c r="C33" s="261">
        <f t="shared" si="0"/>
        <v>121.86140078156852</v>
      </c>
      <c r="D33" s="261">
        <f t="shared" si="0"/>
        <v>132.89766363496852</v>
      </c>
      <c r="E33" s="261">
        <f t="shared" si="0"/>
        <v>124.82488410117602</v>
      </c>
      <c r="F33" s="261">
        <f t="shared" si="0"/>
        <v>134.42876201113262</v>
      </c>
      <c r="G33" s="261">
        <f t="shared" si="0"/>
        <v>128.51007167347674</v>
      </c>
      <c r="H33" s="261">
        <f t="shared" si="0"/>
        <v>151.45301564259174</v>
      </c>
      <c r="I33" s="261">
        <f t="shared" si="0"/>
        <v>147.13968989461347</v>
      </c>
      <c r="J33" s="261">
        <f t="shared" si="0"/>
        <v>124.89268261965816</v>
      </c>
      <c r="K33" s="261">
        <f t="shared" si="0"/>
        <v>114.73102420686179</v>
      </c>
      <c r="L33" s="261">
        <f t="shared" si="0"/>
        <v>124.32179905554972</v>
      </c>
      <c r="M33" s="261">
        <f t="shared" si="0"/>
        <v>112.39162803698895</v>
      </c>
      <c r="N33" s="261">
        <f t="shared" si="0"/>
        <v>88.904154299503233</v>
      </c>
      <c r="O33" s="261">
        <f t="shared" si="0"/>
        <v>78.444386848098048</v>
      </c>
      <c r="P33" s="261">
        <f t="shared" si="0"/>
        <v>81.571601620181212</v>
      </c>
      <c r="Q33" s="261">
        <f t="shared" si="0"/>
        <v>76.609418756048626</v>
      </c>
      <c r="R33" s="261">
        <f t="shared" si="0"/>
        <v>78.186374328677431</v>
      </c>
      <c r="S33" s="261">
        <f t="shared" si="0"/>
        <v>79.372939298988072</v>
      </c>
      <c r="T33" s="261">
        <f t="shared" si="0"/>
        <v>80.985401551010384</v>
      </c>
      <c r="U33" s="261">
        <f t="shared" si="0"/>
        <v>87.996287107920551</v>
      </c>
      <c r="V33" s="261">
        <f t="shared" si="0"/>
        <v>89.42629782821345</v>
      </c>
      <c r="W33" s="261">
        <f t="shared" si="0"/>
        <v>67.021778017722596</v>
      </c>
      <c r="X33" s="261">
        <f t="shared" si="0"/>
        <v>61.816904727981182</v>
      </c>
      <c r="Y33" s="261">
        <f t="shared" si="0"/>
        <v>54.740856216868814</v>
      </c>
      <c r="DA33" s="70"/>
    </row>
    <row r="34" spans="1:105" ht="12" customHeight="1" x14ac:dyDescent="0.25">
      <c r="A34" s="60" t="s">
        <v>1471</v>
      </c>
      <c r="B34" s="262">
        <v>85.985060834616647</v>
      </c>
      <c r="C34" s="262">
        <v>92.930392922873935</v>
      </c>
      <c r="D34" s="262">
        <v>102.3940069004872</v>
      </c>
      <c r="E34" s="262">
        <v>93.511606819174588</v>
      </c>
      <c r="F34" s="262">
        <v>88.643818108801455</v>
      </c>
      <c r="G34" s="262">
        <v>83.693363292737288</v>
      </c>
      <c r="H34" s="262">
        <v>101.6113918177513</v>
      </c>
      <c r="I34" s="262">
        <v>100.398336453046</v>
      </c>
      <c r="J34" s="262">
        <v>82.147613422067749</v>
      </c>
      <c r="K34" s="262">
        <v>79.095224982143378</v>
      </c>
      <c r="L34" s="262">
        <v>85.728043056929081</v>
      </c>
      <c r="M34" s="262">
        <v>75.386421881439333</v>
      </c>
      <c r="N34" s="262">
        <v>55.223986656319092</v>
      </c>
      <c r="O34" s="262">
        <v>47.261536800911379</v>
      </c>
      <c r="P34" s="262">
        <v>46.528330210568789</v>
      </c>
      <c r="Q34" s="262">
        <v>38.348504714622827</v>
      </c>
      <c r="R34" s="262">
        <v>42.105813184286831</v>
      </c>
      <c r="S34" s="262">
        <v>44.448302153900372</v>
      </c>
      <c r="T34" s="262">
        <v>41.915756320333571</v>
      </c>
      <c r="U34" s="262">
        <v>44.107882612611412</v>
      </c>
      <c r="V34" s="262">
        <v>44.561442032616263</v>
      </c>
      <c r="W34" s="262">
        <v>50.716946297644078</v>
      </c>
      <c r="X34" s="262">
        <v>45.400438212346721</v>
      </c>
      <c r="Y34" s="262">
        <v>40.562308118285962</v>
      </c>
      <c r="DA34" s="72" t="s">
        <v>1607</v>
      </c>
    </row>
    <row r="35" spans="1:105" ht="12" customHeight="1" x14ac:dyDescent="0.25">
      <c r="A35" s="60" t="s">
        <v>1473</v>
      </c>
      <c r="B35" s="262">
        <v>29.572328427860569</v>
      </c>
      <c r="C35" s="262">
        <v>28.931007858694581</v>
      </c>
      <c r="D35" s="262">
        <v>30.503656734481321</v>
      </c>
      <c r="E35" s="262">
        <v>31.31327728200144</v>
      </c>
      <c r="F35" s="262">
        <v>45.784943902331179</v>
      </c>
      <c r="G35" s="262">
        <v>44.816708380739463</v>
      </c>
      <c r="H35" s="262">
        <v>49.841623824840447</v>
      </c>
      <c r="I35" s="262">
        <v>46.741353441567462</v>
      </c>
      <c r="J35" s="262">
        <v>42.745069197590418</v>
      </c>
      <c r="K35" s="262">
        <v>35.635799224718411</v>
      </c>
      <c r="L35" s="262">
        <v>38.593755998620637</v>
      </c>
      <c r="M35" s="262">
        <v>37.005206155549622</v>
      </c>
      <c r="N35" s="262">
        <v>33.680167643184141</v>
      </c>
      <c r="O35" s="262">
        <v>31.182850047186669</v>
      </c>
      <c r="P35" s="262">
        <v>35.04327140961243</v>
      </c>
      <c r="Q35" s="262">
        <v>38.260914041425799</v>
      </c>
      <c r="R35" s="262">
        <v>36.080561144390607</v>
      </c>
      <c r="S35" s="262">
        <v>34.924637145087701</v>
      </c>
      <c r="T35" s="262">
        <v>39.069645230676812</v>
      </c>
      <c r="U35" s="262">
        <v>43.888404495309132</v>
      </c>
      <c r="V35" s="262">
        <v>44.86485579559718</v>
      </c>
      <c r="W35" s="262">
        <v>16.304831720078521</v>
      </c>
      <c r="X35" s="262">
        <v>16.416466515634461</v>
      </c>
      <c r="Y35" s="262">
        <v>14.17854809858285</v>
      </c>
      <c r="DA35" s="72" t="s">
        <v>1608</v>
      </c>
    </row>
    <row r="36" spans="1:105" ht="12" customHeight="1" x14ac:dyDescent="0.25">
      <c r="A36" s="64" t="s">
        <v>28</v>
      </c>
      <c r="B36" s="229">
        <v>1.2765698039340361</v>
      </c>
      <c r="C36" s="229">
        <v>1.3404505219220451</v>
      </c>
      <c r="D36" s="229">
        <v>1.2703912632183101</v>
      </c>
      <c r="E36" s="229">
        <v>1.6971073618526249</v>
      </c>
      <c r="F36" s="229">
        <v>0.61044965894113168</v>
      </c>
      <c r="G36" s="229">
        <v>0.76549565524161434</v>
      </c>
      <c r="H36" s="229">
        <v>0.25118390475227398</v>
      </c>
      <c r="I36" s="229">
        <v>1.3737035145019501</v>
      </c>
      <c r="J36" s="229">
        <v>1.2341124128004251</v>
      </c>
      <c r="K36" s="229">
        <v>0.249375432035463</v>
      </c>
      <c r="L36" s="229">
        <v>0.14885857665642649</v>
      </c>
      <c r="M36" s="229">
        <v>0.69927150327124343</v>
      </c>
      <c r="N36" s="229">
        <v>0.49992306577722101</v>
      </c>
      <c r="O36" s="229">
        <v>0.34292222752286272</v>
      </c>
      <c r="P36" s="229">
        <v>0.38548818155167702</v>
      </c>
      <c r="Q36" s="229">
        <v>0.12577879403905159</v>
      </c>
      <c r="R36" s="229">
        <v>0.26527185748766963</v>
      </c>
      <c r="S36" s="229">
        <v>0.17627338109179061</v>
      </c>
      <c r="T36" s="229">
        <v>0.17165667487000399</v>
      </c>
      <c r="U36" s="229">
        <v>0.1667333844219471</v>
      </c>
      <c r="V36" s="229">
        <v>0.1458643486966307</v>
      </c>
      <c r="W36" s="229">
        <v>9.3528373174449578E-2</v>
      </c>
      <c r="X36" s="229">
        <v>6.8053521592864097E-2</v>
      </c>
      <c r="Y36" s="229">
        <v>4.6705176854338462E-2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0.6503605722601421</v>
      </c>
      <c r="C38" s="229">
        <v>0.66651914098643039</v>
      </c>
      <c r="D38" s="229">
        <v>0.65598269792325214</v>
      </c>
      <c r="E38" s="229">
        <v>0.67421484545357624</v>
      </c>
      <c r="F38" s="229">
        <v>0.46125913803767671</v>
      </c>
      <c r="G38" s="229">
        <v>0.42259340511888632</v>
      </c>
      <c r="H38" s="229">
        <v>0.41992650571469547</v>
      </c>
      <c r="I38" s="229">
        <v>0.45304762882002658</v>
      </c>
      <c r="J38" s="229">
        <v>0.31425979389514119</v>
      </c>
      <c r="K38" s="229">
        <v>0.29519595256346531</v>
      </c>
      <c r="L38" s="229">
        <v>0.38157237811710709</v>
      </c>
      <c r="M38" s="229">
        <v>0.28324013811923687</v>
      </c>
      <c r="N38" s="229">
        <v>0.20068365657515791</v>
      </c>
      <c r="O38" s="229">
        <v>0.14477248251135119</v>
      </c>
      <c r="P38" s="229">
        <v>7.0250498704751974E-2</v>
      </c>
      <c r="Q38" s="229">
        <v>0.10122276440013329</v>
      </c>
      <c r="R38" s="229">
        <v>0.13485378512075821</v>
      </c>
      <c r="S38" s="229">
        <v>5.8384919300740648E-2</v>
      </c>
      <c r="T38" s="229">
        <v>4.9788271284274287E-2</v>
      </c>
      <c r="U38" s="229">
        <v>4.9438385725245892E-2</v>
      </c>
      <c r="V38" s="229">
        <v>4.3956040019577758E-2</v>
      </c>
      <c r="W38" s="229">
        <v>0.16792609811085671</v>
      </c>
      <c r="X38" s="229">
        <v>0.1665122471024422</v>
      </c>
      <c r="Y38" s="229">
        <v>0.17868132376942009</v>
      </c>
      <c r="DA38" s="73" t="s">
        <v>1611</v>
      </c>
    </row>
    <row r="39" spans="1:105" ht="12" customHeight="1" x14ac:dyDescent="0.25">
      <c r="A39" s="64" t="s">
        <v>159</v>
      </c>
      <c r="B39" s="229">
        <v>1.9740640735251148E-2</v>
      </c>
      <c r="C39" s="229">
        <v>0.18483789414339469</v>
      </c>
      <c r="D39" s="229">
        <v>0.18969463059326519</v>
      </c>
      <c r="E39" s="229">
        <v>0.20966220076370021</v>
      </c>
      <c r="F39" s="229">
        <v>0.1661819646758772</v>
      </c>
      <c r="G39" s="229">
        <v>0.1462687484085663</v>
      </c>
      <c r="H39" s="229">
        <v>0.13282627362787</v>
      </c>
      <c r="I39" s="229">
        <v>0.17691611752495809</v>
      </c>
      <c r="J39" s="229">
        <v>0.12664059582368331</v>
      </c>
      <c r="K39" s="229">
        <v>0.11869711247317991</v>
      </c>
      <c r="L39" s="229">
        <v>0.1883087048599357</v>
      </c>
      <c r="M39" s="229">
        <v>0.1325323021196006</v>
      </c>
      <c r="N39" s="229">
        <v>7.6215624949653171E-2</v>
      </c>
      <c r="O39" s="229">
        <v>4.2540083983619879E-2</v>
      </c>
      <c r="P39" s="229">
        <v>4.9944156659643031E-2</v>
      </c>
      <c r="Q39" s="229">
        <v>4.8300969243506041E-2</v>
      </c>
      <c r="R39" s="229">
        <v>5.4107518969114532E-2</v>
      </c>
      <c r="S39" s="229">
        <v>5.6340125618028529E-2</v>
      </c>
      <c r="T39" s="229">
        <v>4.9200721072995827E-2</v>
      </c>
      <c r="U39" s="229">
        <v>4.4559143560423897E-2</v>
      </c>
      <c r="V39" s="229">
        <v>4.3293778899891097E-2</v>
      </c>
      <c r="W39" s="229">
        <v>0.16395085075754051</v>
      </c>
      <c r="X39" s="229">
        <v>0.19968922946303011</v>
      </c>
      <c r="Y39" s="229">
        <v>0.161682947409137</v>
      </c>
      <c r="DA39" s="73" t="s">
        <v>1612</v>
      </c>
    </row>
    <row r="40" spans="1:105" ht="12" customHeight="1" x14ac:dyDescent="0.25">
      <c r="A40" s="64" t="s">
        <v>32</v>
      </c>
      <c r="B40" s="229">
        <v>3.1022606054495641</v>
      </c>
      <c r="C40" s="229">
        <v>1.3934314404921391</v>
      </c>
      <c r="D40" s="229">
        <v>1.491697096958464</v>
      </c>
      <c r="E40" s="229">
        <v>1.345221312027479</v>
      </c>
      <c r="F40" s="229">
        <v>0.94837559536621652</v>
      </c>
      <c r="G40" s="229">
        <v>0.88535681520159049</v>
      </c>
      <c r="H40" s="229">
        <v>0.84604963503717712</v>
      </c>
      <c r="I40" s="229">
        <v>0.79476950840392546</v>
      </c>
      <c r="J40" s="229">
        <v>0.78654727049991446</v>
      </c>
      <c r="K40" s="229">
        <v>0.61464597651724417</v>
      </c>
      <c r="L40" s="229">
        <v>0.46735056958852478</v>
      </c>
      <c r="M40" s="229">
        <v>0.13628717096369289</v>
      </c>
      <c r="N40" s="229">
        <v>0.15362351889502809</v>
      </c>
      <c r="O40" s="229">
        <v>0.11222639454580589</v>
      </c>
      <c r="P40" s="229">
        <v>0.1051093639298747</v>
      </c>
      <c r="Q40" s="229">
        <v>0.15497226059179819</v>
      </c>
      <c r="R40" s="229">
        <v>0.31085216285774642</v>
      </c>
      <c r="S40" s="229">
        <v>0.21603039337218991</v>
      </c>
      <c r="T40" s="229">
        <v>0.17451713490224691</v>
      </c>
      <c r="U40" s="229">
        <v>0.1093222864093808</v>
      </c>
      <c r="V40" s="229">
        <v>8.5386571758086616E-2</v>
      </c>
      <c r="W40" s="229">
        <v>0.30052885024136872</v>
      </c>
      <c r="X40" s="229">
        <v>0.27454448238754281</v>
      </c>
      <c r="Y40" s="229">
        <v>0.23547973326223709</v>
      </c>
      <c r="DA40" s="73" t="s">
        <v>1613</v>
      </c>
    </row>
    <row r="41" spans="1:105" ht="12" customHeight="1" x14ac:dyDescent="0.25">
      <c r="A41" s="64" t="s">
        <v>33</v>
      </c>
      <c r="B41" s="229">
        <v>9.4588807537374979</v>
      </c>
      <c r="C41" s="229">
        <v>9.6143440833879321</v>
      </c>
      <c r="D41" s="229">
        <v>10.49527603746149</v>
      </c>
      <c r="E41" s="229">
        <v>12.33151488408704</v>
      </c>
      <c r="F41" s="229">
        <v>10.713146233301339</v>
      </c>
      <c r="G41" s="229">
        <v>10.839014060668189</v>
      </c>
      <c r="H41" s="229">
        <v>10.051258550812831</v>
      </c>
      <c r="I41" s="229">
        <v>9.7451282986703571</v>
      </c>
      <c r="J41" s="229">
        <v>10.04489987298728</v>
      </c>
      <c r="K41" s="229">
        <v>7.5409761246344376</v>
      </c>
      <c r="L41" s="229">
        <v>7.1656855023979036</v>
      </c>
      <c r="M41" s="229">
        <v>6.6183940247585609</v>
      </c>
      <c r="N41" s="229">
        <v>4.664667995362425</v>
      </c>
      <c r="O41" s="229">
        <v>3.4207423567642778</v>
      </c>
      <c r="P41" s="229">
        <v>1.809522427951278</v>
      </c>
      <c r="Q41" s="229">
        <v>2.5358918743122332</v>
      </c>
      <c r="R41" s="229">
        <v>1.9685729990286991</v>
      </c>
      <c r="S41" s="229">
        <v>1.295234233459438</v>
      </c>
      <c r="T41" s="229">
        <v>1.202150959550172</v>
      </c>
      <c r="U41" s="229">
        <v>1.11489601189552</v>
      </c>
      <c r="V41" s="229">
        <v>1.5272025630322921</v>
      </c>
      <c r="W41" s="229">
        <v>5.0550306317861411</v>
      </c>
      <c r="X41" s="229">
        <v>5.9182992805508086</v>
      </c>
      <c r="Y41" s="229">
        <v>4.0733911788367134</v>
      </c>
      <c r="DA41" s="73" t="s">
        <v>1614</v>
      </c>
    </row>
    <row r="42" spans="1:105" ht="12" customHeight="1" x14ac:dyDescent="0.25">
      <c r="A42" s="64" t="s">
        <v>35</v>
      </c>
      <c r="B42" s="229">
        <v>14.745681327342931</v>
      </c>
      <c r="C42" s="229">
        <v>15.38665957003669</v>
      </c>
      <c r="D42" s="229">
        <v>16.054142273110031</v>
      </c>
      <c r="E42" s="229">
        <v>14.736454181425779</v>
      </c>
      <c r="F42" s="229">
        <v>9.8863282663754557</v>
      </c>
      <c r="G42" s="229">
        <v>9.0083862501920997</v>
      </c>
      <c r="H42" s="229">
        <v>8.8044684430395979</v>
      </c>
      <c r="I42" s="229">
        <v>8.9471765268519299</v>
      </c>
      <c r="J42" s="229">
        <v>7.2637747969659294</v>
      </c>
      <c r="K42" s="229">
        <v>6.234483871849954</v>
      </c>
      <c r="L42" s="229">
        <v>6.6778245279618833</v>
      </c>
      <c r="M42" s="229">
        <v>5.3378043964240973</v>
      </c>
      <c r="N42" s="229">
        <v>4.016964251156212</v>
      </c>
      <c r="O42" s="229">
        <v>3.4166341897755381</v>
      </c>
      <c r="P42" s="229">
        <v>2.9216242263722432</v>
      </c>
      <c r="Q42" s="229">
        <v>2.0706371010768621</v>
      </c>
      <c r="R42" s="229">
        <v>2.6809159854099929</v>
      </c>
      <c r="S42" s="229">
        <v>2.869178124855694</v>
      </c>
      <c r="T42" s="229">
        <v>2.4814695484549012</v>
      </c>
      <c r="U42" s="229">
        <v>2.3419852194454491</v>
      </c>
      <c r="V42" s="229">
        <v>2.2161248779176121</v>
      </c>
      <c r="W42" s="229">
        <v>7.0569533218855627</v>
      </c>
      <c r="X42" s="229">
        <v>6.4375570108986837</v>
      </c>
      <c r="Y42" s="229">
        <v>5.6745505893545571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0.3188347244011403</v>
      </c>
      <c r="C44" s="229">
        <v>0.34476520772595248</v>
      </c>
      <c r="D44" s="229">
        <v>0.34647273521650751</v>
      </c>
      <c r="E44" s="229">
        <v>0.3191024963912385</v>
      </c>
      <c r="F44" s="229">
        <v>0.2260104827958917</v>
      </c>
      <c r="G44" s="229">
        <v>0.21549706847782171</v>
      </c>
      <c r="H44" s="229">
        <v>0.2169690754220375</v>
      </c>
      <c r="I44" s="229">
        <v>0.19294529278783989</v>
      </c>
      <c r="J44" s="229">
        <v>0.25736242886116562</v>
      </c>
      <c r="K44" s="229">
        <v>0.43562040735562191</v>
      </c>
      <c r="L44" s="229">
        <v>0.80721289950257746</v>
      </c>
      <c r="M44" s="229">
        <v>0.89832828868261749</v>
      </c>
      <c r="N44" s="229">
        <v>0.87868141042436532</v>
      </c>
      <c r="O44" s="229">
        <v>0.74373785012564653</v>
      </c>
      <c r="P44" s="229">
        <v>0.58465090021025179</v>
      </c>
      <c r="Q44" s="229">
        <v>0.56009322378298354</v>
      </c>
      <c r="R44" s="229">
        <v>0.58892693476536162</v>
      </c>
      <c r="S44" s="229">
        <v>0.53897873811813757</v>
      </c>
      <c r="T44" s="229">
        <v>0.51079490086398516</v>
      </c>
      <c r="U44" s="229">
        <v>0.50912568594348795</v>
      </c>
      <c r="V44" s="229">
        <v>0.67586989898642891</v>
      </c>
      <c r="W44" s="229">
        <v>2.2096986407702901</v>
      </c>
      <c r="X44" s="229">
        <v>2.0598176212023258</v>
      </c>
      <c r="Y44" s="229">
        <v>2.0732923332604321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22.77319256283759</v>
      </c>
      <c r="G45" s="325">
        <v>22.534096377430679</v>
      </c>
      <c r="H45" s="325">
        <v>29.11894143643396</v>
      </c>
      <c r="I45" s="325">
        <v>25.05766655400647</v>
      </c>
      <c r="J45" s="325">
        <v>22.717472025756891</v>
      </c>
      <c r="K45" s="325">
        <v>20.146804347289049</v>
      </c>
      <c r="L45" s="325">
        <v>22.75694283953629</v>
      </c>
      <c r="M45" s="325">
        <v>22.899348331210579</v>
      </c>
      <c r="N45" s="325">
        <v>23.189408120044082</v>
      </c>
      <c r="O45" s="325">
        <v>22.959274461957559</v>
      </c>
      <c r="P45" s="325">
        <v>29.11668165423271</v>
      </c>
      <c r="Q45" s="325">
        <v>32.664017053979229</v>
      </c>
      <c r="R45" s="325">
        <v>30.077059900751269</v>
      </c>
      <c r="S45" s="325">
        <v>29.714217229271679</v>
      </c>
      <c r="T45" s="325">
        <v>34.430067019678233</v>
      </c>
      <c r="U45" s="325">
        <v>39.55234437790768</v>
      </c>
      <c r="V45" s="325">
        <v>40.127157716286661</v>
      </c>
      <c r="W45" s="325">
        <v>1.2572149533523129</v>
      </c>
      <c r="X45" s="325">
        <v>1.29199312243676</v>
      </c>
      <c r="Y45" s="325">
        <v>1.7347648158360141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2254.757713865768</v>
      </c>
      <c r="C48" s="223">
        <v>2046.719493245859</v>
      </c>
      <c r="D48" s="223">
        <v>1997.839708078661</v>
      </c>
      <c r="E48" s="223">
        <v>2380.2531815350112</v>
      </c>
      <c r="F48" s="223">
        <v>2578.2461191399339</v>
      </c>
      <c r="G48" s="223">
        <v>2602.0413817793628</v>
      </c>
      <c r="H48" s="223">
        <v>2238.892196761301</v>
      </c>
      <c r="I48" s="223">
        <v>2227.2248504010022</v>
      </c>
      <c r="J48" s="223">
        <v>2460.5105737157178</v>
      </c>
      <c r="K48" s="223">
        <v>1524.758369027501</v>
      </c>
      <c r="L48" s="223">
        <v>1454.3922123622201</v>
      </c>
      <c r="M48" s="223">
        <v>1489.8238376472909</v>
      </c>
      <c r="N48" s="223">
        <v>1527.3480106927341</v>
      </c>
      <c r="O48" s="223">
        <v>1476.3048227163431</v>
      </c>
      <c r="P48" s="223">
        <v>1272.6007234390679</v>
      </c>
      <c r="Q48" s="223">
        <v>1477.271051027567</v>
      </c>
      <c r="R48" s="223">
        <v>1265.9373606225431</v>
      </c>
      <c r="S48" s="223">
        <v>1114.9000352634721</v>
      </c>
      <c r="T48" s="223">
        <v>1114.672169778496</v>
      </c>
      <c r="U48" s="223">
        <v>1059.004207072727</v>
      </c>
      <c r="V48" s="223">
        <v>990.15949459024444</v>
      </c>
      <c r="W48" s="223">
        <v>1114.1149962023489</v>
      </c>
      <c r="X48" s="223">
        <v>1145.8588552590591</v>
      </c>
      <c r="Y48" s="223">
        <v>1167.4449903248801</v>
      </c>
      <c r="DA48" s="89" t="s">
        <v>1619</v>
      </c>
    </row>
    <row r="49" spans="1:105" ht="12" customHeight="1" x14ac:dyDescent="0.25">
      <c r="A49" s="55" t="s">
        <v>91</v>
      </c>
      <c r="B49" s="259">
        <v>14.68399530447649</v>
      </c>
      <c r="C49" s="259">
        <v>13.254777952445121</v>
      </c>
      <c r="D49" s="259">
        <v>12.93620905736989</v>
      </c>
      <c r="E49" s="259">
        <v>15.450066792076671</v>
      </c>
      <c r="F49" s="259">
        <v>16.71530607600992</v>
      </c>
      <c r="G49" s="259">
        <v>16.952378025031919</v>
      </c>
      <c r="H49" s="259">
        <v>14.541323279461819</v>
      </c>
      <c r="I49" s="259">
        <v>14.45852581741484</v>
      </c>
      <c r="J49" s="259">
        <v>15.983400753191651</v>
      </c>
      <c r="K49" s="259">
        <v>9.8792070638199103</v>
      </c>
      <c r="L49" s="259">
        <v>9.3998593790238587</v>
      </c>
      <c r="M49" s="259">
        <v>9.6283036785581384</v>
      </c>
      <c r="N49" s="259">
        <v>9.8725228180686617</v>
      </c>
      <c r="O49" s="259">
        <v>9.5214442621713093</v>
      </c>
      <c r="P49" s="259">
        <v>8.1554438947963437</v>
      </c>
      <c r="Q49" s="259">
        <v>9.5438511503380834</v>
      </c>
      <c r="R49" s="259">
        <v>8.1532708872305371</v>
      </c>
      <c r="S49" s="259">
        <v>7.1334140017862913</v>
      </c>
      <c r="T49" s="259">
        <v>7.1332346024460644</v>
      </c>
      <c r="U49" s="259">
        <v>6.7637418453956748</v>
      </c>
      <c r="V49" s="259">
        <v>6.3356400077727626</v>
      </c>
      <c r="W49" s="259">
        <v>7.1640735482230831</v>
      </c>
      <c r="X49" s="259">
        <v>7.3968502217884389</v>
      </c>
      <c r="Y49" s="259">
        <v>7.5047069032127416</v>
      </c>
      <c r="DA49" s="67" t="s">
        <v>1620</v>
      </c>
    </row>
    <row r="50" spans="1:105" ht="12" customHeight="1" x14ac:dyDescent="0.25">
      <c r="A50" s="173" t="s">
        <v>92</v>
      </c>
      <c r="B50" s="224">
        <v>4.2678557728715818</v>
      </c>
      <c r="C50" s="224">
        <v>3.8524583690944381</v>
      </c>
      <c r="D50" s="224">
        <v>3.7598673494357979</v>
      </c>
      <c r="E50" s="224">
        <v>4.498081695530054</v>
      </c>
      <c r="F50" s="224">
        <v>4.8807778259105206</v>
      </c>
      <c r="G50" s="224">
        <v>4.9305444131912042</v>
      </c>
      <c r="H50" s="224">
        <v>4.2263886099530206</v>
      </c>
      <c r="I50" s="224">
        <v>4.2023237952313348</v>
      </c>
      <c r="J50" s="224">
        <v>4.664251817608271</v>
      </c>
      <c r="K50" s="224">
        <v>2.873999885018125</v>
      </c>
      <c r="L50" s="224">
        <v>2.732038745798163</v>
      </c>
      <c r="M50" s="224">
        <v>2.7984353430682378</v>
      </c>
      <c r="N50" s="224">
        <v>2.869416846589147</v>
      </c>
      <c r="O50" s="224">
        <v>2.7673769990919781</v>
      </c>
      <c r="P50" s="224">
        <v>2.3703534075719839</v>
      </c>
      <c r="Q50" s="224">
        <v>2.7738894887129391</v>
      </c>
      <c r="R50" s="224">
        <v>2.3697218299466929</v>
      </c>
      <c r="S50" s="224">
        <v>2.0733037226268709</v>
      </c>
      <c r="T50" s="224">
        <v>2.0732515807884968</v>
      </c>
      <c r="U50" s="224">
        <v>1.9658597052455391</v>
      </c>
      <c r="V50" s="224">
        <v>1.841433289873498</v>
      </c>
      <c r="W50" s="224">
        <v>2.0822148206993418</v>
      </c>
      <c r="X50" s="224">
        <v>2.149870608478222</v>
      </c>
      <c r="Y50" s="224">
        <v>2.181218804314212</v>
      </c>
      <c r="DA50" s="177" t="s">
        <v>1621</v>
      </c>
    </row>
    <row r="51" spans="1:105" ht="12" customHeight="1" x14ac:dyDescent="0.25">
      <c r="A51" s="173" t="s">
        <v>93</v>
      </c>
      <c r="B51" s="224">
        <v>28.27172302677312</v>
      </c>
      <c r="C51" s="224">
        <v>27.943882038839199</v>
      </c>
      <c r="D51" s="224">
        <v>28.28771337127117</v>
      </c>
      <c r="E51" s="224">
        <v>30.406390031129991</v>
      </c>
      <c r="F51" s="224">
        <v>31.039883872337871</v>
      </c>
      <c r="G51" s="224">
        <v>30.603475665358541</v>
      </c>
      <c r="H51" s="224">
        <v>30.67282683239705</v>
      </c>
      <c r="I51" s="224">
        <v>30.32086549051742</v>
      </c>
      <c r="J51" s="224">
        <v>30.279158940485122</v>
      </c>
      <c r="K51" s="224">
        <v>21.947900149597618</v>
      </c>
      <c r="L51" s="224">
        <v>21.444094899051208</v>
      </c>
      <c r="M51" s="224">
        <v>21.057753948847871</v>
      </c>
      <c r="N51" s="224">
        <v>19.603060633646791</v>
      </c>
      <c r="O51" s="224">
        <v>18.99365154747418</v>
      </c>
      <c r="P51" s="224">
        <v>17.391319435294669</v>
      </c>
      <c r="Q51" s="224">
        <v>17.048896655995581</v>
      </c>
      <c r="R51" s="224">
        <v>15.68763666418495</v>
      </c>
      <c r="S51" s="224">
        <v>15.46978596886825</v>
      </c>
      <c r="T51" s="224">
        <v>14.65699880087204</v>
      </c>
      <c r="U51" s="224">
        <v>14.13148770910189</v>
      </c>
      <c r="V51" s="224">
        <v>12.796659370024001</v>
      </c>
      <c r="W51" s="224">
        <v>15.311801730126421</v>
      </c>
      <c r="X51" s="224">
        <v>14.3121262900807</v>
      </c>
      <c r="Y51" s="224">
        <v>15.291394146290591</v>
      </c>
      <c r="DA51" s="177" t="s">
        <v>1622</v>
      </c>
    </row>
    <row r="52" spans="1:105" ht="12" customHeight="1" x14ac:dyDescent="0.25">
      <c r="A52" s="173" t="s">
        <v>94</v>
      </c>
      <c r="B52" s="224">
        <v>11.97693687582554</v>
      </c>
      <c r="C52" s="224">
        <v>10.811201961575341</v>
      </c>
      <c r="D52" s="224">
        <v>10.551362628491759</v>
      </c>
      <c r="E52" s="224">
        <v>12.62302275351299</v>
      </c>
      <c r="F52" s="224">
        <v>13.696987676443261</v>
      </c>
      <c r="G52" s="224">
        <v>13.83664827092135</v>
      </c>
      <c r="H52" s="224">
        <v>11.860567059429179</v>
      </c>
      <c r="I52" s="224">
        <v>11.793033669786031</v>
      </c>
      <c r="J52" s="224">
        <v>13.089348039252419</v>
      </c>
      <c r="K52" s="224">
        <v>8.065341716276329</v>
      </c>
      <c r="L52" s="224">
        <v>7.6669544010194768</v>
      </c>
      <c r="M52" s="224">
        <v>7.8532839999080108</v>
      </c>
      <c r="N52" s="224">
        <v>8.0524802783823262</v>
      </c>
      <c r="O52" s="224">
        <v>7.7661245819080333</v>
      </c>
      <c r="P52" s="224">
        <v>6.6519523261176143</v>
      </c>
      <c r="Q52" s="224">
        <v>7.7844006627424678</v>
      </c>
      <c r="R52" s="224">
        <v>6.6501799219519446</v>
      </c>
      <c r="S52" s="224">
        <v>5.8183380910288562</v>
      </c>
      <c r="T52" s="224">
        <v>5.8181917647376178</v>
      </c>
      <c r="U52" s="224">
        <v>5.5168166052183176</v>
      </c>
      <c r="V52" s="224">
        <v>5.167637204154941</v>
      </c>
      <c r="W52" s="224">
        <v>5.8433454166715562</v>
      </c>
      <c r="X52" s="224">
        <v>6.0332086975871348</v>
      </c>
      <c r="Y52" s="224">
        <v>6.1211815304755444</v>
      </c>
      <c r="DA52" s="177" t="s">
        <v>1623</v>
      </c>
    </row>
    <row r="53" spans="1:105" ht="12" customHeight="1" x14ac:dyDescent="0.25">
      <c r="A53" s="56" t="s">
        <v>95</v>
      </c>
      <c r="B53" s="260">
        <v>24.32366780125076</v>
      </c>
      <c r="C53" s="260">
        <v>22.423816162973569</v>
      </c>
      <c r="D53" s="260">
        <v>22.171955758765119</v>
      </c>
      <c r="E53" s="260">
        <v>25.579028112703799</v>
      </c>
      <c r="F53" s="260">
        <v>26.862717555871381</v>
      </c>
      <c r="G53" s="260">
        <v>26.831917691440559</v>
      </c>
      <c r="H53" s="260">
        <v>24.286536022570552</v>
      </c>
      <c r="I53" s="260">
        <v>24.324903884419289</v>
      </c>
      <c r="J53" s="260">
        <v>25.863912302429259</v>
      </c>
      <c r="K53" s="260">
        <v>16.953315851985661</v>
      </c>
      <c r="L53" s="260">
        <v>16.26240568217306</v>
      </c>
      <c r="M53" s="260">
        <v>16.36087772437795</v>
      </c>
      <c r="N53" s="260">
        <v>15.944086136079999</v>
      </c>
      <c r="O53" s="260">
        <v>15.349420629735191</v>
      </c>
      <c r="P53" s="260">
        <v>13.554373909738329</v>
      </c>
      <c r="Q53" s="260">
        <v>14.433918291775759</v>
      </c>
      <c r="R53" s="260">
        <v>12.98247480720647</v>
      </c>
      <c r="S53" s="260">
        <v>11.897568878689709</v>
      </c>
      <c r="T53" s="260">
        <v>11.55568156902215</v>
      </c>
      <c r="U53" s="260">
        <v>10.97904504720853</v>
      </c>
      <c r="V53" s="260">
        <v>10.062026663920641</v>
      </c>
      <c r="W53" s="260">
        <v>12.132009817920251</v>
      </c>
      <c r="X53" s="260">
        <v>12.084938738840179</v>
      </c>
      <c r="Y53" s="260">
        <v>12.716791638310321</v>
      </c>
      <c r="DA53" s="68" t="s">
        <v>1624</v>
      </c>
    </row>
    <row r="54" spans="1:105" ht="12" customHeight="1" x14ac:dyDescent="0.25">
      <c r="A54" s="37" t="s">
        <v>159</v>
      </c>
      <c r="B54" s="226">
        <v>2.1958495303265949E-2</v>
      </c>
      <c r="C54" s="226">
        <v>0.16768300883697981</v>
      </c>
      <c r="D54" s="226">
        <v>0.1562831221613816</v>
      </c>
      <c r="E54" s="226">
        <v>0.23418471107342481</v>
      </c>
      <c r="F54" s="226">
        <v>0.295113170639352</v>
      </c>
      <c r="G54" s="226">
        <v>0.28541440488963332</v>
      </c>
      <c r="H54" s="226">
        <v>0.2053481902929907</v>
      </c>
      <c r="I54" s="226">
        <v>0.26819446160470461</v>
      </c>
      <c r="J54" s="226">
        <v>0.27068028930463139</v>
      </c>
      <c r="K54" s="226">
        <v>0.16104403803824399</v>
      </c>
      <c r="L54" s="226">
        <v>0.22422723089733279</v>
      </c>
      <c r="M54" s="226">
        <v>0.19981145043829129</v>
      </c>
      <c r="N54" s="226">
        <v>0.17028822049079501</v>
      </c>
      <c r="O54" s="226">
        <v>0.1094002000448929</v>
      </c>
      <c r="P54" s="226">
        <v>0.12613935729768569</v>
      </c>
      <c r="Q54" s="226">
        <v>0.20325501132611809</v>
      </c>
      <c r="R54" s="226">
        <v>0.1556249543507876</v>
      </c>
      <c r="S54" s="226">
        <v>0.12801120089193169</v>
      </c>
      <c r="T54" s="226">
        <v>0.13107310387942361</v>
      </c>
      <c r="U54" s="226">
        <v>0.1166765045244999</v>
      </c>
      <c r="V54" s="226">
        <v>0.1090190572226013</v>
      </c>
      <c r="W54" s="226">
        <v>0.15043829486209789</v>
      </c>
      <c r="X54" s="226">
        <v>0.21403017480937009</v>
      </c>
      <c r="Y54" s="226">
        <v>0.19472972846979181</v>
      </c>
      <c r="DA54" s="69" t="s">
        <v>1625</v>
      </c>
    </row>
    <row r="55" spans="1:105" ht="12" customHeight="1" x14ac:dyDescent="0.25">
      <c r="A55" s="37" t="s">
        <v>35</v>
      </c>
      <c r="B55" s="226">
        <v>17.165556546183161</v>
      </c>
      <c r="C55" s="226">
        <v>14.608112470753429</v>
      </c>
      <c r="D55" s="226">
        <v>13.84190488544083</v>
      </c>
      <c r="E55" s="226">
        <v>17.225947091792339</v>
      </c>
      <c r="F55" s="226">
        <v>18.373480903697029</v>
      </c>
      <c r="G55" s="226">
        <v>18.395985330729228</v>
      </c>
      <c r="H55" s="226">
        <v>14.24497674847013</v>
      </c>
      <c r="I55" s="226">
        <v>14.19450080066934</v>
      </c>
      <c r="J55" s="226">
        <v>16.247919940059958</v>
      </c>
      <c r="K55" s="226">
        <v>8.8523120739114756</v>
      </c>
      <c r="L55" s="226">
        <v>8.3215585419273808</v>
      </c>
      <c r="M55" s="226">
        <v>8.421956582089603</v>
      </c>
      <c r="N55" s="226">
        <v>9.3926961083918581</v>
      </c>
      <c r="O55" s="226">
        <v>9.1953860775142982</v>
      </c>
      <c r="P55" s="226">
        <v>7.7222169623794326</v>
      </c>
      <c r="Q55" s="226">
        <v>9.1188720130267562</v>
      </c>
      <c r="R55" s="226">
        <v>8.0696840922936364</v>
      </c>
      <c r="S55" s="226">
        <v>6.8224346505506643</v>
      </c>
      <c r="T55" s="226">
        <v>6.9183539758899713</v>
      </c>
      <c r="U55" s="226">
        <v>6.4177447071460207</v>
      </c>
      <c r="V55" s="226">
        <v>5.8401347641667076</v>
      </c>
      <c r="W55" s="226">
        <v>6.7766286112233729</v>
      </c>
      <c r="X55" s="226">
        <v>7.2209305124656602</v>
      </c>
      <c r="Y55" s="226">
        <v>7.1523906278970903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0.38448002327675762</v>
      </c>
      <c r="X57" s="226">
        <v>0.60484655667734522</v>
      </c>
      <c r="Y57" s="226">
        <v>0.86232938087516198</v>
      </c>
      <c r="DA57" s="69" t="s">
        <v>1628</v>
      </c>
    </row>
    <row r="58" spans="1:105" ht="12" customHeight="1" x14ac:dyDescent="0.25">
      <c r="A58" s="37" t="s">
        <v>40</v>
      </c>
      <c r="B58" s="226">
        <v>7.1361527597643324</v>
      </c>
      <c r="C58" s="226">
        <v>7.6480206833831588</v>
      </c>
      <c r="D58" s="226">
        <v>8.1737677511629077</v>
      </c>
      <c r="E58" s="226">
        <v>8.1188963098380391</v>
      </c>
      <c r="F58" s="226">
        <v>8.1941234815350068</v>
      </c>
      <c r="G58" s="226">
        <v>8.1505179558216998</v>
      </c>
      <c r="H58" s="226">
        <v>9.8362110838074344</v>
      </c>
      <c r="I58" s="226">
        <v>9.8622086221452427</v>
      </c>
      <c r="J58" s="226">
        <v>9.3453120730646599</v>
      </c>
      <c r="K58" s="226">
        <v>7.9399597400359374</v>
      </c>
      <c r="L58" s="226">
        <v>7.7166199093483474</v>
      </c>
      <c r="M58" s="226">
        <v>7.7391096918500546</v>
      </c>
      <c r="N58" s="226">
        <v>6.3811018071973509</v>
      </c>
      <c r="O58" s="226">
        <v>6.0446343521759962</v>
      </c>
      <c r="P58" s="226">
        <v>5.706017590061208</v>
      </c>
      <c r="Q58" s="226">
        <v>5.1117912674228858</v>
      </c>
      <c r="R58" s="226">
        <v>4.7571657605620468</v>
      </c>
      <c r="S58" s="226">
        <v>4.9471230272471161</v>
      </c>
      <c r="T58" s="226">
        <v>4.5062544892527532</v>
      </c>
      <c r="U58" s="226">
        <v>4.4446238355380059</v>
      </c>
      <c r="V58" s="226">
        <v>4.1128728425313321</v>
      </c>
      <c r="W58" s="226">
        <v>4.8204628885580183</v>
      </c>
      <c r="X58" s="226">
        <v>4.0451314948878059</v>
      </c>
      <c r="Y58" s="226">
        <v>4.5073419010682718</v>
      </c>
      <c r="DA58" s="69" t="s">
        <v>1629</v>
      </c>
    </row>
    <row r="59" spans="1:105" ht="12" customHeight="1" x14ac:dyDescent="0.25">
      <c r="A59" s="57" t="s">
        <v>1496</v>
      </c>
      <c r="B59" s="261">
        <v>102.3915201860476</v>
      </c>
      <c r="C59" s="261">
        <v>101.2041805569043</v>
      </c>
      <c r="D59" s="261">
        <v>102.44943231541809</v>
      </c>
      <c r="E59" s="261">
        <v>110.40450855878809</v>
      </c>
      <c r="F59" s="261">
        <v>112.96216791358439</v>
      </c>
      <c r="G59" s="261">
        <v>111.4583596353721</v>
      </c>
      <c r="H59" s="261">
        <v>111.4621986377943</v>
      </c>
      <c r="I59" s="261">
        <v>109.96284182425769</v>
      </c>
      <c r="J59" s="261">
        <v>110.07392119681489</v>
      </c>
      <c r="K59" s="261">
        <v>79.921711772039998</v>
      </c>
      <c r="L59" s="261">
        <v>77.973844762691698</v>
      </c>
      <c r="M59" s="261">
        <v>76.469199114503397</v>
      </c>
      <c r="N59" s="261">
        <v>71.103167699995169</v>
      </c>
      <c r="O59" s="261">
        <v>68.862085424697085</v>
      </c>
      <c r="P59" s="261">
        <v>63.052779588383892</v>
      </c>
      <c r="Q59" s="261">
        <v>61.811314953712731</v>
      </c>
      <c r="R59" s="261">
        <v>56.876023727221252</v>
      </c>
      <c r="S59" s="261">
        <v>56.086199129605959</v>
      </c>
      <c r="T59" s="261">
        <v>53.139413502063192</v>
      </c>
      <c r="U59" s="261">
        <v>51.234156390093389</v>
      </c>
      <c r="V59" s="261">
        <v>46.394693957967633</v>
      </c>
      <c r="W59" s="261">
        <v>55.513422266936693</v>
      </c>
      <c r="X59" s="261">
        <v>51.889067288256783</v>
      </c>
      <c r="Y59" s="261">
        <v>55.439433925205662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265.59656130402993</v>
      </c>
      <c r="C60" s="261">
        <f t="shared" si="1"/>
        <v>237.9707850150661</v>
      </c>
      <c r="D60" s="261">
        <f t="shared" si="1"/>
        <v>230.73048326486378</v>
      </c>
      <c r="E60" s="261">
        <f t="shared" si="1"/>
        <v>277.47522826627551</v>
      </c>
      <c r="F60" s="261">
        <f t="shared" si="1"/>
        <v>325.69445195705225</v>
      </c>
      <c r="G60" s="261">
        <f t="shared" si="1"/>
        <v>327.74578899087146</v>
      </c>
      <c r="H60" s="261">
        <f t="shared" si="1"/>
        <v>283.30292142262977</v>
      </c>
      <c r="I60" s="261">
        <f t="shared" si="1"/>
        <v>276.42945372740195</v>
      </c>
      <c r="J60" s="261">
        <f t="shared" si="1"/>
        <v>306.52444294149814</v>
      </c>
      <c r="K60" s="261">
        <f t="shared" si="1"/>
        <v>187.58616750003844</v>
      </c>
      <c r="L60" s="261">
        <f t="shared" si="1"/>
        <v>180.12455204512599</v>
      </c>
      <c r="M60" s="261">
        <f t="shared" si="1"/>
        <v>184.75285306464951</v>
      </c>
      <c r="N60" s="261">
        <f t="shared" si="1"/>
        <v>197.92690394616727</v>
      </c>
      <c r="O60" s="261">
        <f t="shared" si="1"/>
        <v>196.61753991022928</v>
      </c>
      <c r="P60" s="261">
        <f t="shared" si="1"/>
        <v>181.06699119272884</v>
      </c>
      <c r="Q60" s="261">
        <f t="shared" si="1"/>
        <v>217.91488581997476</v>
      </c>
      <c r="R60" s="261">
        <f t="shared" si="1"/>
        <v>183.28529432960363</v>
      </c>
      <c r="S60" s="261">
        <f t="shared" si="1"/>
        <v>162.85927471362254</v>
      </c>
      <c r="T60" s="261">
        <f t="shared" si="1"/>
        <v>170.42230146067445</v>
      </c>
      <c r="U60" s="261">
        <f t="shared" si="1"/>
        <v>166.85210162891227</v>
      </c>
      <c r="V60" s="261">
        <f t="shared" si="1"/>
        <v>153.26190665249709</v>
      </c>
      <c r="W60" s="261">
        <f t="shared" si="1"/>
        <v>125.20540512685974</v>
      </c>
      <c r="X60" s="261">
        <f t="shared" si="1"/>
        <v>129.71634113460632</v>
      </c>
      <c r="Y60" s="261">
        <f t="shared" si="1"/>
        <v>132.48088370268772</v>
      </c>
      <c r="DA60" s="70"/>
    </row>
    <row r="61" spans="1:105" ht="12" customHeight="1" x14ac:dyDescent="0.25">
      <c r="A61" s="60" t="s">
        <v>1499</v>
      </c>
      <c r="B61" s="262">
        <v>212.1533286956265</v>
      </c>
      <c r="C61" s="262">
        <v>190.15509216369759</v>
      </c>
      <c r="D61" s="262">
        <v>184.41212756129781</v>
      </c>
      <c r="E61" s="262">
        <v>221.31496485390221</v>
      </c>
      <c r="F61" s="262">
        <v>236.84000287373959</v>
      </c>
      <c r="G61" s="262">
        <v>237.1459505191456</v>
      </c>
      <c r="H61" s="262">
        <v>200.30650115611431</v>
      </c>
      <c r="I61" s="262">
        <v>198.71654624543399</v>
      </c>
      <c r="J61" s="262">
        <v>219.62658214340539</v>
      </c>
      <c r="K61" s="262">
        <v>133.14822675767351</v>
      </c>
      <c r="L61" s="262">
        <v>127.06396793918709</v>
      </c>
      <c r="M61" s="262">
        <v>128.02464252350049</v>
      </c>
      <c r="N61" s="262">
        <v>132.42221074228701</v>
      </c>
      <c r="O61" s="262">
        <v>128.00807988658639</v>
      </c>
      <c r="P61" s="262">
        <v>109.4019036533728</v>
      </c>
      <c r="Q61" s="262">
        <v>124.863344614715</v>
      </c>
      <c r="R61" s="262">
        <v>109.7376782153619</v>
      </c>
      <c r="S61" s="262">
        <v>96.364117409267863</v>
      </c>
      <c r="T61" s="262">
        <v>95.700700233641371</v>
      </c>
      <c r="U61" s="262">
        <v>89.956518230284118</v>
      </c>
      <c r="V61" s="262">
        <v>82.801734444367057</v>
      </c>
      <c r="W61" s="262">
        <v>98.134632311400196</v>
      </c>
      <c r="X61" s="262">
        <v>101.2566460172299</v>
      </c>
      <c r="Y61" s="262">
        <v>103.09530882699001</v>
      </c>
      <c r="DA61" s="72" t="s">
        <v>1631</v>
      </c>
    </row>
    <row r="62" spans="1:105" ht="12" customHeight="1" x14ac:dyDescent="0.25">
      <c r="A62" s="59" t="s">
        <v>28</v>
      </c>
      <c r="B62" s="230">
        <v>13.7586555429701</v>
      </c>
      <c r="C62" s="230">
        <v>13.52360588289614</v>
      </c>
      <c r="D62" s="230">
        <v>11.99368499624395</v>
      </c>
      <c r="E62" s="230">
        <v>20.255604131698099</v>
      </c>
      <c r="F62" s="230">
        <v>12.056819192547909</v>
      </c>
      <c r="G62" s="230">
        <v>16.274751740050139</v>
      </c>
      <c r="H62" s="230">
        <v>4.8459961093104402</v>
      </c>
      <c r="I62" s="230">
        <v>23.389508600231931</v>
      </c>
      <c r="J62" s="230">
        <v>28.040838567234371</v>
      </c>
      <c r="K62" s="230">
        <v>4.450425825071668</v>
      </c>
      <c r="L62" s="230">
        <v>2.4231178781667548</v>
      </c>
      <c r="M62" s="230">
        <v>13.68253899303089</v>
      </c>
      <c r="N62" s="230">
        <v>13.473140797145129</v>
      </c>
      <c r="O62" s="230">
        <v>10.88943074606923</v>
      </c>
      <c r="P62" s="230">
        <v>12.01967591471978</v>
      </c>
      <c r="Q62" s="230">
        <v>6.324073452142299</v>
      </c>
      <c r="R62" s="230">
        <v>8.5024208244972197</v>
      </c>
      <c r="S62" s="230">
        <v>5.0659736869948837</v>
      </c>
      <c r="T62" s="230">
        <v>5.6519176976186811</v>
      </c>
      <c r="U62" s="230">
        <v>5.5695268824553237</v>
      </c>
      <c r="V62" s="230">
        <v>4.7993206947555107</v>
      </c>
      <c r="W62" s="230">
        <v>1.1882254234677709</v>
      </c>
      <c r="X62" s="230">
        <v>0.97171066880168078</v>
      </c>
      <c r="Y62" s="230">
        <v>0.77056043512109751</v>
      </c>
      <c r="DA62" s="71" t="s">
        <v>1632</v>
      </c>
    </row>
    <row r="63" spans="1:105" ht="12" customHeight="1" x14ac:dyDescent="0.25">
      <c r="A63" s="59" t="s">
        <v>31</v>
      </c>
      <c r="B63" s="295">
        <v>6.9402991167249004</v>
      </c>
      <c r="C63" s="295">
        <v>6.6580476150847376</v>
      </c>
      <c r="D63" s="295">
        <v>6.1319707959721406</v>
      </c>
      <c r="E63" s="295">
        <v>7.9675857745044407</v>
      </c>
      <c r="F63" s="295">
        <v>9.0202885217652344</v>
      </c>
      <c r="G63" s="295">
        <v>8.895838929431882</v>
      </c>
      <c r="H63" s="295">
        <v>8.0215278384085416</v>
      </c>
      <c r="I63" s="295">
        <v>7.6377335451891666</v>
      </c>
      <c r="J63" s="295">
        <v>7.0699713066664129</v>
      </c>
      <c r="K63" s="295">
        <v>5.2161593875989567</v>
      </c>
      <c r="L63" s="295">
        <v>6.1499298479293012</v>
      </c>
      <c r="M63" s="295">
        <v>5.4874201665918578</v>
      </c>
      <c r="N63" s="295">
        <v>5.3551326377926323</v>
      </c>
      <c r="O63" s="295">
        <v>4.5518518229466096</v>
      </c>
      <c r="P63" s="295">
        <v>2.1688207268012438</v>
      </c>
      <c r="Q63" s="295">
        <v>5.0391841117807248</v>
      </c>
      <c r="R63" s="295">
        <v>4.2796387591996679</v>
      </c>
      <c r="S63" s="295">
        <v>1.6613817382373901</v>
      </c>
      <c r="T63" s="295">
        <v>1.623135341245318</v>
      </c>
      <c r="U63" s="295">
        <v>1.6351310802494921</v>
      </c>
      <c r="V63" s="295">
        <v>1.4319957433163599</v>
      </c>
      <c r="W63" s="295">
        <v>2.1123516107854892</v>
      </c>
      <c r="X63" s="295">
        <v>2.3541010566024121</v>
      </c>
      <c r="Y63" s="295">
        <v>2.9188609055666399</v>
      </c>
      <c r="DA63" s="122" t="s">
        <v>1633</v>
      </c>
    </row>
    <row r="64" spans="1:105" ht="12" customHeight="1" x14ac:dyDescent="0.25">
      <c r="A64" s="59" t="s">
        <v>159</v>
      </c>
      <c r="B64" s="295">
        <v>0.20673017175717789</v>
      </c>
      <c r="C64" s="295">
        <v>1.81194044708306</v>
      </c>
      <c r="D64" s="295">
        <v>1.740128693210413</v>
      </c>
      <c r="E64" s="295">
        <v>2.431460471780813</v>
      </c>
      <c r="F64" s="295">
        <v>3.189172216660638</v>
      </c>
      <c r="G64" s="295">
        <v>3.0215819516887321</v>
      </c>
      <c r="H64" s="295">
        <v>2.489925957519211</v>
      </c>
      <c r="I64" s="295">
        <v>2.9268918713552932</v>
      </c>
      <c r="J64" s="295">
        <v>2.7958921321354331</v>
      </c>
      <c r="K64" s="295">
        <v>2.0582553164529149</v>
      </c>
      <c r="L64" s="295">
        <v>2.9783948097821278</v>
      </c>
      <c r="M64" s="295">
        <v>2.5197287788100389</v>
      </c>
      <c r="N64" s="295">
        <v>1.995817739853835</v>
      </c>
      <c r="O64" s="295">
        <v>1.312559725463762</v>
      </c>
      <c r="P64" s="295">
        <v>1.513134608163095</v>
      </c>
      <c r="Q64" s="295">
        <v>2.3596984916956978</v>
      </c>
      <c r="R64" s="295">
        <v>1.6850788534156691</v>
      </c>
      <c r="S64" s="295">
        <v>1.573277008583533</v>
      </c>
      <c r="T64" s="295">
        <v>1.574047345662225</v>
      </c>
      <c r="U64" s="295">
        <v>1.4462513051544219</v>
      </c>
      <c r="V64" s="295">
        <v>1.3840994583926149</v>
      </c>
      <c r="W64" s="295">
        <v>2.0238593374099092</v>
      </c>
      <c r="X64" s="295">
        <v>2.770462006069216</v>
      </c>
      <c r="Y64" s="295">
        <v>2.5918931442689082</v>
      </c>
      <c r="DA64" s="122" t="s">
        <v>1634</v>
      </c>
    </row>
    <row r="65" spans="1:105" ht="12" customHeight="1" x14ac:dyDescent="0.25">
      <c r="A65" s="59" t="s">
        <v>32</v>
      </c>
      <c r="B65" s="295">
        <v>33.510700695244992</v>
      </c>
      <c r="C65" s="295">
        <v>14.089679795154529</v>
      </c>
      <c r="D65" s="295">
        <v>14.114632820298819</v>
      </c>
      <c r="E65" s="295">
        <v>16.091755411390501</v>
      </c>
      <c r="F65" s="295">
        <v>18.773146220936141</v>
      </c>
      <c r="G65" s="295">
        <v>18.865302674731009</v>
      </c>
      <c r="H65" s="295">
        <v>16.35915610121452</v>
      </c>
      <c r="I65" s="295">
        <v>13.56260412868737</v>
      </c>
      <c r="J65" s="295">
        <v>17.911621580878911</v>
      </c>
      <c r="K65" s="295">
        <v>10.99377248606895</v>
      </c>
      <c r="L65" s="295">
        <v>7.6246033668577393</v>
      </c>
      <c r="M65" s="295">
        <v>2.6726964771705739</v>
      </c>
      <c r="N65" s="295">
        <v>4.1495135060810133</v>
      </c>
      <c r="O65" s="295">
        <v>3.571727784991015</v>
      </c>
      <c r="P65" s="295">
        <v>3.2847089852971671</v>
      </c>
      <c r="Q65" s="295">
        <v>7.8093924387689091</v>
      </c>
      <c r="R65" s="295">
        <v>9.9857137364503092</v>
      </c>
      <c r="S65" s="295">
        <v>6.2224992331370759</v>
      </c>
      <c r="T65" s="295">
        <v>5.7589990682981353</v>
      </c>
      <c r="U65" s="295">
        <v>3.6599760648318078</v>
      </c>
      <c r="V65" s="295">
        <v>2.8157493411694738</v>
      </c>
      <c r="W65" s="295">
        <v>3.8266208215071398</v>
      </c>
      <c r="X65" s="295">
        <v>3.9289173021985868</v>
      </c>
      <c r="Y65" s="295">
        <v>3.8937585782669202</v>
      </c>
      <c r="DA65" s="122" t="s">
        <v>1635</v>
      </c>
    </row>
    <row r="66" spans="1:105" ht="12" customHeight="1" x14ac:dyDescent="0.25">
      <c r="A66" s="59" t="s">
        <v>35</v>
      </c>
      <c r="B66" s="295">
        <v>157.73694316892929</v>
      </c>
      <c r="C66" s="295">
        <v>154.07181842347919</v>
      </c>
      <c r="D66" s="295">
        <v>150.43171025557251</v>
      </c>
      <c r="E66" s="295">
        <v>174.56855906452839</v>
      </c>
      <c r="F66" s="295">
        <v>193.80057672182971</v>
      </c>
      <c r="G66" s="295">
        <v>190.08847522324379</v>
      </c>
      <c r="H66" s="295">
        <v>168.5898951496616</v>
      </c>
      <c r="I66" s="295">
        <v>151.1998080999702</v>
      </c>
      <c r="J66" s="295">
        <v>163.8082585564903</v>
      </c>
      <c r="K66" s="295">
        <v>110.4296137424811</v>
      </c>
      <c r="L66" s="295">
        <v>107.8879220364511</v>
      </c>
      <c r="M66" s="295">
        <v>103.6622581078971</v>
      </c>
      <c r="N66" s="295">
        <v>107.4486060614144</v>
      </c>
      <c r="O66" s="295">
        <v>107.68250980711581</v>
      </c>
      <c r="P66" s="295">
        <v>90.415563418391486</v>
      </c>
      <c r="Q66" s="295">
        <v>103.3309961203274</v>
      </c>
      <c r="R66" s="295">
        <v>85.28482604179905</v>
      </c>
      <c r="S66" s="295">
        <v>81.840985742314984</v>
      </c>
      <c r="T66" s="295">
        <v>81.092600780817008</v>
      </c>
      <c r="U66" s="295">
        <v>77.645632897593075</v>
      </c>
      <c r="V66" s="295">
        <v>72.370569206733094</v>
      </c>
      <c r="W66" s="295">
        <v>88.983575118229879</v>
      </c>
      <c r="X66" s="295">
        <v>91.231454983557967</v>
      </c>
      <c r="Y66" s="295">
        <v>92.92023576376647</v>
      </c>
      <c r="DA66" s="122" t="s">
        <v>1636</v>
      </c>
    </row>
    <row r="67" spans="1:105" ht="12" customHeight="1" x14ac:dyDescent="0.25">
      <c r="A67" s="60" t="s">
        <v>1506</v>
      </c>
      <c r="B67" s="262">
        <v>53.443232608403449</v>
      </c>
      <c r="C67" s="262">
        <v>47.815692851368503</v>
      </c>
      <c r="D67" s="262">
        <v>46.318355703565963</v>
      </c>
      <c r="E67" s="262">
        <v>56.160263412373311</v>
      </c>
      <c r="F67" s="262">
        <v>88.854449083312659</v>
      </c>
      <c r="G67" s="262">
        <v>90.599838471725889</v>
      </c>
      <c r="H67" s="262">
        <v>82.996420266515486</v>
      </c>
      <c r="I67" s="262">
        <v>77.71290748196796</v>
      </c>
      <c r="J67" s="262">
        <v>86.897860798092751</v>
      </c>
      <c r="K67" s="262">
        <v>54.437940742364923</v>
      </c>
      <c r="L67" s="262">
        <v>53.060584105938908</v>
      </c>
      <c r="M67" s="262">
        <v>56.728210541149011</v>
      </c>
      <c r="N67" s="262">
        <v>65.504693203880265</v>
      </c>
      <c r="O67" s="262">
        <v>68.609460023642896</v>
      </c>
      <c r="P67" s="262">
        <v>71.665087539356023</v>
      </c>
      <c r="Q67" s="262">
        <v>93.051541205259767</v>
      </c>
      <c r="R67" s="262">
        <v>73.547616114241734</v>
      </c>
      <c r="S67" s="262">
        <v>66.495157304354692</v>
      </c>
      <c r="T67" s="262">
        <v>74.721601227033076</v>
      </c>
      <c r="U67" s="262">
        <v>76.895583398628148</v>
      </c>
      <c r="V67" s="262">
        <v>70.460172208130047</v>
      </c>
      <c r="W67" s="262">
        <v>27.070772815459549</v>
      </c>
      <c r="X67" s="262">
        <v>28.45969511737642</v>
      </c>
      <c r="Y67" s="262">
        <v>29.385574875697721</v>
      </c>
      <c r="DA67" s="72" t="s">
        <v>1637</v>
      </c>
    </row>
    <row r="68" spans="1:105" ht="12" customHeight="1" x14ac:dyDescent="0.25">
      <c r="A68" s="147" t="s">
        <v>28</v>
      </c>
      <c r="B68" s="229">
        <v>2.307022158871864</v>
      </c>
      <c r="C68" s="229">
        <v>2.2154281921920291</v>
      </c>
      <c r="D68" s="229">
        <v>1.929028867740068</v>
      </c>
      <c r="E68" s="229">
        <v>3.043756666617091</v>
      </c>
      <c r="F68" s="229">
        <v>1.1844256096563039</v>
      </c>
      <c r="G68" s="229">
        <v>1.547143392826384</v>
      </c>
      <c r="H68" s="229">
        <v>0.41816070877885481</v>
      </c>
      <c r="I68" s="229">
        <v>2.2833824459767209</v>
      </c>
      <c r="J68" s="229">
        <v>2.517927964228992</v>
      </c>
      <c r="K68" s="229">
        <v>0.38241453190188462</v>
      </c>
      <c r="L68" s="229">
        <v>0.20547836984033049</v>
      </c>
      <c r="M68" s="229">
        <v>1.076478726914287</v>
      </c>
      <c r="N68" s="229">
        <v>0.97685606965940219</v>
      </c>
      <c r="O68" s="229">
        <v>0.75828799062542396</v>
      </c>
      <c r="P68" s="229">
        <v>0.79280074178103443</v>
      </c>
      <c r="Q68" s="229">
        <v>0.30767569127192229</v>
      </c>
      <c r="R68" s="229">
        <v>0.54380670292507427</v>
      </c>
      <c r="S68" s="229">
        <v>0.33756217654466059</v>
      </c>
      <c r="T68" s="229">
        <v>0.33026789316836508</v>
      </c>
      <c r="U68" s="229">
        <v>0.29392204169285502</v>
      </c>
      <c r="V68" s="229">
        <v>0.23047533000712661</v>
      </c>
      <c r="W68" s="229">
        <v>0.15536546731326231</v>
      </c>
      <c r="X68" s="229">
        <v>0.11804093305487311</v>
      </c>
      <c r="Y68" s="229">
        <v>9.6878489517561728E-2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1.1753342800659441</v>
      </c>
      <c r="C70" s="229">
        <v>1.101588810200653</v>
      </c>
      <c r="D70" s="229">
        <v>0.99607860796072845</v>
      </c>
      <c r="E70" s="229">
        <v>1.209202185265013</v>
      </c>
      <c r="F70" s="229">
        <v>0.89495854044289158</v>
      </c>
      <c r="G70" s="229">
        <v>0.85410359954992099</v>
      </c>
      <c r="H70" s="229">
        <v>0.69907650109135899</v>
      </c>
      <c r="I70" s="229">
        <v>0.75305987931033835</v>
      </c>
      <c r="J70" s="229">
        <v>0.64117621285880277</v>
      </c>
      <c r="K70" s="229">
        <v>0.45267980529387181</v>
      </c>
      <c r="L70" s="229">
        <v>0.5267071067901179</v>
      </c>
      <c r="M70" s="229">
        <v>0.43602804042102278</v>
      </c>
      <c r="N70" s="229">
        <v>0.39213843374501589</v>
      </c>
      <c r="O70" s="229">
        <v>0.32012866489987968</v>
      </c>
      <c r="P70" s="229">
        <v>0.14447822306622071</v>
      </c>
      <c r="Q70" s="229">
        <v>0.24760758955596671</v>
      </c>
      <c r="R70" s="229">
        <v>0.27644995197764127</v>
      </c>
      <c r="S70" s="229">
        <v>0.1118066738975159</v>
      </c>
      <c r="T70" s="229">
        <v>9.5792764679876019E-2</v>
      </c>
      <c r="U70" s="229">
        <v>8.7151300387389302E-2</v>
      </c>
      <c r="V70" s="229">
        <v>6.9453453978591387E-2</v>
      </c>
      <c r="W70" s="229">
        <v>0.2789518925815479</v>
      </c>
      <c r="X70" s="229">
        <v>0.28882063048294709</v>
      </c>
      <c r="Y70" s="229">
        <v>0.37063079336507981</v>
      </c>
      <c r="DA70" s="73" t="s">
        <v>1640</v>
      </c>
    </row>
    <row r="71" spans="1:105" ht="12" customHeight="1" x14ac:dyDescent="0.25">
      <c r="A71" s="147" t="s">
        <v>159</v>
      </c>
      <c r="B71" s="229">
        <v>3.5675366490892049E-2</v>
      </c>
      <c r="C71" s="229">
        <v>0.30549063540481591</v>
      </c>
      <c r="D71" s="229">
        <v>0.28804229772699103</v>
      </c>
      <c r="E71" s="229">
        <v>0.37602849157137791</v>
      </c>
      <c r="F71" s="229">
        <v>0.32243473633276171</v>
      </c>
      <c r="G71" s="229">
        <v>0.29562379110547798</v>
      </c>
      <c r="H71" s="229">
        <v>0.2211237570315753</v>
      </c>
      <c r="I71" s="229">
        <v>0.29407157578198839</v>
      </c>
      <c r="J71" s="229">
        <v>0.25838156583118338</v>
      </c>
      <c r="K71" s="229">
        <v>0.18202074011076369</v>
      </c>
      <c r="L71" s="229">
        <v>0.2599337342225827</v>
      </c>
      <c r="M71" s="229">
        <v>0.20402404959063111</v>
      </c>
      <c r="N71" s="229">
        <v>0.14892630672922569</v>
      </c>
      <c r="O71" s="229">
        <v>9.4066911433512354E-2</v>
      </c>
      <c r="P71" s="229">
        <v>0.10271589725010841</v>
      </c>
      <c r="Q71" s="229">
        <v>0.11815214332938789</v>
      </c>
      <c r="R71" s="229">
        <v>0.11092029050016269</v>
      </c>
      <c r="S71" s="229">
        <v>0.107890909634949</v>
      </c>
      <c r="T71" s="229">
        <v>9.4662316530647189E-2</v>
      </c>
      <c r="U71" s="229">
        <v>7.8550042613067E-2</v>
      </c>
      <c r="V71" s="229">
        <v>6.8407037554876232E-2</v>
      </c>
      <c r="W71" s="229">
        <v>0.27234837600394413</v>
      </c>
      <c r="X71" s="229">
        <v>0.34636713009274139</v>
      </c>
      <c r="Y71" s="229">
        <v>0.33537181059383081</v>
      </c>
      <c r="DA71" s="73" t="s">
        <v>1641</v>
      </c>
    </row>
    <row r="72" spans="1:105" ht="12" customHeight="1" x14ac:dyDescent="0.25">
      <c r="A72" s="147" t="s">
        <v>32</v>
      </c>
      <c r="B72" s="229">
        <v>5.6064180253297042</v>
      </c>
      <c r="C72" s="229">
        <v>2.302992349711332</v>
      </c>
      <c r="D72" s="229">
        <v>2.265071277857523</v>
      </c>
      <c r="E72" s="229">
        <v>2.4126501531931912</v>
      </c>
      <c r="F72" s="229">
        <v>1.840086772549272</v>
      </c>
      <c r="G72" s="229">
        <v>1.7893948026401361</v>
      </c>
      <c r="H72" s="229">
        <v>1.408468888156476</v>
      </c>
      <c r="I72" s="229">
        <v>1.321073088136512</v>
      </c>
      <c r="J72" s="229">
        <v>1.60477226145524</v>
      </c>
      <c r="K72" s="229">
        <v>0.94255296713347825</v>
      </c>
      <c r="L72" s="229">
        <v>0.64511185945733818</v>
      </c>
      <c r="M72" s="229">
        <v>0.2098044030214655</v>
      </c>
      <c r="N72" s="229">
        <v>0.30018232233741032</v>
      </c>
      <c r="O72" s="229">
        <v>0.24816101257128789</v>
      </c>
      <c r="P72" s="229">
        <v>0.2161694850314532</v>
      </c>
      <c r="Q72" s="229">
        <v>0.37908772913461108</v>
      </c>
      <c r="R72" s="229">
        <v>0.63724622499262618</v>
      </c>
      <c r="S72" s="229">
        <v>0.41369655097579511</v>
      </c>
      <c r="T72" s="229">
        <v>0.33577142578110258</v>
      </c>
      <c r="U72" s="229">
        <v>0.1927162321773557</v>
      </c>
      <c r="V72" s="229">
        <v>0.13491643763516001</v>
      </c>
      <c r="W72" s="229">
        <v>0.49922610298992248</v>
      </c>
      <c r="X72" s="229">
        <v>0.47620587601584002</v>
      </c>
      <c r="Y72" s="229">
        <v>0.48844523042042109</v>
      </c>
      <c r="DA72" s="73" t="s">
        <v>1642</v>
      </c>
    </row>
    <row r="73" spans="1:105" ht="12" customHeight="1" x14ac:dyDescent="0.25">
      <c r="A73" s="147" t="s">
        <v>33</v>
      </c>
      <c r="B73" s="229">
        <v>17.09412789629685</v>
      </c>
      <c r="C73" s="229">
        <v>15.89009708559087</v>
      </c>
      <c r="D73" s="229">
        <v>15.93657878272473</v>
      </c>
      <c r="E73" s="229">
        <v>22.116532802588392</v>
      </c>
      <c r="F73" s="229">
        <v>20.78619354251898</v>
      </c>
      <c r="G73" s="229">
        <v>21.906733074039568</v>
      </c>
      <c r="H73" s="229">
        <v>16.732924841950361</v>
      </c>
      <c r="I73" s="229">
        <v>16.198440679568709</v>
      </c>
      <c r="J73" s="229">
        <v>20.49435207501238</v>
      </c>
      <c r="K73" s="229">
        <v>11.56400544852097</v>
      </c>
      <c r="L73" s="229">
        <v>9.8912229909303342</v>
      </c>
      <c r="M73" s="229">
        <v>10.18854670991168</v>
      </c>
      <c r="N73" s="229">
        <v>9.1148209717659512</v>
      </c>
      <c r="O73" s="229">
        <v>7.5641286565045549</v>
      </c>
      <c r="P73" s="229">
        <v>3.7214908051775808</v>
      </c>
      <c r="Q73" s="229">
        <v>6.2032100989744103</v>
      </c>
      <c r="R73" s="229">
        <v>4.0355701588845774</v>
      </c>
      <c r="S73" s="229">
        <v>2.480363650334982</v>
      </c>
      <c r="T73" s="229">
        <v>2.3129416026591278</v>
      </c>
      <c r="U73" s="229">
        <v>1.965368322772548</v>
      </c>
      <c r="V73" s="229">
        <v>2.4130811802042982</v>
      </c>
      <c r="W73" s="229">
        <v>8.3972079245452065</v>
      </c>
      <c r="X73" s="229">
        <v>10.265472716513401</v>
      </c>
      <c r="Y73" s="229">
        <v>8.4492557613172643</v>
      </c>
      <c r="DA73" s="73" t="s">
        <v>1643</v>
      </c>
    </row>
    <row r="74" spans="1:105" ht="12" customHeight="1" x14ac:dyDescent="0.25">
      <c r="A74" s="147" t="s">
        <v>35</v>
      </c>
      <c r="B74" s="229">
        <v>26.648455466365601</v>
      </c>
      <c r="C74" s="229">
        <v>25.43028544331677</v>
      </c>
      <c r="D74" s="229">
        <v>24.377453457276779</v>
      </c>
      <c r="E74" s="229">
        <v>26.429783798738299</v>
      </c>
      <c r="F74" s="229">
        <v>19.18195908975569</v>
      </c>
      <c r="G74" s="229">
        <v>18.206850909707281</v>
      </c>
      <c r="H74" s="229">
        <v>14.657319577038569</v>
      </c>
      <c r="I74" s="229">
        <v>14.872078004310641</v>
      </c>
      <c r="J74" s="229">
        <v>14.82009377544443</v>
      </c>
      <c r="K74" s="229">
        <v>9.5605136883103405</v>
      </c>
      <c r="L74" s="229">
        <v>9.2177993966204212</v>
      </c>
      <c r="M74" s="229">
        <v>8.2171700895857143</v>
      </c>
      <c r="N74" s="229">
        <v>7.8491995648294806</v>
      </c>
      <c r="O74" s="229">
        <v>7.5550444576949678</v>
      </c>
      <c r="P74" s="229">
        <v>6.0086559451702586</v>
      </c>
      <c r="Q74" s="229">
        <v>5.0651201286705927</v>
      </c>
      <c r="R74" s="229">
        <v>5.4958716565427661</v>
      </c>
      <c r="S74" s="229">
        <v>5.4944541638778537</v>
      </c>
      <c r="T74" s="229">
        <v>4.7743539268152642</v>
      </c>
      <c r="U74" s="229">
        <v>4.128513792845955</v>
      </c>
      <c r="V74" s="229">
        <v>3.501624057824781</v>
      </c>
      <c r="W74" s="229">
        <v>11.722719143394119</v>
      </c>
      <c r="X74" s="229">
        <v>11.166141271961759</v>
      </c>
      <c r="Y74" s="229">
        <v>11.77047014514396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0.57619941498259264</v>
      </c>
      <c r="C76" s="229">
        <v>0.56981033495202404</v>
      </c>
      <c r="D76" s="229">
        <v>0.52610241227914545</v>
      </c>
      <c r="E76" s="229">
        <v>0.5723093143999527</v>
      </c>
      <c r="F76" s="229">
        <v>0.43851708319171051</v>
      </c>
      <c r="G76" s="229">
        <v>0.43554116001309467</v>
      </c>
      <c r="H76" s="229">
        <v>0.36120125790325192</v>
      </c>
      <c r="I76" s="229">
        <v>0.32071541634318751</v>
      </c>
      <c r="J76" s="229">
        <v>0.52508997547553127</v>
      </c>
      <c r="K76" s="229">
        <v>0.66801919020683032</v>
      </c>
      <c r="L76" s="229">
        <v>1.1142440995301259</v>
      </c>
      <c r="M76" s="229">
        <v>1.3829124853913131</v>
      </c>
      <c r="N76" s="229">
        <v>1.7169547232942191</v>
      </c>
      <c r="O76" s="229">
        <v>1.6445929562447199</v>
      </c>
      <c r="P76" s="229">
        <v>1.2024017584764799</v>
      </c>
      <c r="Q76" s="229">
        <v>1.3700804743814381</v>
      </c>
      <c r="R76" s="229">
        <v>1.207298873282886</v>
      </c>
      <c r="S76" s="229">
        <v>1.0321401610587619</v>
      </c>
      <c r="T76" s="229">
        <v>0.98277073045512853</v>
      </c>
      <c r="U76" s="229">
        <v>0.89750029131591103</v>
      </c>
      <c r="V76" s="229">
        <v>1.067919196175581</v>
      </c>
      <c r="W76" s="229">
        <v>3.67066003922052</v>
      </c>
      <c r="X76" s="229">
        <v>3.5728172214836138</v>
      </c>
      <c r="Y76" s="229">
        <v>4.3005388931731288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44.205873708865063</v>
      </c>
      <c r="G77" s="229">
        <v>45.564447741844027</v>
      </c>
      <c r="H77" s="229">
        <v>48.498144734565031</v>
      </c>
      <c r="I77" s="229">
        <v>41.670086392539872</v>
      </c>
      <c r="J77" s="229">
        <v>46.036066967786191</v>
      </c>
      <c r="K77" s="229">
        <v>30.685734370886781</v>
      </c>
      <c r="L77" s="229">
        <v>31.20008654854766</v>
      </c>
      <c r="M77" s="229">
        <v>35.013246036312893</v>
      </c>
      <c r="N77" s="229">
        <v>45.005614811519557</v>
      </c>
      <c r="O77" s="229">
        <v>50.425049373668557</v>
      </c>
      <c r="P77" s="229">
        <v>59.476374683402881</v>
      </c>
      <c r="Q77" s="229">
        <v>79.360607349941432</v>
      </c>
      <c r="R77" s="229">
        <v>61.240452255136013</v>
      </c>
      <c r="S77" s="229">
        <v>56.517243018030179</v>
      </c>
      <c r="T77" s="229">
        <v>65.79504056694357</v>
      </c>
      <c r="U77" s="229">
        <v>69.251861374823065</v>
      </c>
      <c r="V77" s="229">
        <v>62.974295514749628</v>
      </c>
      <c r="W77" s="229">
        <v>2.074293869411028</v>
      </c>
      <c r="X77" s="229">
        <v>2.2258293377712359</v>
      </c>
      <c r="Y77" s="229">
        <v>3.5739837521664808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1580.7849649868292</v>
      </c>
      <c r="C79" s="261">
        <f t="shared" si="2"/>
        <v>1420.3993089345679</v>
      </c>
      <c r="D79" s="261">
        <f t="shared" si="2"/>
        <v>1380.0833020056198</v>
      </c>
      <c r="E79" s="261">
        <f t="shared" si="2"/>
        <v>1668.0391670358654</v>
      </c>
      <c r="F79" s="261">
        <f t="shared" si="2"/>
        <v>1799.0282943382654</v>
      </c>
      <c r="G79" s="261">
        <f t="shared" si="2"/>
        <v>1824.0216825992795</v>
      </c>
      <c r="H79" s="261">
        <f t="shared" si="2"/>
        <v>1533.656695790969</v>
      </c>
      <c r="I79" s="261">
        <f t="shared" si="2"/>
        <v>1533.2521489767562</v>
      </c>
      <c r="J79" s="261">
        <f t="shared" si="2"/>
        <v>1719.2790524688012</v>
      </c>
      <c r="K79" s="261">
        <f t="shared" si="2"/>
        <v>1042.1936271695868</v>
      </c>
      <c r="L79" s="261">
        <f t="shared" si="2"/>
        <v>988.83887506200335</v>
      </c>
      <c r="M79" s="261">
        <f t="shared" si="2"/>
        <v>1021.9219888604682</v>
      </c>
      <c r="N79" s="261">
        <f t="shared" si="2"/>
        <v>1055.9009649309155</v>
      </c>
      <c r="O79" s="261">
        <f t="shared" si="2"/>
        <v>1015.0914696907448</v>
      </c>
      <c r="P79" s="261">
        <f t="shared" si="2"/>
        <v>855.34926405406748</v>
      </c>
      <c r="Q79" s="261">
        <f t="shared" si="2"/>
        <v>1013.4758046419803</v>
      </c>
      <c r="R79" s="261">
        <f t="shared" si="2"/>
        <v>860.9353801973366</v>
      </c>
      <c r="S79" s="261">
        <f t="shared" si="2"/>
        <v>742.90183723017083</v>
      </c>
      <c r="T79" s="261">
        <f t="shared" si="2"/>
        <v>742.54503668503446</v>
      </c>
      <c r="U79" s="261">
        <f t="shared" si="2"/>
        <v>699.38583409373098</v>
      </c>
      <c r="V79" s="261">
        <f t="shared" si="2"/>
        <v>661.01835299935919</v>
      </c>
      <c r="W79" s="261">
        <f t="shared" si="2"/>
        <v>779.77859376754475</v>
      </c>
      <c r="X79" s="261">
        <f t="shared" si="2"/>
        <v>813.06930659681871</v>
      </c>
      <c r="Y79" s="261">
        <f t="shared" si="2"/>
        <v>821.90112607216224</v>
      </c>
      <c r="DA79" s="70"/>
    </row>
    <row r="80" spans="1:105" ht="12" customHeight="1" x14ac:dyDescent="0.25">
      <c r="A80" s="60" t="s">
        <v>1521</v>
      </c>
      <c r="B80" s="262">
        <v>1470.845843504191</v>
      </c>
      <c r="C80" s="262">
        <v>1311.7350496230581</v>
      </c>
      <c r="D80" s="262">
        <v>1270.0819995082391</v>
      </c>
      <c r="E80" s="262">
        <v>1549.3835798625189</v>
      </c>
      <c r="F80" s="262">
        <v>1677.345703386291</v>
      </c>
      <c r="G80" s="262">
        <v>1704.347376387753</v>
      </c>
      <c r="H80" s="262">
        <v>1413.978267592066</v>
      </c>
      <c r="I80" s="262">
        <v>1415.1835999023131</v>
      </c>
      <c r="J80" s="262">
        <v>1600.70065079492</v>
      </c>
      <c r="K80" s="262">
        <v>956.38063441743907</v>
      </c>
      <c r="L80" s="262">
        <v>905.11733272863682</v>
      </c>
      <c r="M80" s="262">
        <v>939.81600434286543</v>
      </c>
      <c r="N80" s="262">
        <v>979.55655889644629</v>
      </c>
      <c r="O80" s="262">
        <v>941.15334316134499</v>
      </c>
      <c r="P80" s="262">
        <v>787.64866558273104</v>
      </c>
      <c r="Q80" s="262">
        <v>947.10818307185127</v>
      </c>
      <c r="R80" s="262">
        <v>799.86684570703176</v>
      </c>
      <c r="S80" s="262">
        <v>682.68134779505635</v>
      </c>
      <c r="T80" s="262">
        <v>685.48854972298682</v>
      </c>
      <c r="U80" s="262">
        <v>644.37504674340812</v>
      </c>
      <c r="V80" s="262">
        <v>611.20376009237884</v>
      </c>
      <c r="W80" s="262">
        <v>720.17310238083337</v>
      </c>
      <c r="X80" s="262">
        <v>757.35533280427228</v>
      </c>
      <c r="Y80" s="262">
        <v>762.37507694077715</v>
      </c>
      <c r="DA80" s="72" t="s">
        <v>1649</v>
      </c>
    </row>
    <row r="81" spans="1:105" ht="12" customHeight="1" x14ac:dyDescent="0.25">
      <c r="A81" s="59" t="s">
        <v>28</v>
      </c>
      <c r="B81" s="230">
        <v>76.766619421744139</v>
      </c>
      <c r="C81" s="230">
        <v>73.718812033159182</v>
      </c>
      <c r="D81" s="230">
        <v>64.188817768344947</v>
      </c>
      <c r="E81" s="230">
        <v>101.2816061345722</v>
      </c>
      <c r="F81" s="230">
        <v>53.780629986251007</v>
      </c>
      <c r="G81" s="230">
        <v>70.536653747606849</v>
      </c>
      <c r="H81" s="230">
        <v>20.761577855406131</v>
      </c>
      <c r="I81" s="230">
        <v>107.5289856013776</v>
      </c>
      <c r="J81" s="230">
        <v>117.8206512145378</v>
      </c>
      <c r="K81" s="230">
        <v>18.565966603263512</v>
      </c>
      <c r="L81" s="230">
        <v>10.259745183906681</v>
      </c>
      <c r="M81" s="230">
        <v>55.529832884798999</v>
      </c>
      <c r="N81" s="230">
        <v>55.525016905543261</v>
      </c>
      <c r="O81" s="230">
        <v>46.803001018732772</v>
      </c>
      <c r="P81" s="230">
        <v>61.101011631515128</v>
      </c>
      <c r="Q81" s="230">
        <v>25.347957703624829</v>
      </c>
      <c r="R81" s="230">
        <v>42.150550638250188</v>
      </c>
      <c r="S81" s="230">
        <v>27.784404647564251</v>
      </c>
      <c r="T81" s="230">
        <v>30.434533656972139</v>
      </c>
      <c r="U81" s="230">
        <v>29.71980616108231</v>
      </c>
      <c r="V81" s="230">
        <v>22.41442747806061</v>
      </c>
      <c r="W81" s="230">
        <v>5.3533092094787369</v>
      </c>
      <c r="X81" s="230">
        <v>4.0695738858239539</v>
      </c>
      <c r="Y81" s="230">
        <v>3.412338438920917</v>
      </c>
      <c r="DA81" s="71" t="s">
        <v>1650</v>
      </c>
    </row>
    <row r="82" spans="1:105" ht="12" customHeight="1" x14ac:dyDescent="0.25">
      <c r="A82" s="59" t="s">
        <v>31</v>
      </c>
      <c r="B82" s="295">
        <v>32.061727146017603</v>
      </c>
      <c r="C82" s="295">
        <v>30.05003806898058</v>
      </c>
      <c r="D82" s="295">
        <v>27.17184471351425</v>
      </c>
      <c r="E82" s="295">
        <v>32.985603488192162</v>
      </c>
      <c r="F82" s="295">
        <v>33.31393036608052</v>
      </c>
      <c r="G82" s="295">
        <v>31.92270604805833</v>
      </c>
      <c r="H82" s="295">
        <v>28.45422083096576</v>
      </c>
      <c r="I82" s="295">
        <v>29.072425206331761</v>
      </c>
      <c r="J82" s="295">
        <v>24.595767574375049</v>
      </c>
      <c r="K82" s="295">
        <v>18.016862277232509</v>
      </c>
      <c r="L82" s="295">
        <v>21.559788789087811</v>
      </c>
      <c r="M82" s="295">
        <v>18.439120161475721</v>
      </c>
      <c r="N82" s="295">
        <v>18.272685975132489</v>
      </c>
      <c r="O82" s="295">
        <v>16.198281694185141</v>
      </c>
      <c r="P82" s="295">
        <v>9.1283357456630529</v>
      </c>
      <c r="Q82" s="295">
        <v>16.72316989235615</v>
      </c>
      <c r="R82" s="295">
        <v>17.566291109983901</v>
      </c>
      <c r="S82" s="295">
        <v>7.5443166021067638</v>
      </c>
      <c r="T82" s="295">
        <v>7.2366549213762239</v>
      </c>
      <c r="U82" s="295">
        <v>7.2242463822779914</v>
      </c>
      <c r="V82" s="295">
        <v>5.5373492239096516</v>
      </c>
      <c r="W82" s="295">
        <v>7.879560718834747</v>
      </c>
      <c r="X82" s="295">
        <v>8.1629921055782813</v>
      </c>
      <c r="Y82" s="295">
        <v>10.70215162079309</v>
      </c>
      <c r="DA82" s="122" t="s">
        <v>1651</v>
      </c>
    </row>
    <row r="83" spans="1:105" ht="12" customHeight="1" x14ac:dyDescent="0.25">
      <c r="A83" s="59" t="s">
        <v>159</v>
      </c>
      <c r="B83" s="295">
        <v>1.005660714604188</v>
      </c>
      <c r="C83" s="295">
        <v>8.6115423869444392</v>
      </c>
      <c r="D83" s="295">
        <v>8.1196873770676383</v>
      </c>
      <c r="E83" s="295">
        <v>10.59994945368677</v>
      </c>
      <c r="F83" s="295">
        <v>12.40287339678869</v>
      </c>
      <c r="G83" s="295">
        <v>11.417895392556151</v>
      </c>
      <c r="H83" s="295">
        <v>9.3006848667626674</v>
      </c>
      <c r="I83" s="295">
        <v>11.73173734563523</v>
      </c>
      <c r="J83" s="295">
        <v>10.242407139335249</v>
      </c>
      <c r="K83" s="295">
        <v>7.4862865299177654</v>
      </c>
      <c r="L83" s="295">
        <v>10.9950067579463</v>
      </c>
      <c r="M83" s="295">
        <v>8.9158893453049739</v>
      </c>
      <c r="N83" s="295">
        <v>7.1712015924817303</v>
      </c>
      <c r="O83" s="295">
        <v>4.9185693550847338</v>
      </c>
      <c r="P83" s="295">
        <v>6.70632210652703</v>
      </c>
      <c r="Q83" s="295">
        <v>8.2461985002956251</v>
      </c>
      <c r="R83" s="295">
        <v>7.2833651898703682</v>
      </c>
      <c r="S83" s="295">
        <v>7.5230606536807816</v>
      </c>
      <c r="T83" s="295">
        <v>7.389921334157985</v>
      </c>
      <c r="U83" s="295">
        <v>6.7285678092549954</v>
      </c>
      <c r="V83" s="295">
        <v>5.6359402442556821</v>
      </c>
      <c r="W83" s="295">
        <v>7.949778258978986</v>
      </c>
      <c r="X83" s="295">
        <v>10.11615248395095</v>
      </c>
      <c r="Y83" s="295">
        <v>10.00722551359933</v>
      </c>
      <c r="DA83" s="122" t="s">
        <v>1652</v>
      </c>
    </row>
    <row r="84" spans="1:105" ht="12" customHeight="1" x14ac:dyDescent="0.25">
      <c r="A84" s="59" t="s">
        <v>32</v>
      </c>
      <c r="B84" s="295">
        <v>162.18243041345349</v>
      </c>
      <c r="C84" s="295">
        <v>66.620950277393618</v>
      </c>
      <c r="D84" s="295">
        <v>65.523969715232951</v>
      </c>
      <c r="E84" s="295">
        <v>69.793130625369557</v>
      </c>
      <c r="F84" s="295">
        <v>72.63636082517003</v>
      </c>
      <c r="G84" s="295">
        <v>70.923169454363077</v>
      </c>
      <c r="H84" s="295">
        <v>60.794188977848343</v>
      </c>
      <c r="I84" s="295">
        <v>54.084325040365663</v>
      </c>
      <c r="J84" s="295">
        <v>65.281361651493256</v>
      </c>
      <c r="K84" s="295">
        <v>39.782000669219663</v>
      </c>
      <c r="L84" s="295">
        <v>28.002910131019199</v>
      </c>
      <c r="M84" s="295">
        <v>9.4087773324065509</v>
      </c>
      <c r="N84" s="295">
        <v>14.833406932694</v>
      </c>
      <c r="O84" s="295">
        <v>13.315907004225011</v>
      </c>
      <c r="P84" s="295">
        <v>14.48359654976734</v>
      </c>
      <c r="Q84" s="295">
        <v>27.1510852495324</v>
      </c>
      <c r="R84" s="295">
        <v>42.940158713230673</v>
      </c>
      <c r="S84" s="295">
        <v>29.60239810161406</v>
      </c>
      <c r="T84" s="295">
        <v>26.899345192344828</v>
      </c>
      <c r="U84" s="295">
        <v>16.940639111835591</v>
      </c>
      <c r="V84" s="295">
        <v>11.4068504601466</v>
      </c>
      <c r="W84" s="295">
        <v>14.954186633514411</v>
      </c>
      <c r="X84" s="295">
        <v>14.272785265194139</v>
      </c>
      <c r="Y84" s="295">
        <v>14.956786365025209</v>
      </c>
      <c r="DA84" s="122" t="s">
        <v>1653</v>
      </c>
    </row>
    <row r="85" spans="1:105" ht="12" customHeight="1" x14ac:dyDescent="0.25">
      <c r="A85" s="59" t="s">
        <v>33</v>
      </c>
      <c r="B85" s="295">
        <v>482.44237700680179</v>
      </c>
      <c r="C85" s="295">
        <v>448.46138132042569</v>
      </c>
      <c r="D85" s="295">
        <v>449.77322013364949</v>
      </c>
      <c r="E85" s="295">
        <v>624.18818445491468</v>
      </c>
      <c r="F85" s="295">
        <v>800.51765112857049</v>
      </c>
      <c r="G85" s="295">
        <v>847.10988981692105</v>
      </c>
      <c r="H85" s="295">
        <v>704.63926997297688</v>
      </c>
      <c r="I85" s="295">
        <v>646.99056907294005</v>
      </c>
      <c r="J85" s="295">
        <v>813.37376432641963</v>
      </c>
      <c r="K85" s="295">
        <v>476.17798706818257</v>
      </c>
      <c r="L85" s="295">
        <v>418.88837248463437</v>
      </c>
      <c r="M85" s="295">
        <v>445.77017205417678</v>
      </c>
      <c r="N85" s="295">
        <v>439.424343530768</v>
      </c>
      <c r="O85" s="295">
        <v>395.98276125487502</v>
      </c>
      <c r="P85" s="295">
        <v>243.26473335407641</v>
      </c>
      <c r="Q85" s="295">
        <v>433.45511180271802</v>
      </c>
      <c r="R85" s="295">
        <v>265.30256424514607</v>
      </c>
      <c r="S85" s="295">
        <v>173.1571880527863</v>
      </c>
      <c r="T85" s="295">
        <v>180.77684926785111</v>
      </c>
      <c r="U85" s="295">
        <v>168.55266294983639</v>
      </c>
      <c r="V85" s="295">
        <v>199.0457857332126</v>
      </c>
      <c r="W85" s="295">
        <v>245.40340820848709</v>
      </c>
      <c r="X85" s="295">
        <v>300.17402363881109</v>
      </c>
      <c r="Y85" s="295">
        <v>252.4184209338168</v>
      </c>
      <c r="DA85" s="122" t="s">
        <v>1654</v>
      </c>
    </row>
    <row r="86" spans="1:105" ht="12" customHeight="1" x14ac:dyDescent="0.25">
      <c r="A86" s="59" t="s">
        <v>35</v>
      </c>
      <c r="B86" s="295">
        <v>698.09910871866214</v>
      </c>
      <c r="C86" s="295">
        <v>666.1871876532357</v>
      </c>
      <c r="D86" s="295">
        <v>638.60656212645108</v>
      </c>
      <c r="E86" s="295">
        <v>692.37065303141515</v>
      </c>
      <c r="F86" s="295">
        <v>685.702049375824</v>
      </c>
      <c r="G86" s="295">
        <v>653.49687148107625</v>
      </c>
      <c r="H86" s="295">
        <v>572.92276734445818</v>
      </c>
      <c r="I86" s="295">
        <v>551.36975105775639</v>
      </c>
      <c r="J86" s="295">
        <v>545.9507416422374</v>
      </c>
      <c r="K86" s="295">
        <v>365.417040699626</v>
      </c>
      <c r="L86" s="295">
        <v>362.3448611157184</v>
      </c>
      <c r="M86" s="295">
        <v>333.70874079778281</v>
      </c>
      <c r="N86" s="295">
        <v>351.24316524299269</v>
      </c>
      <c r="O86" s="295">
        <v>367.11399287525592</v>
      </c>
      <c r="P86" s="295">
        <v>364.57432550097121</v>
      </c>
      <c r="Q86" s="295">
        <v>328.52160022089942</v>
      </c>
      <c r="R86" s="295">
        <v>335.36649288304528</v>
      </c>
      <c r="S86" s="295">
        <v>356.03792602148962</v>
      </c>
      <c r="T86" s="295">
        <v>346.36922422928922</v>
      </c>
      <c r="U86" s="295">
        <v>328.64872183447369</v>
      </c>
      <c r="V86" s="295">
        <v>268.10018472069902</v>
      </c>
      <c r="W86" s="295">
        <v>317.99521465618062</v>
      </c>
      <c r="X86" s="295">
        <v>303.07060307283581</v>
      </c>
      <c r="Y86" s="295">
        <v>326.39458160801911</v>
      </c>
      <c r="DA86" s="122" t="s">
        <v>1655</v>
      </c>
    </row>
    <row r="87" spans="1:105" ht="12" customHeight="1" x14ac:dyDescent="0.25">
      <c r="A87" s="59" t="s">
        <v>38</v>
      </c>
      <c r="B87" s="295">
        <v>18.287920082907451</v>
      </c>
      <c r="C87" s="295">
        <v>18.085137882918801</v>
      </c>
      <c r="D87" s="295">
        <v>16.6978976739789</v>
      </c>
      <c r="E87" s="295">
        <v>18.1644526743681</v>
      </c>
      <c r="F87" s="295">
        <v>18.99220830760623</v>
      </c>
      <c r="G87" s="295">
        <v>18.940190447170721</v>
      </c>
      <c r="H87" s="295">
        <v>17.105557743648109</v>
      </c>
      <c r="I87" s="295">
        <v>14.405806577906411</v>
      </c>
      <c r="J87" s="295">
        <v>23.435957246521781</v>
      </c>
      <c r="K87" s="295">
        <v>30.93449056999707</v>
      </c>
      <c r="L87" s="295">
        <v>53.06664826632398</v>
      </c>
      <c r="M87" s="295">
        <v>68.043471766919694</v>
      </c>
      <c r="N87" s="295">
        <v>93.086738716834063</v>
      </c>
      <c r="O87" s="295">
        <v>96.820829958986394</v>
      </c>
      <c r="P87" s="295">
        <v>88.390340694210835</v>
      </c>
      <c r="Q87" s="295">
        <v>107.6630597024249</v>
      </c>
      <c r="R87" s="295">
        <v>89.257422927505232</v>
      </c>
      <c r="S87" s="295">
        <v>81.032053715814598</v>
      </c>
      <c r="T87" s="295">
        <v>86.382021120995404</v>
      </c>
      <c r="U87" s="295">
        <v>86.560402494647008</v>
      </c>
      <c r="V87" s="295">
        <v>99.063222232094802</v>
      </c>
      <c r="W87" s="295">
        <v>120.6376446953589</v>
      </c>
      <c r="X87" s="295">
        <v>117.489202352078</v>
      </c>
      <c r="Y87" s="295">
        <v>144.48357246060269</v>
      </c>
      <c r="DA87" s="122" t="s">
        <v>1656</v>
      </c>
    </row>
    <row r="88" spans="1:105" ht="12" customHeight="1" x14ac:dyDescent="0.25">
      <c r="A88" s="60" t="s">
        <v>1530</v>
      </c>
      <c r="B88" s="262">
        <v>109.9391214826382</v>
      </c>
      <c r="C88" s="262">
        <v>108.6642593115097</v>
      </c>
      <c r="D88" s="262">
        <v>110.00130249738061</v>
      </c>
      <c r="E88" s="262">
        <v>118.6555871733464</v>
      </c>
      <c r="F88" s="262">
        <v>121.6825909519744</v>
      </c>
      <c r="G88" s="262">
        <v>119.6743062115265</v>
      </c>
      <c r="H88" s="262">
        <v>119.67842819890291</v>
      </c>
      <c r="I88" s="262">
        <v>118.0685490744431</v>
      </c>
      <c r="J88" s="262">
        <v>118.5784016738812</v>
      </c>
      <c r="K88" s="262">
        <v>85.812992752147792</v>
      </c>
      <c r="L88" s="262">
        <v>83.7215423333665</v>
      </c>
      <c r="M88" s="262">
        <v>82.105984517602764</v>
      </c>
      <c r="N88" s="262">
        <v>76.344406034469159</v>
      </c>
      <c r="O88" s="262">
        <v>73.938126529399796</v>
      </c>
      <c r="P88" s="262">
        <v>67.700598471336434</v>
      </c>
      <c r="Q88" s="262">
        <v>66.367621570129046</v>
      </c>
      <c r="R88" s="262">
        <v>61.068534490304799</v>
      </c>
      <c r="S88" s="262">
        <v>60.220489435114438</v>
      </c>
      <c r="T88" s="262">
        <v>57.056486962047693</v>
      </c>
      <c r="U88" s="262">
        <v>55.010787350322907</v>
      </c>
      <c r="V88" s="262">
        <v>49.814592906980359</v>
      </c>
      <c r="W88" s="262">
        <v>59.605491386711378</v>
      </c>
      <c r="X88" s="262">
        <v>55.713973792546462</v>
      </c>
      <c r="Y88" s="262">
        <v>59.526049131385093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222.4604886076641</v>
      </c>
      <c r="C89" s="261">
        <f t="shared" si="3"/>
        <v>208.85908225439272</v>
      </c>
      <c r="D89" s="261">
        <f t="shared" si="3"/>
        <v>206.869382327425</v>
      </c>
      <c r="E89" s="261">
        <f t="shared" si="3"/>
        <v>235.7776882891292</v>
      </c>
      <c r="F89" s="261">
        <f t="shared" si="3"/>
        <v>247.36553192445899</v>
      </c>
      <c r="G89" s="261">
        <f t="shared" si="3"/>
        <v>245.66058648789709</v>
      </c>
      <c r="H89" s="261">
        <f t="shared" si="3"/>
        <v>224.88273910609689</v>
      </c>
      <c r="I89" s="261">
        <f t="shared" si="3"/>
        <v>222.48075321521679</v>
      </c>
      <c r="J89" s="261">
        <f t="shared" si="3"/>
        <v>234.75308525563671</v>
      </c>
      <c r="K89" s="261">
        <f t="shared" si="3"/>
        <v>155.33709791913742</v>
      </c>
      <c r="L89" s="261">
        <f t="shared" si="3"/>
        <v>149.94958738533279</v>
      </c>
      <c r="M89" s="261">
        <f t="shared" si="3"/>
        <v>148.98114191291</v>
      </c>
      <c r="N89" s="261">
        <f t="shared" si="3"/>
        <v>146.07540740288928</v>
      </c>
      <c r="O89" s="261">
        <f t="shared" si="3"/>
        <v>141.33570967029101</v>
      </c>
      <c r="P89" s="261">
        <f t="shared" si="3"/>
        <v>125.00824563036892</v>
      </c>
      <c r="Q89" s="261">
        <f t="shared" si="3"/>
        <v>132.48408936233471</v>
      </c>
      <c r="R89" s="261">
        <f t="shared" si="3"/>
        <v>118.99737825786131</v>
      </c>
      <c r="S89" s="261">
        <f t="shared" si="3"/>
        <v>110.66031352707279</v>
      </c>
      <c r="T89" s="261">
        <f t="shared" si="3"/>
        <v>107.32805981285811</v>
      </c>
      <c r="U89" s="261">
        <f t="shared" si="3"/>
        <v>102.17516404782054</v>
      </c>
      <c r="V89" s="261">
        <f t="shared" si="3"/>
        <v>93.281144444674524</v>
      </c>
      <c r="W89" s="261">
        <f t="shared" si="3"/>
        <v>111.08412970736754</v>
      </c>
      <c r="X89" s="261">
        <f t="shared" si="3"/>
        <v>109.20714568260269</v>
      </c>
      <c r="Y89" s="261">
        <f t="shared" si="3"/>
        <v>113.8082536022213</v>
      </c>
      <c r="DA89" s="70"/>
    </row>
    <row r="90" spans="1:105" ht="12" customHeight="1" x14ac:dyDescent="0.25">
      <c r="A90" s="60" t="s">
        <v>1533</v>
      </c>
      <c r="B90" s="262">
        <v>119.67896156975409</v>
      </c>
      <c r="C90" s="262">
        <v>107.2694173938802</v>
      </c>
      <c r="D90" s="262">
        <v>104.0297225742286</v>
      </c>
      <c r="E90" s="262">
        <v>124.847181688871</v>
      </c>
      <c r="F90" s="262">
        <v>133.60509484521259</v>
      </c>
      <c r="G90" s="262">
        <v>133.77768462601881</v>
      </c>
      <c r="H90" s="262">
        <v>112.9959836191281</v>
      </c>
      <c r="I90" s="262">
        <v>112.0990655560326</v>
      </c>
      <c r="J90" s="262">
        <v>123.89473898732621</v>
      </c>
      <c r="K90" s="262">
        <v>75.11096625815523</v>
      </c>
      <c r="L90" s="262">
        <v>71.678742112557401</v>
      </c>
      <c r="M90" s="262">
        <v>72.220673447615724</v>
      </c>
      <c r="N90" s="262">
        <v>74.7014094374412</v>
      </c>
      <c r="O90" s="262">
        <v>72.21133020893582</v>
      </c>
      <c r="P90" s="262">
        <v>61.715299512337339</v>
      </c>
      <c r="Q90" s="262">
        <v>70.437336588080129</v>
      </c>
      <c r="R90" s="262">
        <v>61.904715116360492</v>
      </c>
      <c r="S90" s="262">
        <v>54.360483406192188</v>
      </c>
      <c r="T90" s="262">
        <v>53.986239555508021</v>
      </c>
      <c r="U90" s="262">
        <v>50.745857981218627</v>
      </c>
      <c r="V90" s="262">
        <v>46.709734206874487</v>
      </c>
      <c r="W90" s="262">
        <v>55.359258142529093</v>
      </c>
      <c r="X90" s="262">
        <v>57.120434177887411</v>
      </c>
      <c r="Y90" s="262">
        <v>58.157652198938251</v>
      </c>
      <c r="DA90" s="72" t="s">
        <v>1658</v>
      </c>
    </row>
    <row r="91" spans="1:105" ht="12" customHeight="1" x14ac:dyDescent="0.25">
      <c r="A91" s="59" t="s">
        <v>28</v>
      </c>
      <c r="B91" s="230">
        <v>7.7614695847689843</v>
      </c>
      <c r="C91" s="230">
        <v>7.6288744498826846</v>
      </c>
      <c r="D91" s="230">
        <v>6.7658225047439764</v>
      </c>
      <c r="E91" s="230">
        <v>11.42649838847248</v>
      </c>
      <c r="F91" s="230">
        <v>6.8014374776489754</v>
      </c>
      <c r="G91" s="230">
        <v>9.180838217481627</v>
      </c>
      <c r="H91" s="230">
        <v>2.7337010722344521</v>
      </c>
      <c r="I91" s="230">
        <v>13.194382186284759</v>
      </c>
      <c r="J91" s="230">
        <v>15.8182690882328</v>
      </c>
      <c r="K91" s="230">
        <v>2.510553779959491</v>
      </c>
      <c r="L91" s="230">
        <v>1.3669181304063189</v>
      </c>
      <c r="M91" s="230">
        <v>7.7185310661466069</v>
      </c>
      <c r="N91" s="230">
        <v>7.6004063174459056</v>
      </c>
      <c r="O91" s="230">
        <v>6.1428956679018363</v>
      </c>
      <c r="P91" s="230">
        <v>6.7804843823235359</v>
      </c>
      <c r="Q91" s="230">
        <v>3.5675072755002351</v>
      </c>
      <c r="R91" s="230">
        <v>4.7963465921609973</v>
      </c>
      <c r="S91" s="230">
        <v>2.8577938132146059</v>
      </c>
      <c r="T91" s="230">
        <v>3.1883338578164091</v>
      </c>
      <c r="U91" s="230">
        <v>3.141855929507384</v>
      </c>
      <c r="V91" s="230">
        <v>2.7073707517105339</v>
      </c>
      <c r="W91" s="230">
        <v>0.67029626952224042</v>
      </c>
      <c r="X91" s="230">
        <v>0.54815696036181849</v>
      </c>
      <c r="Y91" s="230">
        <v>0.43468501422543032</v>
      </c>
      <c r="DA91" s="71" t="s">
        <v>1659</v>
      </c>
    </row>
    <row r="92" spans="1:105" ht="12" customHeight="1" x14ac:dyDescent="0.25">
      <c r="A92" s="59" t="s">
        <v>31</v>
      </c>
      <c r="B92" s="295">
        <v>3.9151296676790741</v>
      </c>
      <c r="C92" s="295">
        <v>3.7559072466806218</v>
      </c>
      <c r="D92" s="295">
        <v>3.4591392072423002</v>
      </c>
      <c r="E92" s="295">
        <v>4.4946378997365857</v>
      </c>
      <c r="F92" s="295">
        <v>5.0884837394808704</v>
      </c>
      <c r="G92" s="295">
        <v>5.0182798069297876</v>
      </c>
      <c r="H92" s="295">
        <v>4.5250674491226999</v>
      </c>
      <c r="I92" s="295">
        <v>4.3085631748259248</v>
      </c>
      <c r="J92" s="295">
        <v>3.9882797480105561</v>
      </c>
      <c r="K92" s="295">
        <v>2.9425158809824352</v>
      </c>
      <c r="L92" s="295">
        <v>3.4692701851639018</v>
      </c>
      <c r="M92" s="295">
        <v>3.095538265990823</v>
      </c>
      <c r="N92" s="295">
        <v>3.0209128327126362</v>
      </c>
      <c r="O92" s="295">
        <v>2.5677697481296811</v>
      </c>
      <c r="P92" s="295">
        <v>1.2234651891176429</v>
      </c>
      <c r="Q92" s="295">
        <v>2.8426814010632748</v>
      </c>
      <c r="R92" s="295">
        <v>2.4142101646187641</v>
      </c>
      <c r="S92" s="295">
        <v>0.93721103706303899</v>
      </c>
      <c r="T92" s="295">
        <v>0.91563565522039625</v>
      </c>
      <c r="U92" s="295">
        <v>0.92240263642266185</v>
      </c>
      <c r="V92" s="295">
        <v>0.80781086295509574</v>
      </c>
      <c r="W92" s="295">
        <v>1.1916100906985969</v>
      </c>
      <c r="X92" s="295">
        <v>1.327984677952619</v>
      </c>
      <c r="Y92" s="295">
        <v>1.646574410557287</v>
      </c>
      <c r="DA92" s="122" t="s">
        <v>1660</v>
      </c>
    </row>
    <row r="93" spans="1:105" ht="12" customHeight="1" x14ac:dyDescent="0.25">
      <c r="A93" s="59" t="s">
        <v>159</v>
      </c>
      <c r="B93" s="295">
        <v>0.11661967518092491</v>
      </c>
      <c r="C93" s="295">
        <v>1.0221435245272541</v>
      </c>
      <c r="D93" s="295">
        <v>0.98163340769419971</v>
      </c>
      <c r="E93" s="295">
        <v>1.371624316006459</v>
      </c>
      <c r="F93" s="295">
        <v>1.799061186094528</v>
      </c>
      <c r="G93" s="295">
        <v>1.7045209353977631</v>
      </c>
      <c r="H93" s="295">
        <v>1.4046055973460581</v>
      </c>
      <c r="I93" s="295">
        <v>1.6511048020995629</v>
      </c>
      <c r="J93" s="295">
        <v>1.5772058307653241</v>
      </c>
      <c r="K93" s="295">
        <v>1.1610935375514031</v>
      </c>
      <c r="L93" s="295">
        <v>1.680158403221973</v>
      </c>
      <c r="M93" s="295">
        <v>1.42141782803725</v>
      </c>
      <c r="N93" s="295">
        <v>1.1258715385554281</v>
      </c>
      <c r="O93" s="295">
        <v>0.74043516501762441</v>
      </c>
      <c r="P93" s="295">
        <v>0.8535825468004975</v>
      </c>
      <c r="Q93" s="295">
        <v>1.331142277333865</v>
      </c>
      <c r="R93" s="295">
        <v>0.9505789448595936</v>
      </c>
      <c r="S93" s="295">
        <v>0.88750980155008929</v>
      </c>
      <c r="T93" s="295">
        <v>0.88794436056551196</v>
      </c>
      <c r="U93" s="295">
        <v>0.81585264503724442</v>
      </c>
      <c r="V93" s="295">
        <v>0.7807918306449938</v>
      </c>
      <c r="W93" s="295">
        <v>1.1416902358009611</v>
      </c>
      <c r="X93" s="295">
        <v>1.5628603048247001</v>
      </c>
      <c r="Y93" s="295">
        <v>1.4621268584991209</v>
      </c>
      <c r="DA93" s="122" t="s">
        <v>1661</v>
      </c>
    </row>
    <row r="94" spans="1:105" ht="12" customHeight="1" x14ac:dyDescent="0.25">
      <c r="A94" s="59" t="s">
        <v>32</v>
      </c>
      <c r="B94" s="295">
        <v>18.903902594126169</v>
      </c>
      <c r="C94" s="295">
        <v>7.9482054658386412</v>
      </c>
      <c r="D94" s="295">
        <v>7.9622818517980454</v>
      </c>
      <c r="E94" s="295">
        <v>9.0776071688824143</v>
      </c>
      <c r="F94" s="295">
        <v>10.59022103934166</v>
      </c>
      <c r="G94" s="295">
        <v>10.64220791487141</v>
      </c>
      <c r="H94" s="295">
        <v>9.2284520181144902</v>
      </c>
      <c r="I94" s="295">
        <v>7.6508739612173926</v>
      </c>
      <c r="J94" s="295">
        <v>10.10422171553784</v>
      </c>
      <c r="K94" s="295">
        <v>6.2017564511302883</v>
      </c>
      <c r="L94" s="295">
        <v>4.301156238919746</v>
      </c>
      <c r="M94" s="295">
        <v>1.5077092636044429</v>
      </c>
      <c r="N94" s="295">
        <v>2.3408045043682719</v>
      </c>
      <c r="O94" s="295">
        <v>2.014866676595183</v>
      </c>
      <c r="P94" s="295">
        <v>1.85295494931025</v>
      </c>
      <c r="Q94" s="295">
        <v>4.4053986016096847</v>
      </c>
      <c r="R94" s="295">
        <v>5.6330949783294111</v>
      </c>
      <c r="S94" s="295">
        <v>3.5102076935066648</v>
      </c>
      <c r="T94" s="295">
        <v>3.24874010892345</v>
      </c>
      <c r="U94" s="295">
        <v>2.0646488909804011</v>
      </c>
      <c r="V94" s="295">
        <v>1.588407588340748</v>
      </c>
      <c r="W94" s="295">
        <v>2.158655765878704</v>
      </c>
      <c r="X94" s="295">
        <v>2.2163627868180602</v>
      </c>
      <c r="Y94" s="295">
        <v>2.1965292089235731</v>
      </c>
      <c r="DA94" s="122" t="s">
        <v>1662</v>
      </c>
    </row>
    <row r="95" spans="1:105" ht="12" customHeight="1" x14ac:dyDescent="0.25">
      <c r="A95" s="59" t="s">
        <v>35</v>
      </c>
      <c r="B95" s="295">
        <v>88.981840047998929</v>
      </c>
      <c r="C95" s="295">
        <v>86.914286706950989</v>
      </c>
      <c r="D95" s="295">
        <v>84.860845602750047</v>
      </c>
      <c r="E95" s="295">
        <v>98.476813915773022</v>
      </c>
      <c r="F95" s="295">
        <v>109.3258914026466</v>
      </c>
      <c r="G95" s="295">
        <v>107.2318377513382</v>
      </c>
      <c r="H95" s="295">
        <v>95.104157482310427</v>
      </c>
      <c r="I95" s="295">
        <v>85.294141431604942</v>
      </c>
      <c r="J95" s="295">
        <v>92.406762604779658</v>
      </c>
      <c r="K95" s="295">
        <v>62.295046608531607</v>
      </c>
      <c r="L95" s="295">
        <v>60.861239154845457</v>
      </c>
      <c r="M95" s="295">
        <v>58.477477023836613</v>
      </c>
      <c r="N95" s="295">
        <v>60.613414244358957</v>
      </c>
      <c r="O95" s="295">
        <v>60.745362951291497</v>
      </c>
      <c r="P95" s="295">
        <v>51.004812444785408</v>
      </c>
      <c r="Q95" s="295">
        <v>58.290607032573057</v>
      </c>
      <c r="R95" s="295">
        <v>48.110484436391729</v>
      </c>
      <c r="S95" s="295">
        <v>46.167761060857792</v>
      </c>
      <c r="T95" s="295">
        <v>45.74558557298225</v>
      </c>
      <c r="U95" s="295">
        <v>43.801097879270941</v>
      </c>
      <c r="V95" s="295">
        <v>40.825353173223121</v>
      </c>
      <c r="W95" s="295">
        <v>50.197005780628587</v>
      </c>
      <c r="X95" s="295">
        <v>51.465069447930212</v>
      </c>
      <c r="Y95" s="295">
        <v>52.417736706732839</v>
      </c>
      <c r="DA95" s="122" t="s">
        <v>1663</v>
      </c>
    </row>
    <row r="96" spans="1:105" ht="12" customHeight="1" x14ac:dyDescent="0.25">
      <c r="A96" s="61" t="s">
        <v>1540</v>
      </c>
      <c r="B96" s="263">
        <v>102.78152703791</v>
      </c>
      <c r="C96" s="263">
        <v>101.5896648605125</v>
      </c>
      <c r="D96" s="263">
        <v>102.8396597531964</v>
      </c>
      <c r="E96" s="263">
        <v>110.9305066002582</v>
      </c>
      <c r="F96" s="263">
        <v>113.7604370792464</v>
      </c>
      <c r="G96" s="263">
        <v>111.8829018618783</v>
      </c>
      <c r="H96" s="263">
        <v>111.8867554869688</v>
      </c>
      <c r="I96" s="263">
        <v>110.38168765918419</v>
      </c>
      <c r="J96" s="263">
        <v>110.8583462683105</v>
      </c>
      <c r="K96" s="263">
        <v>80.226131660982205</v>
      </c>
      <c r="L96" s="263">
        <v>78.270845272775389</v>
      </c>
      <c r="M96" s="263">
        <v>76.760468465294267</v>
      </c>
      <c r="N96" s="263">
        <v>71.373997965448083</v>
      </c>
      <c r="O96" s="263">
        <v>69.12437946135519</v>
      </c>
      <c r="P96" s="263">
        <v>63.292946118031587</v>
      </c>
      <c r="Q96" s="263">
        <v>62.046752774254578</v>
      </c>
      <c r="R96" s="263">
        <v>57.092663141500822</v>
      </c>
      <c r="S96" s="263">
        <v>56.299830120880593</v>
      </c>
      <c r="T96" s="263">
        <v>53.341820257350093</v>
      </c>
      <c r="U96" s="263">
        <v>51.42930606660191</v>
      </c>
      <c r="V96" s="263">
        <v>46.571410237800038</v>
      </c>
      <c r="W96" s="263">
        <v>55.724871564838438</v>
      </c>
      <c r="X96" s="263">
        <v>52.086711504715282</v>
      </c>
      <c r="Y96" s="263">
        <v>55.650601403283041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432.4683842932713</v>
      </c>
      <c r="C99" s="223">
        <v>427.17722957839538</v>
      </c>
      <c r="D99" s="223">
        <v>415.57609271529668</v>
      </c>
      <c r="E99" s="223">
        <v>434.00097393170267</v>
      </c>
      <c r="F99" s="223">
        <v>453.00599865539073</v>
      </c>
      <c r="G99" s="223">
        <v>506.8612691984485</v>
      </c>
      <c r="H99" s="223">
        <v>435.38239856148681</v>
      </c>
      <c r="I99" s="223">
        <v>434.30407729649062</v>
      </c>
      <c r="J99" s="223">
        <v>432.16868667836331</v>
      </c>
      <c r="K99" s="223">
        <v>399.94261581786702</v>
      </c>
      <c r="L99" s="223">
        <v>407.26423074987838</v>
      </c>
      <c r="M99" s="223">
        <v>417.80545069852599</v>
      </c>
      <c r="N99" s="223">
        <v>388.50955967200258</v>
      </c>
      <c r="O99" s="223">
        <v>385.16445028745898</v>
      </c>
      <c r="P99" s="223">
        <v>392.32783587520328</v>
      </c>
      <c r="Q99" s="223">
        <v>448.47685757321659</v>
      </c>
      <c r="R99" s="223">
        <v>460.61434012073897</v>
      </c>
      <c r="S99" s="223">
        <v>447.95519380386799</v>
      </c>
      <c r="T99" s="223">
        <v>510.21382240900078</v>
      </c>
      <c r="U99" s="223">
        <v>511.66089927813402</v>
      </c>
      <c r="V99" s="223">
        <v>521.13441262412209</v>
      </c>
      <c r="W99" s="223">
        <v>579.93364826569336</v>
      </c>
      <c r="X99" s="223">
        <v>585.80458397357586</v>
      </c>
      <c r="Y99" s="223">
        <v>525.83008389070585</v>
      </c>
      <c r="DA99" s="89" t="s">
        <v>1665</v>
      </c>
    </row>
    <row r="100" spans="1:105" ht="12" customHeight="1" x14ac:dyDescent="0.25">
      <c r="A100" s="55" t="s">
        <v>91</v>
      </c>
      <c r="B100" s="259">
        <v>3.5655990195875642</v>
      </c>
      <c r="C100" s="259">
        <v>3.476390266135319</v>
      </c>
      <c r="D100" s="259">
        <v>3.3721564753778979</v>
      </c>
      <c r="E100" s="259">
        <v>3.5535096656576708</v>
      </c>
      <c r="F100" s="259">
        <v>3.6995606350761059</v>
      </c>
      <c r="G100" s="259">
        <v>4.1532912508872588</v>
      </c>
      <c r="H100" s="259">
        <v>3.5158543097913619</v>
      </c>
      <c r="I100" s="259">
        <v>3.547831284510973</v>
      </c>
      <c r="J100" s="259">
        <v>3.5579992181959481</v>
      </c>
      <c r="K100" s="259">
        <v>3.2211163524324871</v>
      </c>
      <c r="L100" s="259">
        <v>3.264348344468345</v>
      </c>
      <c r="M100" s="259">
        <v>3.3775407912115258</v>
      </c>
      <c r="N100" s="259">
        <v>3.159545677733449</v>
      </c>
      <c r="O100" s="259">
        <v>3.1225944557420382</v>
      </c>
      <c r="P100" s="259">
        <v>3.1798233366095139</v>
      </c>
      <c r="Q100" s="259">
        <v>3.650372647831631</v>
      </c>
      <c r="R100" s="259">
        <v>3.76022431361103</v>
      </c>
      <c r="S100" s="259">
        <v>3.6148745365452561</v>
      </c>
      <c r="T100" s="259">
        <v>4.1180370968480444</v>
      </c>
      <c r="U100" s="259">
        <v>4.1283366677495934</v>
      </c>
      <c r="V100" s="259">
        <v>4.2030131636856183</v>
      </c>
      <c r="W100" s="259">
        <v>4.5938047452635988</v>
      </c>
      <c r="X100" s="259">
        <v>4.6935800760422879</v>
      </c>
      <c r="Y100" s="259">
        <v>4.2243493493001294</v>
      </c>
      <c r="DA100" s="67" t="s">
        <v>1666</v>
      </c>
    </row>
    <row r="101" spans="1:105" ht="12" customHeight="1" x14ac:dyDescent="0.25">
      <c r="A101" s="173" t="s">
        <v>92</v>
      </c>
      <c r="B101" s="224">
        <v>1.0376523077144599</v>
      </c>
      <c r="C101" s="224">
        <v>1.011690984419402</v>
      </c>
      <c r="D101" s="224">
        <v>0.98135710982298918</v>
      </c>
      <c r="E101" s="224">
        <v>1.03413409213968</v>
      </c>
      <c r="F101" s="224">
        <v>1.0766375045055789</v>
      </c>
      <c r="G101" s="224">
        <v>1.208681129711535</v>
      </c>
      <c r="H101" s="224">
        <v>1.023175718329884</v>
      </c>
      <c r="I101" s="224">
        <v>1.032481582906706</v>
      </c>
      <c r="J101" s="224">
        <v>1.0354406312447111</v>
      </c>
      <c r="K101" s="224">
        <v>0.93740176563795785</v>
      </c>
      <c r="L101" s="224">
        <v>0.94998303909486193</v>
      </c>
      <c r="M101" s="224">
        <v>0.98292404085464313</v>
      </c>
      <c r="N101" s="224">
        <v>0.91948361153873936</v>
      </c>
      <c r="O101" s="224">
        <v>0.90873015312638727</v>
      </c>
      <c r="P101" s="224">
        <v>0.92538476851466511</v>
      </c>
      <c r="Q101" s="224">
        <v>1.062322931219108</v>
      </c>
      <c r="R101" s="224">
        <v>1.0958579337554959</v>
      </c>
      <c r="S101" s="224">
        <v>1.0519923536938549</v>
      </c>
      <c r="T101" s="224">
        <v>1.201881749123852</v>
      </c>
      <c r="U101" s="224">
        <v>1.201418905148818</v>
      </c>
      <c r="V101" s="224">
        <v>1.223151084766988</v>
      </c>
      <c r="W101" s="224">
        <v>1.3537012947897391</v>
      </c>
      <c r="X101" s="224">
        <v>1.373915334141383</v>
      </c>
      <c r="Y101" s="224">
        <v>1.2293602917246671</v>
      </c>
      <c r="DA101" s="177" t="s">
        <v>1667</v>
      </c>
    </row>
    <row r="102" spans="1:105" ht="12" customHeight="1" x14ac:dyDescent="0.25">
      <c r="A102" s="173" t="s">
        <v>93</v>
      </c>
      <c r="B102" s="224">
        <v>9.9954833490598638</v>
      </c>
      <c r="C102" s="224">
        <v>10.550241286078659</v>
      </c>
      <c r="D102" s="224">
        <v>10.558271944921851</v>
      </c>
      <c r="E102" s="224">
        <v>10.26809021436631</v>
      </c>
      <c r="F102" s="224">
        <v>10.41139479359523</v>
      </c>
      <c r="G102" s="224">
        <v>11.504825391206349</v>
      </c>
      <c r="H102" s="224">
        <v>11.073287988749451</v>
      </c>
      <c r="I102" s="224">
        <v>11.00179399148648</v>
      </c>
      <c r="J102" s="224">
        <v>10.270370302387439</v>
      </c>
      <c r="K102" s="224">
        <v>10.6795929706299</v>
      </c>
      <c r="L102" s="224">
        <v>11.03002350581672</v>
      </c>
      <c r="M102" s="224">
        <v>11.120148934763749</v>
      </c>
      <c r="N102" s="224">
        <v>9.6497316685844581</v>
      </c>
      <c r="O102" s="224">
        <v>9.5796230694398865</v>
      </c>
      <c r="P102" s="224">
        <v>10.20694205079894</v>
      </c>
      <c r="Q102" s="224">
        <v>10.54916516385271</v>
      </c>
      <c r="R102" s="224">
        <v>11.134910627965951</v>
      </c>
      <c r="S102" s="224">
        <v>11.73010088620698</v>
      </c>
      <c r="T102" s="224">
        <v>12.895713975998939</v>
      </c>
      <c r="U102" s="224">
        <v>13.212423558692871</v>
      </c>
      <c r="V102" s="224">
        <v>13.314497916825241</v>
      </c>
      <c r="W102" s="224">
        <v>14.70001400829995</v>
      </c>
      <c r="X102" s="224">
        <v>13.9729913038446</v>
      </c>
      <c r="Y102" s="224">
        <v>13.072560590808751</v>
      </c>
      <c r="DA102" s="177" t="s">
        <v>1668</v>
      </c>
    </row>
    <row r="103" spans="1:105" ht="12" customHeight="1" x14ac:dyDescent="0.25">
      <c r="A103" s="173" t="s">
        <v>94</v>
      </c>
      <c r="B103" s="224">
        <v>3.1706247117858921</v>
      </c>
      <c r="C103" s="224">
        <v>3.091297934812518</v>
      </c>
      <c r="D103" s="224">
        <v>2.998610498293977</v>
      </c>
      <c r="E103" s="224">
        <v>3.159874539343877</v>
      </c>
      <c r="F103" s="224">
        <v>3.2897469143009301</v>
      </c>
      <c r="G103" s="224">
        <v>3.6932161476840708</v>
      </c>
      <c r="H103" s="224">
        <v>3.1263904035268828</v>
      </c>
      <c r="I103" s="224">
        <v>3.1548251730276529</v>
      </c>
      <c r="J103" s="224">
        <v>3.1638667678991701</v>
      </c>
      <c r="K103" s="224">
        <v>2.8643016364025748</v>
      </c>
      <c r="L103" s="224">
        <v>2.902744664217991</v>
      </c>
      <c r="M103" s="224">
        <v>3.003398373976121</v>
      </c>
      <c r="N103" s="224">
        <v>2.8095513681728388</v>
      </c>
      <c r="O103" s="224">
        <v>2.776693366773062</v>
      </c>
      <c r="P103" s="224">
        <v>2.8275827973875161</v>
      </c>
      <c r="Q103" s="224">
        <v>3.2460076584217372</v>
      </c>
      <c r="R103" s="224">
        <v>3.348476382252624</v>
      </c>
      <c r="S103" s="224">
        <v>3.214441801395187</v>
      </c>
      <c r="T103" s="224">
        <v>3.6724401286304138</v>
      </c>
      <c r="U103" s="224">
        <v>3.671025874034695</v>
      </c>
      <c r="V103" s="224">
        <v>3.7374301842511941</v>
      </c>
      <c r="W103" s="224">
        <v>4.1363361751593528</v>
      </c>
      <c r="X103" s="224">
        <v>4.1981016935481668</v>
      </c>
      <c r="Y103" s="224">
        <v>3.756402883366543</v>
      </c>
      <c r="DA103" s="177" t="s">
        <v>1669</v>
      </c>
    </row>
    <row r="104" spans="1:105" ht="12" customHeight="1" x14ac:dyDescent="0.25">
      <c r="A104" s="56" t="s">
        <v>95</v>
      </c>
      <c r="B104" s="260">
        <v>5.0419118072087494</v>
      </c>
      <c r="C104" s="260">
        <v>4.9636349731435576</v>
      </c>
      <c r="D104" s="260">
        <v>4.8519203527557613</v>
      </c>
      <c r="E104" s="260">
        <v>5.0466149002702414</v>
      </c>
      <c r="F104" s="260">
        <v>5.2401661309980012</v>
      </c>
      <c r="G104" s="260">
        <v>5.8809226851568814</v>
      </c>
      <c r="H104" s="260">
        <v>5.1231956060234243</v>
      </c>
      <c r="I104" s="260">
        <v>5.1676734054862328</v>
      </c>
      <c r="J104" s="260">
        <v>5.1072765282466266</v>
      </c>
      <c r="K104" s="260">
        <v>4.810286561929269</v>
      </c>
      <c r="L104" s="260">
        <v>4.8847084999527457</v>
      </c>
      <c r="M104" s="260">
        <v>5.051926614734592</v>
      </c>
      <c r="N104" s="260">
        <v>4.5946484923999797</v>
      </c>
      <c r="O104" s="260">
        <v>4.534053184690471</v>
      </c>
      <c r="P104" s="260">
        <v>4.659048663330946</v>
      </c>
      <c r="Q104" s="260">
        <v>5.2307109792654716</v>
      </c>
      <c r="R104" s="260">
        <v>5.41632985363408</v>
      </c>
      <c r="S104" s="260">
        <v>5.2836049419629552</v>
      </c>
      <c r="T104" s="260">
        <v>5.9843767336846589</v>
      </c>
      <c r="U104" s="260">
        <v>6.011928921191581</v>
      </c>
      <c r="V104" s="260">
        <v>6.1315223531786849</v>
      </c>
      <c r="W104" s="260">
        <v>6.9214284302554274</v>
      </c>
      <c r="X104" s="260">
        <v>6.9772029428158007</v>
      </c>
      <c r="Y104" s="260">
        <v>6.3671605959874666</v>
      </c>
      <c r="DA104" s="68" t="s">
        <v>1670</v>
      </c>
    </row>
    <row r="105" spans="1:105" ht="12" customHeight="1" x14ac:dyDescent="0.25">
      <c r="A105" s="37" t="s">
        <v>159</v>
      </c>
      <c r="B105" s="226">
        <v>4.5516489389146094E-3</v>
      </c>
      <c r="C105" s="226">
        <v>3.7117555772665657E-2</v>
      </c>
      <c r="D105" s="226">
        <v>3.4199656063595513E-2</v>
      </c>
      <c r="E105" s="226">
        <v>4.620347759544733E-2</v>
      </c>
      <c r="F105" s="226">
        <v>5.7568339404951992E-2</v>
      </c>
      <c r="G105" s="226">
        <v>6.2556097096311561E-2</v>
      </c>
      <c r="H105" s="226">
        <v>4.3317785016200157E-2</v>
      </c>
      <c r="I105" s="226">
        <v>5.6976232807277823E-2</v>
      </c>
      <c r="J105" s="226">
        <v>5.3450501689750393E-2</v>
      </c>
      <c r="K105" s="226">
        <v>4.5694186247550991E-2</v>
      </c>
      <c r="L105" s="226">
        <v>6.7350715637707004E-2</v>
      </c>
      <c r="M105" s="226">
        <v>6.1697960305262617E-2</v>
      </c>
      <c r="N105" s="226">
        <v>4.9072396427975548E-2</v>
      </c>
      <c r="O105" s="226">
        <v>3.2315638315260548E-2</v>
      </c>
      <c r="P105" s="226">
        <v>4.3357915896725691E-2</v>
      </c>
      <c r="Q105" s="226">
        <v>7.3657630439825372E-2</v>
      </c>
      <c r="R105" s="226">
        <v>6.4927226799062682E-2</v>
      </c>
      <c r="S105" s="226">
        <v>5.6848640302531353E-2</v>
      </c>
      <c r="T105" s="226">
        <v>6.7879235732023618E-2</v>
      </c>
      <c r="U105" s="226">
        <v>6.3889969387886672E-2</v>
      </c>
      <c r="V105" s="226">
        <v>6.6433215554845812E-2</v>
      </c>
      <c r="W105" s="226">
        <v>8.58264959132857E-2</v>
      </c>
      <c r="X105" s="226">
        <v>0.1235696760904422</v>
      </c>
      <c r="Y105" s="226">
        <v>9.7499077538156481E-2</v>
      </c>
      <c r="DA105" s="69" t="s">
        <v>1671</v>
      </c>
    </row>
    <row r="106" spans="1:105" ht="12" customHeight="1" x14ac:dyDescent="0.25">
      <c r="A106" s="37" t="s">
        <v>35</v>
      </c>
      <c r="B106" s="226">
        <v>3.558148505179795</v>
      </c>
      <c r="C106" s="226">
        <v>3.2335859973368151</v>
      </c>
      <c r="D106" s="226">
        <v>3.0290435704134859</v>
      </c>
      <c r="E106" s="226">
        <v>3.3985936010418998</v>
      </c>
      <c r="F106" s="226">
        <v>3.5841530976841831</v>
      </c>
      <c r="G106" s="226">
        <v>4.0319655378866228</v>
      </c>
      <c r="H106" s="226">
        <v>3.0049490062248752</v>
      </c>
      <c r="I106" s="226">
        <v>3.015532749494485</v>
      </c>
      <c r="J106" s="226">
        <v>3.2084326289222882</v>
      </c>
      <c r="K106" s="226">
        <v>2.5117303413038909</v>
      </c>
      <c r="L106" s="226">
        <v>2.4995310372293842</v>
      </c>
      <c r="M106" s="226">
        <v>2.6005393672615629</v>
      </c>
      <c r="N106" s="226">
        <v>2.7067175030079289</v>
      </c>
      <c r="O106" s="226">
        <v>2.7162177996767429</v>
      </c>
      <c r="P106" s="226">
        <v>2.654359755464355</v>
      </c>
      <c r="Q106" s="226">
        <v>3.3045901322743001</v>
      </c>
      <c r="R106" s="226">
        <v>3.3666979145011751</v>
      </c>
      <c r="S106" s="226">
        <v>3.0297827903677321</v>
      </c>
      <c r="T106" s="226">
        <v>3.5828294784185699</v>
      </c>
      <c r="U106" s="226">
        <v>3.514242345104984</v>
      </c>
      <c r="V106" s="226">
        <v>3.5588175273341252</v>
      </c>
      <c r="W106" s="226">
        <v>3.8661318804508191</v>
      </c>
      <c r="X106" s="226">
        <v>4.1689824590934652</v>
      </c>
      <c r="Y106" s="226">
        <v>3.5811249463160491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0.2193495557547456</v>
      </c>
      <c r="X108" s="226">
        <v>0.34920633578703553</v>
      </c>
      <c r="Y108" s="226">
        <v>0.43175903253221298</v>
      </c>
      <c r="DA108" s="69" t="s">
        <v>1674</v>
      </c>
    </row>
    <row r="109" spans="1:105" ht="12" customHeight="1" x14ac:dyDescent="0.25">
      <c r="A109" s="37" t="s">
        <v>40</v>
      </c>
      <c r="B109" s="226">
        <v>1.4792116530900381</v>
      </c>
      <c r="C109" s="226">
        <v>1.692931420034077</v>
      </c>
      <c r="D109" s="226">
        <v>1.78867712627868</v>
      </c>
      <c r="E109" s="226">
        <v>1.601817821632892</v>
      </c>
      <c r="F109" s="226">
        <v>1.5984446939088659</v>
      </c>
      <c r="G109" s="226">
        <v>1.7864010501739469</v>
      </c>
      <c r="H109" s="226">
        <v>2.074928814782349</v>
      </c>
      <c r="I109" s="226">
        <v>2.0951644231844688</v>
      </c>
      <c r="J109" s="226">
        <v>1.8453933976345891</v>
      </c>
      <c r="K109" s="226">
        <v>2.2528620343778281</v>
      </c>
      <c r="L109" s="226">
        <v>2.3178267470856539</v>
      </c>
      <c r="M109" s="226">
        <v>2.3896892871677662</v>
      </c>
      <c r="N109" s="226">
        <v>1.8388585929640759</v>
      </c>
      <c r="O109" s="226">
        <v>1.7855197466984669</v>
      </c>
      <c r="P109" s="226">
        <v>1.9613309919698649</v>
      </c>
      <c r="Q109" s="226">
        <v>1.852463216551347</v>
      </c>
      <c r="R109" s="226">
        <v>1.984704712333843</v>
      </c>
      <c r="S109" s="226">
        <v>2.196973511292692</v>
      </c>
      <c r="T109" s="226">
        <v>2.3336680195340662</v>
      </c>
      <c r="U109" s="226">
        <v>2.43379660669871</v>
      </c>
      <c r="V109" s="226">
        <v>2.5062716102897138</v>
      </c>
      <c r="W109" s="226">
        <v>2.7501204981365772</v>
      </c>
      <c r="X109" s="226">
        <v>2.335444471844859</v>
      </c>
      <c r="Y109" s="226">
        <v>2.2567775396010479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308.8502922570417</v>
      </c>
      <c r="C110" s="261">
        <f t="shared" si="4"/>
        <v>299.9228663086933</v>
      </c>
      <c r="D110" s="261">
        <f t="shared" si="4"/>
        <v>289.48971691619676</v>
      </c>
      <c r="E110" s="261">
        <f t="shared" si="4"/>
        <v>308.16545256378822</v>
      </c>
      <c r="F110" s="261">
        <f t="shared" si="4"/>
        <v>324.08246873939271</v>
      </c>
      <c r="G110" s="261">
        <f t="shared" si="4"/>
        <v>363.68672315938312</v>
      </c>
      <c r="H110" s="261">
        <f t="shared" si="4"/>
        <v>303.19239076383735</v>
      </c>
      <c r="I110" s="261">
        <f t="shared" si="4"/>
        <v>302.64921887103856</v>
      </c>
      <c r="J110" s="261">
        <f t="shared" si="4"/>
        <v>306.39561039277186</v>
      </c>
      <c r="K110" s="261">
        <f t="shared" si="4"/>
        <v>274.4934086809738</v>
      </c>
      <c r="L110" s="261">
        <f t="shared" si="4"/>
        <v>278.36005260302841</v>
      </c>
      <c r="M110" s="261">
        <f t="shared" si="4"/>
        <v>286.98615376608444</v>
      </c>
      <c r="N110" s="261">
        <f t="shared" si="4"/>
        <v>272.28156948333009</v>
      </c>
      <c r="O110" s="261">
        <f t="shared" si="4"/>
        <v>269.87540576729077</v>
      </c>
      <c r="P110" s="261">
        <f t="shared" si="4"/>
        <v>271.37236428931629</v>
      </c>
      <c r="Q110" s="261">
        <f t="shared" si="4"/>
        <v>318.94982874263854</v>
      </c>
      <c r="R110" s="261">
        <f t="shared" si="4"/>
        <v>324.90779967140469</v>
      </c>
      <c r="S110" s="261">
        <f t="shared" si="4"/>
        <v>309.32516899563092</v>
      </c>
      <c r="T110" s="261">
        <f t="shared" si="4"/>
        <v>355.49835405634929</v>
      </c>
      <c r="U110" s="261">
        <f t="shared" si="4"/>
        <v>354.78095838861412</v>
      </c>
      <c r="V110" s="261">
        <f t="shared" si="4"/>
        <v>362.452289056746</v>
      </c>
      <c r="W110" s="261">
        <f t="shared" si="4"/>
        <v>402.79463760217317</v>
      </c>
      <c r="X110" s="261">
        <f t="shared" si="4"/>
        <v>414.17077006600374</v>
      </c>
      <c r="Y110" s="261">
        <f t="shared" si="4"/>
        <v>368.39449624782208</v>
      </c>
      <c r="DA110" s="70"/>
    </row>
    <row r="111" spans="1:105" ht="12" customHeight="1" x14ac:dyDescent="0.25">
      <c r="A111" s="60" t="s">
        <v>1554</v>
      </c>
      <c r="B111" s="262">
        <v>265.07332264183879</v>
      </c>
      <c r="C111" s="262">
        <v>253.71623716582491</v>
      </c>
      <c r="D111" s="262">
        <v>243.2479160966929</v>
      </c>
      <c r="E111" s="262">
        <v>263.19455344636282</v>
      </c>
      <c r="F111" s="262">
        <v>278.48394212347182</v>
      </c>
      <c r="G111" s="262">
        <v>313.29932577289992</v>
      </c>
      <c r="H111" s="262">
        <v>254.69498699701799</v>
      </c>
      <c r="I111" s="262">
        <v>254.46493558439531</v>
      </c>
      <c r="J111" s="262">
        <v>261.4147252305965</v>
      </c>
      <c r="K111" s="262">
        <v>227.7202611851128</v>
      </c>
      <c r="L111" s="262">
        <v>230.05213321516521</v>
      </c>
      <c r="M111" s="262">
        <v>238.28351428047409</v>
      </c>
      <c r="N111" s="262">
        <v>230.01887989661631</v>
      </c>
      <c r="O111" s="262">
        <v>227.91976906709951</v>
      </c>
      <c r="P111" s="262">
        <v>226.66927426176011</v>
      </c>
      <c r="Q111" s="262">
        <v>272.74791266549619</v>
      </c>
      <c r="R111" s="262">
        <v>275.96459911313428</v>
      </c>
      <c r="S111" s="262">
        <v>257.95113813127591</v>
      </c>
      <c r="T111" s="262">
        <v>298.7366219661763</v>
      </c>
      <c r="U111" s="262">
        <v>296.91483581371222</v>
      </c>
      <c r="V111" s="262">
        <v>304.13911395637791</v>
      </c>
      <c r="W111" s="262">
        <v>337.47007604740492</v>
      </c>
      <c r="X111" s="262">
        <v>352.37933392535251</v>
      </c>
      <c r="Y111" s="262">
        <v>311.14092803187782</v>
      </c>
      <c r="DA111" s="72" t="s">
        <v>1676</v>
      </c>
    </row>
    <row r="112" spans="1:105" ht="12" customHeight="1" x14ac:dyDescent="0.25">
      <c r="A112" s="59" t="s">
        <v>28</v>
      </c>
      <c r="B112" s="230">
        <v>17.19064490895645</v>
      </c>
      <c r="C112" s="230">
        <v>18.043999550473579</v>
      </c>
      <c r="D112" s="230">
        <v>15.82021161101115</v>
      </c>
      <c r="E112" s="230">
        <v>24.088586543381151</v>
      </c>
      <c r="F112" s="230">
        <v>14.176788116324429</v>
      </c>
      <c r="G112" s="230">
        <v>21.500973287196778</v>
      </c>
      <c r="H112" s="230">
        <v>6.1618115683947536</v>
      </c>
      <c r="I112" s="230">
        <v>29.951254245117681</v>
      </c>
      <c r="J112" s="230">
        <v>33.3761425313388</v>
      </c>
      <c r="K112" s="230">
        <v>7.6114579664267641</v>
      </c>
      <c r="L112" s="230">
        <v>4.387108681910985</v>
      </c>
      <c r="M112" s="230">
        <v>25.46637437351599</v>
      </c>
      <c r="N112" s="230">
        <v>23.402998163804892</v>
      </c>
      <c r="O112" s="230">
        <v>19.388749078302101</v>
      </c>
      <c r="P112" s="230">
        <v>24.90350830716185</v>
      </c>
      <c r="Q112" s="230">
        <v>13.81412486536755</v>
      </c>
      <c r="R112" s="230">
        <v>21.381600125699372</v>
      </c>
      <c r="S112" s="230">
        <v>13.560791230551409</v>
      </c>
      <c r="T112" s="230">
        <v>17.64286777939294</v>
      </c>
      <c r="U112" s="230">
        <v>18.383049860055209</v>
      </c>
      <c r="V112" s="230">
        <v>17.628388505269388</v>
      </c>
      <c r="W112" s="230">
        <v>4.0861265240869082</v>
      </c>
      <c r="X112" s="230">
        <v>3.3816126813269172</v>
      </c>
      <c r="Y112" s="230">
        <v>2.3255460565191028</v>
      </c>
      <c r="DA112" s="71" t="s">
        <v>1677</v>
      </c>
    </row>
    <row r="113" spans="1:105" ht="12" customHeight="1" x14ac:dyDescent="0.25">
      <c r="A113" s="59" t="s">
        <v>31</v>
      </c>
      <c r="B113" s="295">
        <v>8.6715026264700494</v>
      </c>
      <c r="C113" s="295">
        <v>8.8835632459212661</v>
      </c>
      <c r="D113" s="295">
        <v>8.0883461267491992</v>
      </c>
      <c r="E113" s="295">
        <v>9.4752977113436856</v>
      </c>
      <c r="F113" s="295">
        <v>10.606339622329109</v>
      </c>
      <c r="G113" s="295">
        <v>11.752510775216949</v>
      </c>
      <c r="H113" s="295">
        <v>10.1995837214858</v>
      </c>
      <c r="I113" s="295">
        <v>9.7804405889124286</v>
      </c>
      <c r="J113" s="295">
        <v>8.4151680934215012</v>
      </c>
      <c r="K113" s="295">
        <v>8.9210739568392832</v>
      </c>
      <c r="L113" s="295">
        <v>11.13458444267126</v>
      </c>
      <c r="M113" s="295">
        <v>10.21335998957414</v>
      </c>
      <c r="N113" s="295">
        <v>9.3019260450205081</v>
      </c>
      <c r="O113" s="295">
        <v>8.1046213429091463</v>
      </c>
      <c r="P113" s="295">
        <v>4.4935691585906428</v>
      </c>
      <c r="Q113" s="295">
        <v>11.00744940211502</v>
      </c>
      <c r="R113" s="295">
        <v>10.7622907076071</v>
      </c>
      <c r="S113" s="295">
        <v>4.447249886892398</v>
      </c>
      <c r="T113" s="295">
        <v>5.0667337611296928</v>
      </c>
      <c r="U113" s="295">
        <v>5.396992744687318</v>
      </c>
      <c r="V113" s="295">
        <v>5.2598646572332894</v>
      </c>
      <c r="W113" s="295">
        <v>7.2640559396871121</v>
      </c>
      <c r="X113" s="295">
        <v>8.1924159543796495</v>
      </c>
      <c r="Y113" s="295">
        <v>8.8091019978225589</v>
      </c>
      <c r="DA113" s="122" t="s">
        <v>1678</v>
      </c>
    </row>
    <row r="114" spans="1:105" ht="12" customHeight="1" x14ac:dyDescent="0.25">
      <c r="A114" s="59" t="s">
        <v>159</v>
      </c>
      <c r="B114" s="295">
        <v>0.25829740148273628</v>
      </c>
      <c r="C114" s="295">
        <v>2.4175987451691352</v>
      </c>
      <c r="D114" s="295">
        <v>2.295308253101723</v>
      </c>
      <c r="E114" s="295">
        <v>2.8915674704387269</v>
      </c>
      <c r="F114" s="295">
        <v>3.749929235897592</v>
      </c>
      <c r="G114" s="295">
        <v>3.9918859510747402</v>
      </c>
      <c r="H114" s="295">
        <v>3.1660063738002902</v>
      </c>
      <c r="I114" s="295">
        <v>3.748008736962579</v>
      </c>
      <c r="J114" s="295">
        <v>3.3278638968179952</v>
      </c>
      <c r="K114" s="295">
        <v>3.5201853577918021</v>
      </c>
      <c r="L114" s="295">
        <v>5.3924498869363617</v>
      </c>
      <c r="M114" s="295">
        <v>4.6897989060058576</v>
      </c>
      <c r="N114" s="295">
        <v>3.466758019109077</v>
      </c>
      <c r="O114" s="295">
        <v>2.3370267703376761</v>
      </c>
      <c r="P114" s="295">
        <v>3.13505626537704</v>
      </c>
      <c r="Q114" s="295">
        <v>5.1544577803506497</v>
      </c>
      <c r="R114" s="295">
        <v>4.2375792692119996</v>
      </c>
      <c r="S114" s="295">
        <v>4.2114077923455433</v>
      </c>
      <c r="T114" s="295">
        <v>4.9135020507683054</v>
      </c>
      <c r="U114" s="295">
        <v>4.7735670217472794</v>
      </c>
      <c r="V114" s="295">
        <v>5.0839367765401926</v>
      </c>
      <c r="W114" s="295">
        <v>6.9597444695946544</v>
      </c>
      <c r="X114" s="295">
        <v>9.6413775763227125</v>
      </c>
      <c r="Y114" s="295">
        <v>7.8223155587091577</v>
      </c>
      <c r="DA114" s="122" t="s">
        <v>1679</v>
      </c>
    </row>
    <row r="115" spans="1:105" ht="12" customHeight="1" x14ac:dyDescent="0.25">
      <c r="A115" s="59" t="s">
        <v>32</v>
      </c>
      <c r="B115" s="295">
        <v>41.869683742218292</v>
      </c>
      <c r="C115" s="295">
        <v>18.799289042549329</v>
      </c>
      <c r="D115" s="295">
        <v>18.617837478538071</v>
      </c>
      <c r="E115" s="295">
        <v>19.136809760988641</v>
      </c>
      <c r="F115" s="295">
        <v>22.074057178819292</v>
      </c>
      <c r="G115" s="295">
        <v>24.92341360059504</v>
      </c>
      <c r="H115" s="295">
        <v>20.801097450320238</v>
      </c>
      <c r="I115" s="295">
        <v>17.367487766723318</v>
      </c>
      <c r="J115" s="295">
        <v>21.319648961902669</v>
      </c>
      <c r="K115" s="295">
        <v>18.802388908217651</v>
      </c>
      <c r="L115" s="295">
        <v>13.80451356835203</v>
      </c>
      <c r="M115" s="295">
        <v>4.9745072247973194</v>
      </c>
      <c r="N115" s="295">
        <v>7.2077519581829632</v>
      </c>
      <c r="O115" s="295">
        <v>6.3594999053727621</v>
      </c>
      <c r="P115" s="295">
        <v>6.8055726362622364</v>
      </c>
      <c r="Q115" s="295">
        <v>17.05861310565048</v>
      </c>
      <c r="R115" s="295">
        <v>25.111734938750171</v>
      </c>
      <c r="S115" s="295">
        <v>16.656622842210851</v>
      </c>
      <c r="T115" s="295">
        <v>17.977129983056969</v>
      </c>
      <c r="U115" s="295">
        <v>12.08029405484273</v>
      </c>
      <c r="V115" s="295">
        <v>10.34253105316199</v>
      </c>
      <c r="W115" s="295">
        <v>13.159167046561411</v>
      </c>
      <c r="X115" s="295">
        <v>13.67287300589582</v>
      </c>
      <c r="Y115" s="295">
        <v>11.75133642217564</v>
      </c>
      <c r="DA115" s="122" t="s">
        <v>1680</v>
      </c>
    </row>
    <row r="116" spans="1:105" ht="12" customHeight="1" x14ac:dyDescent="0.25">
      <c r="A116" s="59" t="s">
        <v>35</v>
      </c>
      <c r="B116" s="295">
        <v>197.08319396271131</v>
      </c>
      <c r="C116" s="295">
        <v>205.57178658171159</v>
      </c>
      <c r="D116" s="295">
        <v>198.42621262729281</v>
      </c>
      <c r="E116" s="295">
        <v>207.60229196021061</v>
      </c>
      <c r="F116" s="295">
        <v>227.8768279701014</v>
      </c>
      <c r="G116" s="295">
        <v>251.13054215881641</v>
      </c>
      <c r="H116" s="295">
        <v>214.36648788301699</v>
      </c>
      <c r="I116" s="295">
        <v>193.61774424667931</v>
      </c>
      <c r="J116" s="295">
        <v>194.9759017471155</v>
      </c>
      <c r="K116" s="295">
        <v>188.86515499583729</v>
      </c>
      <c r="L116" s="295">
        <v>195.33347663529449</v>
      </c>
      <c r="M116" s="295">
        <v>192.93947378658069</v>
      </c>
      <c r="N116" s="295">
        <v>186.6394457104989</v>
      </c>
      <c r="O116" s="295">
        <v>191.7298719701779</v>
      </c>
      <c r="P116" s="295">
        <v>187.33156789436831</v>
      </c>
      <c r="Q116" s="295">
        <v>225.71326751201249</v>
      </c>
      <c r="R116" s="295">
        <v>214.4713940718656</v>
      </c>
      <c r="S116" s="295">
        <v>219.07506637927571</v>
      </c>
      <c r="T116" s="295">
        <v>253.1363883918284</v>
      </c>
      <c r="U116" s="295">
        <v>256.28093213237969</v>
      </c>
      <c r="V116" s="295">
        <v>265.824392964173</v>
      </c>
      <c r="W116" s="295">
        <v>306.00098206747481</v>
      </c>
      <c r="X116" s="295">
        <v>317.49105470742728</v>
      </c>
      <c r="Y116" s="295">
        <v>280.43262799665132</v>
      </c>
      <c r="DA116" s="122" t="s">
        <v>1681</v>
      </c>
    </row>
    <row r="117" spans="1:105" ht="12" customHeight="1" x14ac:dyDescent="0.25">
      <c r="A117" s="60" t="s">
        <v>1561</v>
      </c>
      <c r="B117" s="262">
        <v>43.776969615202923</v>
      </c>
      <c r="C117" s="262">
        <v>46.206629142868373</v>
      </c>
      <c r="D117" s="262">
        <v>46.241800819503837</v>
      </c>
      <c r="E117" s="262">
        <v>44.970899117425382</v>
      </c>
      <c r="F117" s="262">
        <v>45.598526615920882</v>
      </c>
      <c r="G117" s="262">
        <v>50.387397386483222</v>
      </c>
      <c r="H117" s="262">
        <v>48.49740376681936</v>
      </c>
      <c r="I117" s="262">
        <v>48.184283286643243</v>
      </c>
      <c r="J117" s="262">
        <v>44.98088516217534</v>
      </c>
      <c r="K117" s="262">
        <v>46.773147495861018</v>
      </c>
      <c r="L117" s="262">
        <v>48.307919387863173</v>
      </c>
      <c r="M117" s="262">
        <v>48.702639485610341</v>
      </c>
      <c r="N117" s="262">
        <v>42.262689586713783</v>
      </c>
      <c r="O117" s="262">
        <v>41.955636700191278</v>
      </c>
      <c r="P117" s="262">
        <v>44.703090027556208</v>
      </c>
      <c r="Q117" s="262">
        <v>46.201916077142343</v>
      </c>
      <c r="R117" s="262">
        <v>48.943200558270398</v>
      </c>
      <c r="S117" s="262">
        <v>51.374030864354992</v>
      </c>
      <c r="T117" s="262">
        <v>56.761732090172963</v>
      </c>
      <c r="U117" s="262">
        <v>57.866122574901887</v>
      </c>
      <c r="V117" s="262">
        <v>58.313175100368063</v>
      </c>
      <c r="W117" s="262">
        <v>65.324561554768238</v>
      </c>
      <c r="X117" s="262">
        <v>61.791436140651228</v>
      </c>
      <c r="Y117" s="262">
        <v>57.253568215944263</v>
      </c>
      <c r="DA117" s="72" t="s">
        <v>1682</v>
      </c>
    </row>
    <row r="118" spans="1:105" ht="12" customHeight="1" x14ac:dyDescent="0.25">
      <c r="A118" s="57" t="s">
        <v>1563</v>
      </c>
      <c r="B118" s="261">
        <v>35.092231434286091</v>
      </c>
      <c r="C118" s="261">
        <v>37.039880510976502</v>
      </c>
      <c r="D118" s="261">
        <v>37.068074619140511</v>
      </c>
      <c r="E118" s="261">
        <v>36.049302030457802</v>
      </c>
      <c r="F118" s="261">
        <v>36.552417015924412</v>
      </c>
      <c r="G118" s="261">
        <v>40.391242838420368</v>
      </c>
      <c r="H118" s="261">
        <v>38.87619750537074</v>
      </c>
      <c r="I118" s="261">
        <v>38.625195746826464</v>
      </c>
      <c r="J118" s="261">
        <v>36.05730698366856</v>
      </c>
      <c r="K118" s="261">
        <v>37.494009550280403</v>
      </c>
      <c r="L118" s="261">
        <v>38.724304175659697</v>
      </c>
      <c r="M118" s="261">
        <v>39.040717329508901</v>
      </c>
      <c r="N118" s="261">
        <v>33.878363373450661</v>
      </c>
      <c r="O118" s="261">
        <v>33.632225482885673</v>
      </c>
      <c r="P118" s="261">
        <v>35.834622516446132</v>
      </c>
      <c r="Q118" s="261">
        <v>37.036102451538483</v>
      </c>
      <c r="R118" s="261">
        <v>39.233554451632017</v>
      </c>
      <c r="S118" s="261">
        <v>41.182142040686443</v>
      </c>
      <c r="T118" s="261">
        <v>45.500998735818037</v>
      </c>
      <c r="U118" s="261">
        <v>46.386293602607367</v>
      </c>
      <c r="V118" s="261">
        <v>46.744657162827238</v>
      </c>
      <c r="W118" s="261">
        <v>52.365082658144793</v>
      </c>
      <c r="X118" s="261">
        <v>49.532879885582517</v>
      </c>
      <c r="Y118" s="261">
        <v>45.895261456719453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33.531713911724609</v>
      </c>
      <c r="C119" s="261">
        <f t="shared" si="5"/>
        <v>33.152174503642179</v>
      </c>
      <c r="D119" s="261">
        <f t="shared" si="5"/>
        <v>32.261075340378596</v>
      </c>
      <c r="E119" s="261">
        <f t="shared" si="5"/>
        <v>33.66339671313095</v>
      </c>
      <c r="F119" s="261">
        <f t="shared" si="5"/>
        <v>35.131603965967862</v>
      </c>
      <c r="G119" s="261">
        <f t="shared" si="5"/>
        <v>39.299799445892063</v>
      </c>
      <c r="H119" s="261">
        <f t="shared" si="5"/>
        <v>33.798778126316677</v>
      </c>
      <c r="I119" s="261">
        <f t="shared" si="5"/>
        <v>33.702121312707668</v>
      </c>
      <c r="J119" s="261">
        <f t="shared" si="5"/>
        <v>33.512875346704121</v>
      </c>
      <c r="K119" s="261">
        <f t="shared" si="5"/>
        <v>31.056966464152438</v>
      </c>
      <c r="L119" s="261">
        <f t="shared" si="5"/>
        <v>31.634238242013311</v>
      </c>
      <c r="M119" s="261">
        <f t="shared" si="5"/>
        <v>32.438632561440642</v>
      </c>
      <c r="N119" s="261">
        <f t="shared" si="5"/>
        <v>30.147021638063592</v>
      </c>
      <c r="O119" s="261">
        <f t="shared" si="5"/>
        <v>29.891212035599342</v>
      </c>
      <c r="P119" s="261">
        <f t="shared" si="5"/>
        <v>30.458349538144049</v>
      </c>
      <c r="Q119" s="261">
        <f t="shared" si="5"/>
        <v>34.786759023661823</v>
      </c>
      <c r="R119" s="261">
        <f t="shared" si="5"/>
        <v>35.736328829559</v>
      </c>
      <c r="S119" s="261">
        <f t="shared" si="5"/>
        <v>34.784972171116891</v>
      </c>
      <c r="T119" s="261">
        <f t="shared" si="5"/>
        <v>39.613326220126389</v>
      </c>
      <c r="U119" s="261">
        <f t="shared" si="5"/>
        <v>39.727921021977224</v>
      </c>
      <c r="V119" s="261">
        <f t="shared" si="5"/>
        <v>40.458606286701254</v>
      </c>
      <c r="W119" s="261">
        <f t="shared" si="5"/>
        <v>45.044939341189099</v>
      </c>
      <c r="X119" s="261">
        <f t="shared" si="5"/>
        <v>45.458834879093089</v>
      </c>
      <c r="Y119" s="261">
        <f t="shared" si="5"/>
        <v>40.800222780053701</v>
      </c>
      <c r="DA119" s="70"/>
    </row>
    <row r="120" spans="1:105" ht="12" customHeight="1" x14ac:dyDescent="0.25">
      <c r="A120" s="60" t="s">
        <v>1566</v>
      </c>
      <c r="B120" s="262">
        <v>22.78262403116041</v>
      </c>
      <c r="C120" s="262">
        <v>21.806500874325859</v>
      </c>
      <c r="D120" s="262">
        <v>20.90676558305416</v>
      </c>
      <c r="E120" s="262">
        <v>22.6211468527131</v>
      </c>
      <c r="F120" s="262">
        <v>23.935245119657601</v>
      </c>
      <c r="G120" s="262">
        <v>26.927571123196099</v>
      </c>
      <c r="H120" s="262">
        <v>21.890622841796588</v>
      </c>
      <c r="I120" s="262">
        <v>21.870850294376929</v>
      </c>
      <c r="J120" s="262">
        <v>22.46817349169843</v>
      </c>
      <c r="K120" s="262">
        <v>19.57218871801776</v>
      </c>
      <c r="L120" s="262">
        <v>19.7726093534102</v>
      </c>
      <c r="M120" s="262">
        <v>20.480083263644211</v>
      </c>
      <c r="N120" s="262">
        <v>19.76975128437957</v>
      </c>
      <c r="O120" s="262">
        <v>19.589336098302031</v>
      </c>
      <c r="P120" s="262">
        <v>19.48185808912697</v>
      </c>
      <c r="Q120" s="262">
        <v>23.44224265049063</v>
      </c>
      <c r="R120" s="262">
        <v>23.718711656244519</v>
      </c>
      <c r="S120" s="262">
        <v>22.170483773636441</v>
      </c>
      <c r="T120" s="262">
        <v>25.675930247384471</v>
      </c>
      <c r="U120" s="262">
        <v>25.519350669465791</v>
      </c>
      <c r="V120" s="262">
        <v>26.14026570980452</v>
      </c>
      <c r="W120" s="262">
        <v>29.005008077495621</v>
      </c>
      <c r="X120" s="262">
        <v>30.286434716101031</v>
      </c>
      <c r="Y120" s="262">
        <v>26.74206032281332</v>
      </c>
      <c r="DA120" s="72" t="s">
        <v>1684</v>
      </c>
    </row>
    <row r="121" spans="1:105" ht="12" customHeight="1" x14ac:dyDescent="0.25">
      <c r="A121" s="59" t="s">
        <v>28</v>
      </c>
      <c r="B121" s="230">
        <v>1.4775081698550361</v>
      </c>
      <c r="C121" s="230">
        <v>1.5508526232657609</v>
      </c>
      <c r="D121" s="230">
        <v>1.359721640921463</v>
      </c>
      <c r="E121" s="230">
        <v>2.0703751142903601</v>
      </c>
      <c r="F121" s="230">
        <v>1.218472045412325</v>
      </c>
      <c r="G121" s="230">
        <v>1.8479739334919789</v>
      </c>
      <c r="H121" s="230">
        <v>0.52959775398927644</v>
      </c>
      <c r="I121" s="230">
        <v>2.5742619360086039</v>
      </c>
      <c r="J121" s="230">
        <v>2.8686255535769072</v>
      </c>
      <c r="K121" s="230">
        <v>0.65419252095914682</v>
      </c>
      <c r="L121" s="230">
        <v>0.37706490674984938</v>
      </c>
      <c r="M121" s="230">
        <v>2.188793753389263</v>
      </c>
      <c r="N121" s="230">
        <v>2.0114499001784791</v>
      </c>
      <c r="O121" s="230">
        <v>1.6664316736328679</v>
      </c>
      <c r="P121" s="230">
        <v>2.1404163239224299</v>
      </c>
      <c r="Q121" s="230">
        <v>1.187301724634201</v>
      </c>
      <c r="R121" s="230">
        <v>1.83771400302934</v>
      </c>
      <c r="S121" s="230">
        <v>1.165528107813991</v>
      </c>
      <c r="T121" s="230">
        <v>1.5163759953033471</v>
      </c>
      <c r="U121" s="230">
        <v>1.579993449863706</v>
      </c>
      <c r="V121" s="230">
        <v>1.5151315250740791</v>
      </c>
      <c r="W121" s="230">
        <v>0.35119597632165039</v>
      </c>
      <c r="X121" s="230">
        <v>0.29064414921064258</v>
      </c>
      <c r="Y121" s="230">
        <v>0.1998769281826622</v>
      </c>
      <c r="DA121" s="71" t="s">
        <v>1685</v>
      </c>
    </row>
    <row r="122" spans="1:105" ht="12" customHeight="1" x14ac:dyDescent="0.25">
      <c r="A122" s="59" t="s">
        <v>31</v>
      </c>
      <c r="B122" s="295">
        <v>0.74530164769174179</v>
      </c>
      <c r="C122" s="295">
        <v>0.76352791549048227</v>
      </c>
      <c r="D122" s="295">
        <v>0.69518028824275979</v>
      </c>
      <c r="E122" s="295">
        <v>0.81438653723950782</v>
      </c>
      <c r="F122" s="295">
        <v>0.91159776304167428</v>
      </c>
      <c r="G122" s="295">
        <v>1.0101093227541089</v>
      </c>
      <c r="H122" s="295">
        <v>0.87663775020820467</v>
      </c>
      <c r="I122" s="295">
        <v>0.84061307481088232</v>
      </c>
      <c r="J122" s="295">
        <v>0.72327010851441431</v>
      </c>
      <c r="K122" s="295">
        <v>0.76675190052024489</v>
      </c>
      <c r="L122" s="295">
        <v>0.95699955232140521</v>
      </c>
      <c r="M122" s="295">
        <v>0.87782179820398543</v>
      </c>
      <c r="N122" s="295">
        <v>0.79948552248581362</v>
      </c>
      <c r="O122" s="295">
        <v>0.6965791167899047</v>
      </c>
      <c r="P122" s="295">
        <v>0.38621501280427151</v>
      </c>
      <c r="Q122" s="295">
        <v>0.94607250088781791</v>
      </c>
      <c r="R122" s="295">
        <v>0.92500150698591288</v>
      </c>
      <c r="S122" s="295">
        <v>0.38223394619982748</v>
      </c>
      <c r="T122" s="295">
        <v>0.43547758482575138</v>
      </c>
      <c r="U122" s="295">
        <v>0.46386281114848121</v>
      </c>
      <c r="V122" s="295">
        <v>0.45207687347115971</v>
      </c>
      <c r="W122" s="295">
        <v>0.62433387775812244</v>
      </c>
      <c r="X122" s="295">
        <v>0.70412492187190789</v>
      </c>
      <c r="Y122" s="295">
        <v>0.75712809145909166</v>
      </c>
      <c r="DA122" s="122" t="s">
        <v>1686</v>
      </c>
    </row>
    <row r="123" spans="1:105" ht="12" customHeight="1" x14ac:dyDescent="0.25">
      <c r="A123" s="59" t="s">
        <v>159</v>
      </c>
      <c r="B123" s="295">
        <v>2.2200244549536001E-2</v>
      </c>
      <c r="C123" s="295">
        <v>0.2077887081221502</v>
      </c>
      <c r="D123" s="295">
        <v>0.1972780378080275</v>
      </c>
      <c r="E123" s="295">
        <v>0.24852555467737991</v>
      </c>
      <c r="F123" s="295">
        <v>0.32230036230521381</v>
      </c>
      <c r="G123" s="295">
        <v>0.34309615125431059</v>
      </c>
      <c r="H123" s="295">
        <v>0.27211313524752512</v>
      </c>
      <c r="I123" s="295">
        <v>0.32213529852304001</v>
      </c>
      <c r="J123" s="295">
        <v>0.28602452797756539</v>
      </c>
      <c r="K123" s="295">
        <v>0.30255424698067312</v>
      </c>
      <c r="L123" s="295">
        <v>0.46347235986075608</v>
      </c>
      <c r="M123" s="295">
        <v>0.40308064271577693</v>
      </c>
      <c r="N123" s="295">
        <v>0.2979622534972749</v>
      </c>
      <c r="O123" s="295">
        <v>0.2008636769959001</v>
      </c>
      <c r="P123" s="295">
        <v>0.26945302340789162</v>
      </c>
      <c r="Q123" s="295">
        <v>0.44301732261790078</v>
      </c>
      <c r="R123" s="295">
        <v>0.36421309519382872</v>
      </c>
      <c r="S123" s="295">
        <v>0.36196369901979591</v>
      </c>
      <c r="T123" s="295">
        <v>0.42230756676425002</v>
      </c>
      <c r="U123" s="295">
        <v>0.41028037699199532</v>
      </c>
      <c r="V123" s="295">
        <v>0.43695615622023792</v>
      </c>
      <c r="W123" s="295">
        <v>0.59817879831674881</v>
      </c>
      <c r="X123" s="295">
        <v>0.82866083344273433</v>
      </c>
      <c r="Y123" s="295">
        <v>0.67231539051541833</v>
      </c>
      <c r="DA123" s="122" t="s">
        <v>1687</v>
      </c>
    </row>
    <row r="124" spans="1:105" ht="12" customHeight="1" x14ac:dyDescent="0.25">
      <c r="A124" s="59" t="s">
        <v>32</v>
      </c>
      <c r="B124" s="295">
        <v>3.598631704977115</v>
      </c>
      <c r="C124" s="295">
        <v>1.6157685354411191</v>
      </c>
      <c r="D124" s="295">
        <v>1.6001730665288429</v>
      </c>
      <c r="E124" s="295">
        <v>1.6447778961504189</v>
      </c>
      <c r="F124" s="295">
        <v>1.8972295685405189</v>
      </c>
      <c r="G124" s="295">
        <v>2.14212715174923</v>
      </c>
      <c r="H124" s="295">
        <v>1.7878207354970379</v>
      </c>
      <c r="I124" s="295">
        <v>1.4927075279079109</v>
      </c>
      <c r="J124" s="295">
        <v>1.832389400541973</v>
      </c>
      <c r="K124" s="295">
        <v>1.6160349638895359</v>
      </c>
      <c r="L124" s="295">
        <v>1.186475649176385</v>
      </c>
      <c r="M124" s="295">
        <v>0.42755086295870159</v>
      </c>
      <c r="N124" s="295">
        <v>0.61949464146952893</v>
      </c>
      <c r="O124" s="295">
        <v>0.54658874731832108</v>
      </c>
      <c r="P124" s="295">
        <v>0.58492797820403175</v>
      </c>
      <c r="Q124" s="295">
        <v>1.466160249570577</v>
      </c>
      <c r="R124" s="295">
        <v>2.158313066655615</v>
      </c>
      <c r="S124" s="295">
        <v>1.4316098355762319</v>
      </c>
      <c r="T124" s="295">
        <v>1.5451052919296779</v>
      </c>
      <c r="U124" s="295">
        <v>1.038281766321753</v>
      </c>
      <c r="V124" s="295">
        <v>0.88892384252929546</v>
      </c>
      <c r="W124" s="295">
        <v>1.131009157757183</v>
      </c>
      <c r="X124" s="295">
        <v>1.1751613554111739</v>
      </c>
      <c r="Y124" s="295">
        <v>1.010008389006597</v>
      </c>
      <c r="DA124" s="122" t="s">
        <v>1688</v>
      </c>
    </row>
    <row r="125" spans="1:105" ht="12" customHeight="1" x14ac:dyDescent="0.25">
      <c r="A125" s="59" t="s">
        <v>35</v>
      </c>
      <c r="B125" s="295">
        <v>16.938982264086981</v>
      </c>
      <c r="C125" s="295">
        <v>17.668563092006352</v>
      </c>
      <c r="D125" s="295">
        <v>17.054412549553071</v>
      </c>
      <c r="E125" s="295">
        <v>17.843081750355442</v>
      </c>
      <c r="F125" s="295">
        <v>19.585645380357871</v>
      </c>
      <c r="G125" s="295">
        <v>21.584264563946469</v>
      </c>
      <c r="H125" s="295">
        <v>18.424453466854551</v>
      </c>
      <c r="I125" s="295">
        <v>16.641132457126499</v>
      </c>
      <c r="J125" s="295">
        <v>16.757863901087571</v>
      </c>
      <c r="K125" s="295">
        <v>16.23265508566816</v>
      </c>
      <c r="L125" s="295">
        <v>16.7885968853018</v>
      </c>
      <c r="M125" s="295">
        <v>16.582836206376481</v>
      </c>
      <c r="N125" s="295">
        <v>16.041358966748469</v>
      </c>
      <c r="O125" s="295">
        <v>16.478872883565039</v>
      </c>
      <c r="P125" s="295">
        <v>16.100845750788341</v>
      </c>
      <c r="Q125" s="295">
        <v>19.399690852780139</v>
      </c>
      <c r="R125" s="295">
        <v>18.433469984379819</v>
      </c>
      <c r="S125" s="295">
        <v>18.82914818502659</v>
      </c>
      <c r="T125" s="295">
        <v>21.756663808561441</v>
      </c>
      <c r="U125" s="295">
        <v>22.026932265139848</v>
      </c>
      <c r="V125" s="295">
        <v>22.84717731250975</v>
      </c>
      <c r="W125" s="295">
        <v>26.300290267341921</v>
      </c>
      <c r="X125" s="295">
        <v>27.28784345616457</v>
      </c>
      <c r="Y125" s="295">
        <v>24.102731523649549</v>
      </c>
      <c r="DA125" s="122" t="s">
        <v>1689</v>
      </c>
    </row>
    <row r="126" spans="1:105" ht="12" customHeight="1" x14ac:dyDescent="0.25">
      <c r="A126" s="60" t="s">
        <v>1573</v>
      </c>
      <c r="B126" s="262">
        <v>10.749089880564201</v>
      </c>
      <c r="C126" s="262">
        <v>11.34567362931632</v>
      </c>
      <c r="D126" s="262">
        <v>11.35430975732444</v>
      </c>
      <c r="E126" s="262">
        <v>11.042249860417851</v>
      </c>
      <c r="F126" s="262">
        <v>11.196358846310259</v>
      </c>
      <c r="G126" s="262">
        <v>12.37222832269596</v>
      </c>
      <c r="H126" s="262">
        <v>11.90815528452009</v>
      </c>
      <c r="I126" s="262">
        <v>11.831271018330741</v>
      </c>
      <c r="J126" s="262">
        <v>11.044701855005689</v>
      </c>
      <c r="K126" s="262">
        <v>11.48477774613468</v>
      </c>
      <c r="L126" s="262">
        <v>11.861628888603111</v>
      </c>
      <c r="M126" s="262">
        <v>11.958549297796431</v>
      </c>
      <c r="N126" s="262">
        <v>10.37727035368402</v>
      </c>
      <c r="O126" s="262">
        <v>10.301875937297311</v>
      </c>
      <c r="P126" s="262">
        <v>10.976491449017081</v>
      </c>
      <c r="Q126" s="262">
        <v>11.34451637317119</v>
      </c>
      <c r="R126" s="262">
        <v>12.017617173314481</v>
      </c>
      <c r="S126" s="262">
        <v>12.61448839748045</v>
      </c>
      <c r="T126" s="262">
        <v>13.937395972741919</v>
      </c>
      <c r="U126" s="262">
        <v>14.20857035251143</v>
      </c>
      <c r="V126" s="262">
        <v>14.31834057689673</v>
      </c>
      <c r="W126" s="262">
        <v>16.039931263693479</v>
      </c>
      <c r="X126" s="262">
        <v>15.17240016299206</v>
      </c>
      <c r="Y126" s="262">
        <v>14.05816245724038</v>
      </c>
      <c r="DA126" s="72" t="s">
        <v>1690</v>
      </c>
    </row>
    <row r="127" spans="1:105" ht="12" customHeight="1" x14ac:dyDescent="0.25">
      <c r="A127" s="132" t="s">
        <v>1575</v>
      </c>
      <c r="B127" s="316">
        <v>32.182875494862422</v>
      </c>
      <c r="C127" s="316">
        <v>33.969052810493878</v>
      </c>
      <c r="D127" s="316">
        <v>33.994909458408422</v>
      </c>
      <c r="E127" s="316">
        <v>33.060599212548098</v>
      </c>
      <c r="F127" s="316">
        <v>33.522002955629887</v>
      </c>
      <c r="G127" s="316">
        <v>37.042567150106947</v>
      </c>
      <c r="H127" s="316">
        <v>35.653128139540932</v>
      </c>
      <c r="I127" s="316">
        <v>35.422935928499882</v>
      </c>
      <c r="J127" s="316">
        <v>33.067940507244813</v>
      </c>
      <c r="K127" s="316">
        <v>34.385531835428168</v>
      </c>
      <c r="L127" s="316">
        <v>35.51382767562643</v>
      </c>
      <c r="M127" s="316">
        <v>35.804008285951383</v>
      </c>
      <c r="N127" s="316">
        <v>31.06964435872872</v>
      </c>
      <c r="O127" s="316">
        <v>30.843912771911452</v>
      </c>
      <c r="P127" s="316">
        <v>32.863717914655361</v>
      </c>
      <c r="Q127" s="316">
        <v>33.965587974787063</v>
      </c>
      <c r="R127" s="316">
        <v>35.980858056924141</v>
      </c>
      <c r="S127" s="316">
        <v>37.767896076629597</v>
      </c>
      <c r="T127" s="316">
        <v>41.728693712421233</v>
      </c>
      <c r="U127" s="316">
        <v>42.540592338117783</v>
      </c>
      <c r="V127" s="316">
        <v>42.869245415139922</v>
      </c>
      <c r="W127" s="316">
        <v>48.023704010418342</v>
      </c>
      <c r="X127" s="316">
        <v>45.42630779250441</v>
      </c>
      <c r="Y127" s="316">
        <v>42.09026969492313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0.99999999999999989</v>
      </c>
      <c r="C132" s="232">
        <f t="shared" si="6"/>
        <v>0.99999999999999956</v>
      </c>
      <c r="D132" s="232">
        <f t="shared" si="6"/>
        <v>1.0000000000000002</v>
      </c>
      <c r="E132" s="232">
        <f t="shared" si="6"/>
        <v>1.0000000000000004</v>
      </c>
      <c r="F132" s="232">
        <f t="shared" si="6"/>
        <v>1</v>
      </c>
      <c r="G132" s="232">
        <f t="shared" si="6"/>
        <v>0.99999999999999944</v>
      </c>
      <c r="H132" s="232">
        <f t="shared" si="6"/>
        <v>0.99999999999999967</v>
      </c>
      <c r="I132" s="232">
        <f t="shared" si="6"/>
        <v>1</v>
      </c>
      <c r="J132" s="232">
        <f t="shared" si="6"/>
        <v>1.0000000000000002</v>
      </c>
      <c r="K132" s="232">
        <f t="shared" si="6"/>
        <v>0.99999999999999989</v>
      </c>
      <c r="L132" s="232">
        <f t="shared" si="6"/>
        <v>1</v>
      </c>
      <c r="M132" s="232">
        <f t="shared" si="6"/>
        <v>1</v>
      </c>
      <c r="N132" s="232">
        <f t="shared" si="6"/>
        <v>0.99999999999999978</v>
      </c>
      <c r="O132" s="232">
        <f t="shared" si="6"/>
        <v>1</v>
      </c>
      <c r="P132" s="232">
        <f t="shared" si="6"/>
        <v>0.99999999999999989</v>
      </c>
      <c r="Q132" s="232">
        <f t="shared" si="6"/>
        <v>1</v>
      </c>
      <c r="R132" s="232">
        <f t="shared" si="6"/>
        <v>1</v>
      </c>
      <c r="S132" s="232">
        <f t="shared" si="6"/>
        <v>0.99999999999999978</v>
      </c>
      <c r="T132" s="232">
        <f t="shared" si="6"/>
        <v>1</v>
      </c>
      <c r="U132" s="232">
        <f t="shared" si="6"/>
        <v>1</v>
      </c>
      <c r="V132" s="232">
        <f t="shared" si="6"/>
        <v>1.0000000000000002</v>
      </c>
      <c r="W132" s="232">
        <f t="shared" si="6"/>
        <v>1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4.1128918237303171E-3</v>
      </c>
      <c r="C133" s="266">
        <f t="shared" si="7"/>
        <v>4.0899222089073274E-3</v>
      </c>
      <c r="D133" s="266">
        <f t="shared" si="7"/>
        <v>4.0891970670011409E-3</v>
      </c>
      <c r="E133" s="266">
        <f t="shared" si="7"/>
        <v>4.110602186464956E-3</v>
      </c>
      <c r="F133" s="266">
        <f t="shared" si="7"/>
        <v>4.1203643970340771E-3</v>
      </c>
      <c r="G133" s="266">
        <f t="shared" si="7"/>
        <v>4.1279024260776126E-3</v>
      </c>
      <c r="H133" s="266">
        <f t="shared" si="7"/>
        <v>4.1094094612348937E-3</v>
      </c>
      <c r="I133" s="266">
        <f t="shared" si="7"/>
        <v>4.1054876461638816E-3</v>
      </c>
      <c r="J133" s="266">
        <f t="shared" si="7"/>
        <v>4.1293537537285254E-3</v>
      </c>
      <c r="K133" s="266">
        <f t="shared" si="7"/>
        <v>4.1089998516929908E-3</v>
      </c>
      <c r="L133" s="266">
        <f t="shared" si="7"/>
        <v>4.0976292519823857E-3</v>
      </c>
      <c r="M133" s="266">
        <f t="shared" si="7"/>
        <v>4.1040213205808156E-3</v>
      </c>
      <c r="N133" s="266">
        <f t="shared" si="7"/>
        <v>4.1084802632478309E-3</v>
      </c>
      <c r="O133" s="266">
        <f t="shared" si="7"/>
        <v>4.0978978271320127E-3</v>
      </c>
      <c r="P133" s="266">
        <f t="shared" si="7"/>
        <v>4.0590686846829465E-3</v>
      </c>
      <c r="Q133" s="266">
        <f t="shared" si="7"/>
        <v>4.1076664420481336E-3</v>
      </c>
      <c r="R133" s="266">
        <f t="shared" si="7"/>
        <v>4.0825384919570464E-3</v>
      </c>
      <c r="S133" s="266">
        <f t="shared" si="7"/>
        <v>4.0464904200853387E-3</v>
      </c>
      <c r="T133" s="266">
        <f t="shared" si="7"/>
        <v>4.0483442940427473E-3</v>
      </c>
      <c r="U133" s="266">
        <f t="shared" si="7"/>
        <v>4.0389042342514805E-3</v>
      </c>
      <c r="V133" s="266">
        <f t="shared" si="7"/>
        <v>4.0618188349097663E-3</v>
      </c>
      <c r="W133" s="266">
        <f t="shared" si="7"/>
        <v>4.1037978671983619E-3</v>
      </c>
      <c r="X133" s="266">
        <f t="shared" si="7"/>
        <v>4.1244386281234233E-3</v>
      </c>
      <c r="Y133" s="266">
        <f t="shared" si="7"/>
        <v>4.1087280272942102E-3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4.2599582369921466E-4</v>
      </c>
      <c r="C134" s="267">
        <f t="shared" si="8"/>
        <v>4.2361672879326161E-4</v>
      </c>
      <c r="D134" s="267">
        <f t="shared" si="8"/>
        <v>4.235416216820454E-4</v>
      </c>
      <c r="E134" s="267">
        <f t="shared" si="8"/>
        <v>4.2575867281982545E-4</v>
      </c>
      <c r="F134" s="267">
        <f t="shared" si="8"/>
        <v>4.267698010261461E-4</v>
      </c>
      <c r="G134" s="267">
        <f t="shared" si="8"/>
        <v>4.2755055797991299E-4</v>
      </c>
      <c r="H134" s="267">
        <f t="shared" si="8"/>
        <v>4.2563513541874561E-4</v>
      </c>
      <c r="I134" s="267">
        <f t="shared" si="8"/>
        <v>4.252289305115479E-4</v>
      </c>
      <c r="J134" s="267">
        <f t="shared" si="8"/>
        <v>4.2770088031869683E-4</v>
      </c>
      <c r="K134" s="267">
        <f t="shared" si="8"/>
        <v>4.2559270980638394E-4</v>
      </c>
      <c r="L134" s="267">
        <f t="shared" si="8"/>
        <v>4.2441499150080498E-4</v>
      </c>
      <c r="M134" s="267">
        <f t="shared" si="8"/>
        <v>4.250770547508081E-4</v>
      </c>
      <c r="N134" s="267">
        <f t="shared" si="8"/>
        <v>4.25538893047479E-4</v>
      </c>
      <c r="O134" s="267">
        <f t="shared" si="8"/>
        <v>4.2444280937129489E-4</v>
      </c>
      <c r="P134" s="267">
        <f t="shared" si="8"/>
        <v>4.2042105211872457E-4</v>
      </c>
      <c r="Q134" s="267">
        <f t="shared" si="8"/>
        <v>4.2545460091260973E-4</v>
      </c>
      <c r="R134" s="267">
        <f t="shared" si="8"/>
        <v>4.2285195482910122E-4</v>
      </c>
      <c r="S134" s="267">
        <f t="shared" si="8"/>
        <v>4.1911824902600794E-4</v>
      </c>
      <c r="T134" s="267">
        <f t="shared" si="8"/>
        <v>4.1931026539730271E-4</v>
      </c>
      <c r="U134" s="267">
        <f t="shared" si="8"/>
        <v>4.1833250419693582E-4</v>
      </c>
      <c r="V134" s="267">
        <f t="shared" si="8"/>
        <v>4.2070590096994167E-4</v>
      </c>
      <c r="W134" s="267">
        <f t="shared" si="8"/>
        <v>4.2505391040084802E-4</v>
      </c>
      <c r="X134" s="267">
        <f t="shared" si="8"/>
        <v>4.2719179253558311E-4</v>
      </c>
      <c r="Y134" s="267">
        <f t="shared" si="8"/>
        <v>4.2556455539250154E-4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9.4638614278632453E-3</v>
      </c>
      <c r="C135" s="267">
        <f t="shared" si="9"/>
        <v>1.0370539289202839E-2</v>
      </c>
      <c r="D135" s="267">
        <f t="shared" si="9"/>
        <v>1.0786420021953718E-2</v>
      </c>
      <c r="E135" s="267">
        <f t="shared" si="9"/>
        <v>9.6677942267099741E-3</v>
      </c>
      <c r="F135" s="267">
        <f t="shared" si="9"/>
        <v>9.1180641419163402E-3</v>
      </c>
      <c r="G135" s="267">
        <f t="shared" si="9"/>
        <v>8.8555854544723756E-3</v>
      </c>
      <c r="H135" s="267">
        <f t="shared" si="9"/>
        <v>1.0439386061730936E-2</v>
      </c>
      <c r="I135" s="267">
        <f t="shared" si="9"/>
        <v>1.0359046730584059E-2</v>
      </c>
      <c r="J135" s="267">
        <f t="shared" si="9"/>
        <v>9.3108276100169127E-3</v>
      </c>
      <c r="K135" s="267">
        <f t="shared" si="9"/>
        <v>1.1020450040029163E-2</v>
      </c>
      <c r="L135" s="267">
        <f t="shared" si="9"/>
        <v>1.1324858344816459E-2</v>
      </c>
      <c r="M135" s="267">
        <f t="shared" si="9"/>
        <v>1.0790393090213776E-2</v>
      </c>
      <c r="N135" s="267">
        <f t="shared" si="9"/>
        <v>9.7265644448689716E-3</v>
      </c>
      <c r="O135" s="267">
        <f t="shared" si="9"/>
        <v>9.7700171607632263E-3</v>
      </c>
      <c r="P135" s="267">
        <f t="shared" si="9"/>
        <v>1.053056732721183E-2</v>
      </c>
      <c r="Q135" s="267">
        <f t="shared" si="9"/>
        <v>8.7081478889575268E-3</v>
      </c>
      <c r="R135" s="267">
        <f t="shared" si="9"/>
        <v>9.4582371486157911E-3</v>
      </c>
      <c r="S135" s="267">
        <f t="shared" si="9"/>
        <v>1.0734478392387659E-2</v>
      </c>
      <c r="T135" s="267">
        <f t="shared" si="9"/>
        <v>1.0145986933762341E-2</v>
      </c>
      <c r="U135" s="267">
        <f t="shared" si="9"/>
        <v>1.0335567044026418E-2</v>
      </c>
      <c r="V135" s="267">
        <f t="shared" si="9"/>
        <v>9.9413631376158093E-3</v>
      </c>
      <c r="W135" s="267">
        <f t="shared" si="9"/>
        <v>1.0418085486403883E-2</v>
      </c>
      <c r="X135" s="267">
        <f t="shared" si="9"/>
        <v>9.3618898569381194E-3</v>
      </c>
      <c r="Y135" s="267">
        <f t="shared" si="9"/>
        <v>9.8949441704226163E-3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8.1109537694434668E-4</v>
      </c>
      <c r="C136" s="267">
        <f t="shared" si="10"/>
        <v>8.065655839929191E-4</v>
      </c>
      <c r="D136" s="267">
        <f t="shared" si="10"/>
        <v>8.0642258017153386E-4</v>
      </c>
      <c r="E136" s="267">
        <f t="shared" si="10"/>
        <v>8.1064384204374462E-4</v>
      </c>
      <c r="F136" s="267">
        <f t="shared" si="10"/>
        <v>8.1256902855501823E-4</v>
      </c>
      <c r="G136" s="267">
        <f t="shared" si="10"/>
        <v>8.1405558856449992E-4</v>
      </c>
      <c r="H136" s="267">
        <f t="shared" si="10"/>
        <v>8.1040862702678638E-4</v>
      </c>
      <c r="I136" s="267">
        <f t="shared" si="10"/>
        <v>8.0963521352367016E-4</v>
      </c>
      <c r="J136" s="267">
        <f t="shared" si="10"/>
        <v>8.1434180206063351E-4</v>
      </c>
      <c r="K136" s="267">
        <f t="shared" si="10"/>
        <v>8.1032784872771355E-4</v>
      </c>
      <c r="L136" s="267">
        <f t="shared" si="10"/>
        <v>8.0808547493000185E-4</v>
      </c>
      <c r="M136" s="267">
        <f t="shared" si="10"/>
        <v>8.0934604231458181E-4</v>
      </c>
      <c r="N136" s="267">
        <f t="shared" si="10"/>
        <v>8.1022538170357514E-4</v>
      </c>
      <c r="O136" s="267">
        <f t="shared" si="10"/>
        <v>8.0813844011157264E-4</v>
      </c>
      <c r="P136" s="267">
        <f t="shared" si="10"/>
        <v>8.0048102064105865E-4</v>
      </c>
      <c r="Q136" s="267">
        <f t="shared" si="10"/>
        <v>8.1006488961163012E-4</v>
      </c>
      <c r="R136" s="267">
        <f t="shared" si="10"/>
        <v>8.0510945557045845E-4</v>
      </c>
      <c r="S136" s="267">
        <f t="shared" si="10"/>
        <v>7.9800048560577303E-4</v>
      </c>
      <c r="T136" s="267">
        <f t="shared" si="10"/>
        <v>7.9836608447409645E-4</v>
      </c>
      <c r="U136" s="267">
        <f t="shared" si="10"/>
        <v>7.9650442868957143E-4</v>
      </c>
      <c r="V136" s="267">
        <f t="shared" si="10"/>
        <v>8.0102337240484805E-4</v>
      </c>
      <c r="W136" s="267">
        <f t="shared" si="10"/>
        <v>8.0930197550873337E-4</v>
      </c>
      <c r="X136" s="267">
        <f t="shared" si="10"/>
        <v>8.133724997239182E-4</v>
      </c>
      <c r="Y136" s="267">
        <f t="shared" si="10"/>
        <v>8.1027424276805364E-4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5.0172218906144274E-3</v>
      </c>
      <c r="C137" s="268">
        <f t="shared" si="11"/>
        <v>5.127932218891209E-3</v>
      </c>
      <c r="D137" s="268">
        <f t="shared" si="11"/>
        <v>5.2095671227484434E-3</v>
      </c>
      <c r="E137" s="268">
        <f t="shared" si="11"/>
        <v>4.9939176806750333E-3</v>
      </c>
      <c r="F137" s="268">
        <f t="shared" si="11"/>
        <v>4.8232777866264913E-3</v>
      </c>
      <c r="G137" s="268">
        <f t="shared" si="11"/>
        <v>4.7575811798978487E-3</v>
      </c>
      <c r="H137" s="268">
        <f t="shared" si="11"/>
        <v>5.0762475459275791E-3</v>
      </c>
      <c r="I137" s="268">
        <f t="shared" si="11"/>
        <v>5.1139306404933442E-3</v>
      </c>
      <c r="J137" s="268">
        <f t="shared" si="11"/>
        <v>4.8662570650982798E-3</v>
      </c>
      <c r="K137" s="268">
        <f t="shared" si="11"/>
        <v>5.2169787727456233E-3</v>
      </c>
      <c r="L137" s="268">
        <f t="shared" si="11"/>
        <v>5.271066355680123E-3</v>
      </c>
      <c r="M137" s="268">
        <f t="shared" si="11"/>
        <v>5.1521344362202839E-3</v>
      </c>
      <c r="N137" s="268">
        <f t="shared" si="11"/>
        <v>4.8674333630177747E-3</v>
      </c>
      <c r="O137" s="268">
        <f t="shared" si="11"/>
        <v>4.860008251316209E-3</v>
      </c>
      <c r="P137" s="268">
        <f t="shared" si="11"/>
        <v>5.0519245733847799E-3</v>
      </c>
      <c r="Q137" s="268">
        <f t="shared" si="11"/>
        <v>4.5380776119540289E-3</v>
      </c>
      <c r="R137" s="268">
        <f t="shared" si="11"/>
        <v>4.8180169564346351E-3</v>
      </c>
      <c r="S137" s="268">
        <f t="shared" si="11"/>
        <v>5.0817468617631884E-3</v>
      </c>
      <c r="T137" s="268">
        <f t="shared" si="11"/>
        <v>4.9238291038843666E-3</v>
      </c>
      <c r="U137" s="268">
        <f t="shared" si="11"/>
        <v>4.9427557409945765E-3</v>
      </c>
      <c r="V137" s="268">
        <f t="shared" si="11"/>
        <v>4.8116380536452306E-3</v>
      </c>
      <c r="W137" s="268">
        <f t="shared" si="11"/>
        <v>5.0810390402482317E-3</v>
      </c>
      <c r="X137" s="268">
        <f t="shared" si="11"/>
        <v>4.86588655716505E-3</v>
      </c>
      <c r="Y137" s="268">
        <f t="shared" si="11"/>
        <v>5.0652627668423067E-3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3.6880641687075576E-2</v>
      </c>
      <c r="C138" s="269">
        <f t="shared" si="12"/>
        <v>4.0413962793322974E-2</v>
      </c>
      <c r="D138" s="269">
        <f t="shared" si="12"/>
        <v>4.2034648853242047E-2</v>
      </c>
      <c r="E138" s="269">
        <f t="shared" si="12"/>
        <v>3.7675367237511602E-2</v>
      </c>
      <c r="F138" s="269">
        <f t="shared" si="12"/>
        <v>3.5533070624610197E-2</v>
      </c>
      <c r="G138" s="269">
        <f t="shared" si="12"/>
        <v>3.4510191908992682E-2</v>
      </c>
      <c r="H138" s="269">
        <f t="shared" si="12"/>
        <v>4.068225847455989E-2</v>
      </c>
      <c r="I138" s="269">
        <f t="shared" si="12"/>
        <v>4.036917632432005E-2</v>
      </c>
      <c r="J138" s="269">
        <f t="shared" si="12"/>
        <v>3.6284269324164724E-2</v>
      </c>
      <c r="K138" s="269">
        <f t="shared" si="12"/>
        <v>4.2946663183380945E-2</v>
      </c>
      <c r="L138" s="269">
        <f t="shared" si="12"/>
        <v>4.4132941501275252E-2</v>
      </c>
      <c r="M138" s="269">
        <f t="shared" si="12"/>
        <v>4.2050131889211466E-2</v>
      </c>
      <c r="N138" s="269">
        <f t="shared" si="12"/>
        <v>3.7904394614371922E-2</v>
      </c>
      <c r="O138" s="269">
        <f t="shared" si="12"/>
        <v>3.8073729727469426E-2</v>
      </c>
      <c r="P138" s="269">
        <f t="shared" si="12"/>
        <v>4.103759161277281E-2</v>
      </c>
      <c r="Q138" s="269">
        <f t="shared" si="12"/>
        <v>3.3935628125867263E-2</v>
      </c>
      <c r="R138" s="269">
        <f t="shared" si="12"/>
        <v>3.6858723886476485E-2</v>
      </c>
      <c r="S138" s="269">
        <f t="shared" si="12"/>
        <v>4.1832232467153702E-2</v>
      </c>
      <c r="T138" s="269">
        <f t="shared" si="12"/>
        <v>3.9538882888136763E-2</v>
      </c>
      <c r="U138" s="269">
        <f t="shared" si="12"/>
        <v>4.0277676051048115E-2</v>
      </c>
      <c r="V138" s="269">
        <f t="shared" si="12"/>
        <v>3.8741464523143511E-2</v>
      </c>
      <c r="W138" s="269">
        <f t="shared" si="12"/>
        <v>4.0599250191698417E-2</v>
      </c>
      <c r="X138" s="269">
        <f t="shared" si="12"/>
        <v>3.6483258758529605E-2</v>
      </c>
      <c r="Y138" s="269">
        <f t="shared" si="12"/>
        <v>3.8560569936976395E-2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0.29194052377583923</v>
      </c>
      <c r="C139" s="269">
        <f t="shared" si="13"/>
        <v>0.2896478166709443</v>
      </c>
      <c r="D139" s="269">
        <f t="shared" si="13"/>
        <v>0.28853210084611719</v>
      </c>
      <c r="E139" s="269">
        <f t="shared" si="13"/>
        <v>0.29177384124628863</v>
      </c>
      <c r="F139" s="269">
        <f t="shared" si="13"/>
        <v>0.29257708976514879</v>
      </c>
      <c r="G139" s="269">
        <f t="shared" si="13"/>
        <v>0.2930779573991279</v>
      </c>
      <c r="H139" s="269">
        <f t="shared" si="13"/>
        <v>0.28812295898510321</v>
      </c>
      <c r="I139" s="269">
        <f t="shared" si="13"/>
        <v>0.28654101648528918</v>
      </c>
      <c r="J139" s="269">
        <f t="shared" si="13"/>
        <v>0.28994519935125501</v>
      </c>
      <c r="K139" s="269">
        <f t="shared" si="13"/>
        <v>0.28541254669396965</v>
      </c>
      <c r="L139" s="269">
        <f t="shared" si="13"/>
        <v>0.28350190173105588</v>
      </c>
      <c r="M139" s="269">
        <f t="shared" si="13"/>
        <v>0.28290649188072092</v>
      </c>
      <c r="N139" s="269">
        <f t="shared" si="13"/>
        <v>0.28455393143450386</v>
      </c>
      <c r="O139" s="269">
        <f t="shared" si="13"/>
        <v>0.28360781119231471</v>
      </c>
      <c r="P139" s="269">
        <f t="shared" si="13"/>
        <v>0.27709774728037584</v>
      </c>
      <c r="Q139" s="269">
        <f t="shared" si="13"/>
        <v>0.28364538444180681</v>
      </c>
      <c r="R139" s="269">
        <f t="shared" si="13"/>
        <v>0.28069500531163472</v>
      </c>
      <c r="S139" s="269">
        <f t="shared" si="13"/>
        <v>0.27638752265237315</v>
      </c>
      <c r="T139" s="269">
        <f t="shared" si="13"/>
        <v>0.27630008849680338</v>
      </c>
      <c r="U139" s="269">
        <f t="shared" si="13"/>
        <v>0.27413703914769377</v>
      </c>
      <c r="V139" s="269">
        <f t="shared" si="13"/>
        <v>0.27528925016084055</v>
      </c>
      <c r="W139" s="269">
        <f t="shared" si="13"/>
        <v>0.28541253164382568</v>
      </c>
      <c r="X139" s="269">
        <f t="shared" si="13"/>
        <v>0.2894276989355451</v>
      </c>
      <c r="Y139" s="269">
        <f t="shared" si="13"/>
        <v>0.2860849431216041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0.58782492588640212</v>
      </c>
      <c r="C140" s="269">
        <f t="shared" si="14"/>
        <v>0.58119981849128999</v>
      </c>
      <c r="D140" s="269">
        <f t="shared" si="14"/>
        <v>0.57819720885785642</v>
      </c>
      <c r="E140" s="269">
        <f t="shared" si="14"/>
        <v>0.58608807397364204</v>
      </c>
      <c r="F140" s="269">
        <f t="shared" si="14"/>
        <v>0.58352773775965383</v>
      </c>
      <c r="G140" s="269">
        <f t="shared" si="14"/>
        <v>0.58551659162195258</v>
      </c>
      <c r="H140" s="269">
        <f t="shared" si="14"/>
        <v>0.57262004434985758</v>
      </c>
      <c r="I140" s="269">
        <f t="shared" si="14"/>
        <v>0.5764519103574306</v>
      </c>
      <c r="J140" s="269">
        <f t="shared" si="14"/>
        <v>0.58352241708987351</v>
      </c>
      <c r="K140" s="269">
        <f t="shared" si="14"/>
        <v>0.57021913256299006</v>
      </c>
      <c r="L140" s="269">
        <f t="shared" si="14"/>
        <v>0.56841452797275194</v>
      </c>
      <c r="M140" s="269">
        <f t="shared" si="14"/>
        <v>0.57341628063969918</v>
      </c>
      <c r="N140" s="269">
        <f t="shared" si="14"/>
        <v>0.57939733694706763</v>
      </c>
      <c r="O140" s="269">
        <f t="shared" si="14"/>
        <v>0.57736706097039259</v>
      </c>
      <c r="P140" s="269">
        <f t="shared" si="14"/>
        <v>0.56879599878756548</v>
      </c>
      <c r="Q140" s="269">
        <f t="shared" si="14"/>
        <v>0.57694426505780583</v>
      </c>
      <c r="R140" s="269">
        <f t="shared" si="14"/>
        <v>0.57514205726655743</v>
      </c>
      <c r="S140" s="269">
        <f t="shared" si="14"/>
        <v>0.56496225323139437</v>
      </c>
      <c r="T140" s="269">
        <f t="shared" si="14"/>
        <v>0.56591890899151176</v>
      </c>
      <c r="U140" s="269">
        <f t="shared" si="14"/>
        <v>0.56206933439348528</v>
      </c>
      <c r="V140" s="269">
        <f t="shared" si="14"/>
        <v>0.56629157385434947</v>
      </c>
      <c r="W140" s="269">
        <f t="shared" si="14"/>
        <v>0.58439066625466951</v>
      </c>
      <c r="X140" s="269">
        <f t="shared" si="14"/>
        <v>0.59083172831823649</v>
      </c>
      <c r="Y140" s="269">
        <f t="shared" si="14"/>
        <v>0.58835535377939052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6.3522842307831479E-2</v>
      </c>
      <c r="C141" s="269">
        <f t="shared" si="15"/>
        <v>6.791982601465478E-2</v>
      </c>
      <c r="D141" s="269">
        <f t="shared" si="15"/>
        <v>6.9920893029227604E-2</v>
      </c>
      <c r="E141" s="269">
        <f t="shared" si="15"/>
        <v>6.4454000933844666E-2</v>
      </c>
      <c r="F141" s="269">
        <f t="shared" si="15"/>
        <v>6.9061056695429085E-2</v>
      </c>
      <c r="G141" s="269">
        <f t="shared" si="15"/>
        <v>6.7912583862934139E-2</v>
      </c>
      <c r="H141" s="269">
        <f t="shared" si="15"/>
        <v>7.7713651359140101E-2</v>
      </c>
      <c r="I141" s="269">
        <f t="shared" si="15"/>
        <v>7.582456767168369E-2</v>
      </c>
      <c r="J141" s="269">
        <f t="shared" si="15"/>
        <v>7.0699633123483943E-2</v>
      </c>
      <c r="K141" s="269">
        <f t="shared" si="15"/>
        <v>7.983930833665745E-2</v>
      </c>
      <c r="L141" s="269">
        <f t="shared" si="15"/>
        <v>8.2024574376007117E-2</v>
      </c>
      <c r="M141" s="269">
        <f t="shared" si="15"/>
        <v>8.0346123646288195E-2</v>
      </c>
      <c r="N141" s="269">
        <f t="shared" si="15"/>
        <v>7.8206094658170786E-2</v>
      </c>
      <c r="O141" s="269">
        <f t="shared" si="15"/>
        <v>8.0990893621129004E-2</v>
      </c>
      <c r="P141" s="269">
        <f t="shared" si="15"/>
        <v>9.2206199661246491E-2</v>
      </c>
      <c r="Q141" s="269">
        <f t="shared" si="15"/>
        <v>8.6885310941036242E-2</v>
      </c>
      <c r="R141" s="269">
        <f t="shared" si="15"/>
        <v>8.7717459527924299E-2</v>
      </c>
      <c r="S141" s="269">
        <f t="shared" si="15"/>
        <v>9.5738157240210675E-2</v>
      </c>
      <c r="T141" s="269">
        <f t="shared" si="15"/>
        <v>9.7906282941987291E-2</v>
      </c>
      <c r="U141" s="269">
        <f t="shared" si="15"/>
        <v>0.10298388645561395</v>
      </c>
      <c r="V141" s="269">
        <f t="shared" si="15"/>
        <v>9.9641162162121003E-2</v>
      </c>
      <c r="W141" s="269">
        <f t="shared" si="15"/>
        <v>6.8760273630046359E-2</v>
      </c>
      <c r="X141" s="269">
        <f t="shared" si="15"/>
        <v>6.3664534653202765E-2</v>
      </c>
      <c r="Y141" s="269">
        <f t="shared" si="15"/>
        <v>6.6694359399309372E-2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4.7266691425679581E-2</v>
      </c>
      <c r="C142" s="318">
        <f t="shared" si="16"/>
        <v>5.1795039924978137E-2</v>
      </c>
      <c r="D142" s="318">
        <f t="shared" si="16"/>
        <v>5.3872131439330513E-2</v>
      </c>
      <c r="E142" s="318">
        <f t="shared" si="16"/>
        <v>4.8285221625866577E-2</v>
      </c>
      <c r="F142" s="318">
        <f t="shared" si="16"/>
        <v>4.5539627506234609E-2</v>
      </c>
      <c r="G142" s="318">
        <f t="shared" si="16"/>
        <v>4.422869335744152E-2</v>
      </c>
      <c r="H142" s="318">
        <f t="shared" si="16"/>
        <v>5.2138891023976543E-2</v>
      </c>
      <c r="I142" s="318">
        <f t="shared" si="16"/>
        <v>5.1737641026434841E-2</v>
      </c>
      <c r="J142" s="318">
        <f t="shared" si="16"/>
        <v>4.6502373150209074E-2</v>
      </c>
      <c r="K142" s="318">
        <f t="shared" si="16"/>
        <v>5.5040980405794693E-2</v>
      </c>
      <c r="L142" s="318">
        <f t="shared" si="16"/>
        <v>5.656132952750028E-2</v>
      </c>
      <c r="M142" s="318">
        <f t="shared" si="16"/>
        <v>5.3891974691780094E-2</v>
      </c>
      <c r="N142" s="318">
        <f t="shared" si="16"/>
        <v>4.8578745975088634E-2</v>
      </c>
      <c r="O142" s="318">
        <f t="shared" si="16"/>
        <v>4.8795767972867957E-2</v>
      </c>
      <c r="P142" s="318">
        <f t="shared" si="16"/>
        <v>5.2594290415877973E-2</v>
      </c>
      <c r="Q142" s="318">
        <f t="shared" si="16"/>
        <v>4.3492325230449942E-2</v>
      </c>
      <c r="R142" s="318">
        <f t="shared" si="16"/>
        <v>4.7238601298440562E-2</v>
      </c>
      <c r="S142" s="318">
        <f t="shared" si="16"/>
        <v>5.3612712068541984E-2</v>
      </c>
      <c r="T142" s="318">
        <f t="shared" si="16"/>
        <v>5.0673526579245211E-2</v>
      </c>
      <c r="U142" s="318">
        <f t="shared" si="16"/>
        <v>5.1620373132378002E-2</v>
      </c>
      <c r="V142" s="318">
        <f t="shared" si="16"/>
        <v>4.9651545234259166E-2</v>
      </c>
      <c r="W142" s="318">
        <f t="shared" si="16"/>
        <v>5.2032506570986861E-2</v>
      </c>
      <c r="X142" s="318">
        <f t="shared" si="16"/>
        <v>4.6757400496829006E-2</v>
      </c>
      <c r="Y142" s="318">
        <f t="shared" si="16"/>
        <v>4.941970847129052E-2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1.6256150882151894E-2</v>
      </c>
      <c r="C143" s="326">
        <f t="shared" si="17"/>
        <v>1.612478608967664E-2</v>
      </c>
      <c r="D143" s="326">
        <f t="shared" si="17"/>
        <v>1.6048761589897095E-2</v>
      </c>
      <c r="E143" s="326">
        <f t="shared" si="17"/>
        <v>1.6168779307978085E-2</v>
      </c>
      <c r="F143" s="326">
        <f t="shared" si="17"/>
        <v>2.3521429189194486E-2</v>
      </c>
      <c r="G143" s="326">
        <f t="shared" si="17"/>
        <v>2.3683890505492619E-2</v>
      </c>
      <c r="H143" s="326">
        <f t="shared" si="17"/>
        <v>2.5574760335163559E-2</v>
      </c>
      <c r="I143" s="326">
        <f t="shared" si="17"/>
        <v>2.4086926645248845E-2</v>
      </c>
      <c r="J143" s="326">
        <f t="shared" si="17"/>
        <v>2.4197259973274869E-2</v>
      </c>
      <c r="K143" s="326">
        <f t="shared" si="17"/>
        <v>2.4798327930862753E-2</v>
      </c>
      <c r="L143" s="326">
        <f t="shared" si="17"/>
        <v>2.5463244848506844E-2</v>
      </c>
      <c r="M143" s="326">
        <f t="shared" si="17"/>
        <v>2.6454148954508105E-2</v>
      </c>
      <c r="N143" s="326">
        <f t="shared" si="17"/>
        <v>2.9627348683082158E-2</v>
      </c>
      <c r="O143" s="326">
        <f t="shared" si="17"/>
        <v>3.2195125648261047E-2</v>
      </c>
      <c r="P143" s="326">
        <f t="shared" si="17"/>
        <v>3.9611909245368525E-2</v>
      </c>
      <c r="Q143" s="326">
        <f t="shared" si="17"/>
        <v>4.33929857105863E-2</v>
      </c>
      <c r="R143" s="326">
        <f t="shared" si="17"/>
        <v>4.0478858229483744E-2</v>
      </c>
      <c r="S143" s="326">
        <f t="shared" si="17"/>
        <v>4.2125445171668684E-2</v>
      </c>
      <c r="T143" s="326">
        <f t="shared" si="17"/>
        <v>4.7232756362742087E-2</v>
      </c>
      <c r="U143" s="326">
        <f t="shared" si="17"/>
        <v>5.1363513323235944E-2</v>
      </c>
      <c r="V143" s="326">
        <f t="shared" si="17"/>
        <v>4.9989616927861837E-2</v>
      </c>
      <c r="W143" s="326">
        <f t="shared" si="17"/>
        <v>1.6727767059059508E-2</v>
      </c>
      <c r="X143" s="326">
        <f t="shared" si="17"/>
        <v>1.6907134156373755E-2</v>
      </c>
      <c r="Y143" s="326">
        <f t="shared" si="17"/>
        <v>1.7274650928018845E-2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0.99999999999999978</v>
      </c>
      <c r="D146" s="232">
        <f t="shared" si="18"/>
        <v>0.99999999999999967</v>
      </c>
      <c r="E146" s="232">
        <f t="shared" si="18"/>
        <v>1.0000000000000002</v>
      </c>
      <c r="F146" s="232">
        <f t="shared" si="18"/>
        <v>1.0000000000000002</v>
      </c>
      <c r="G146" s="232">
        <f t="shared" si="18"/>
        <v>1.0000000000000004</v>
      </c>
      <c r="H146" s="232">
        <f t="shared" si="18"/>
        <v>1.0000000000000002</v>
      </c>
      <c r="I146" s="232">
        <f t="shared" si="18"/>
        <v>0.99999999999999967</v>
      </c>
      <c r="J146" s="232">
        <f t="shared" si="18"/>
        <v>1</v>
      </c>
      <c r="K146" s="232">
        <f t="shared" si="18"/>
        <v>0.99999999999999967</v>
      </c>
      <c r="L146" s="232">
        <f t="shared" si="18"/>
        <v>0.99999999999999956</v>
      </c>
      <c r="M146" s="232">
        <f t="shared" si="18"/>
        <v>1.0000000000000002</v>
      </c>
      <c r="N146" s="232">
        <f t="shared" si="18"/>
        <v>1</v>
      </c>
      <c r="O146" s="232">
        <f t="shared" si="18"/>
        <v>0.99999999999999967</v>
      </c>
      <c r="P146" s="232">
        <f t="shared" si="18"/>
        <v>1.0000000000000002</v>
      </c>
      <c r="Q146" s="232">
        <f t="shared" si="18"/>
        <v>1.0000000000000002</v>
      </c>
      <c r="R146" s="232">
        <f t="shared" si="18"/>
        <v>1.0000000000000002</v>
      </c>
      <c r="S146" s="232">
        <f t="shared" si="18"/>
        <v>1.0000000000000002</v>
      </c>
      <c r="T146" s="232">
        <f t="shared" si="18"/>
        <v>1.0000000000000004</v>
      </c>
      <c r="U146" s="232">
        <f t="shared" si="18"/>
        <v>1</v>
      </c>
      <c r="V146" s="232">
        <f t="shared" si="18"/>
        <v>0.99999999999999989</v>
      </c>
      <c r="W146" s="232">
        <f t="shared" si="18"/>
        <v>1.0000000000000004</v>
      </c>
      <c r="X146" s="232">
        <f t="shared" si="18"/>
        <v>1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6.5124493040544353E-3</v>
      </c>
      <c r="C147" s="266">
        <f t="shared" si="19"/>
        <v>6.4761087174796898E-3</v>
      </c>
      <c r="D147" s="266">
        <f t="shared" si="19"/>
        <v>6.4750985802613514E-3</v>
      </c>
      <c r="E147" s="266">
        <f t="shared" si="19"/>
        <v>6.4909342047861536E-3</v>
      </c>
      <c r="F147" s="266">
        <f t="shared" si="19"/>
        <v>6.4832080816186423E-3</v>
      </c>
      <c r="G147" s="266">
        <f t="shared" si="19"/>
        <v>6.5150301389285811E-3</v>
      </c>
      <c r="H147" s="266">
        <f t="shared" si="19"/>
        <v>6.4948742509785698E-3</v>
      </c>
      <c r="I147" s="266">
        <f t="shared" si="19"/>
        <v>6.4917225644333327E-3</v>
      </c>
      <c r="J147" s="266">
        <f t="shared" si="19"/>
        <v>6.4959691390614359E-3</v>
      </c>
      <c r="K147" s="266">
        <f t="shared" si="19"/>
        <v>6.4791951724920988E-3</v>
      </c>
      <c r="L147" s="266">
        <f t="shared" si="19"/>
        <v>6.4630842348616753E-3</v>
      </c>
      <c r="M147" s="266">
        <f t="shared" si="19"/>
        <v>6.4627128625912049E-3</v>
      </c>
      <c r="N147" s="266">
        <f t="shared" si="19"/>
        <v>6.463833225271917E-3</v>
      </c>
      <c r="O147" s="266">
        <f t="shared" si="19"/>
        <v>6.44951104654134E-3</v>
      </c>
      <c r="P147" s="266">
        <f t="shared" si="19"/>
        <v>6.4084859803922832E-3</v>
      </c>
      <c r="Q147" s="266">
        <f t="shared" si="19"/>
        <v>6.4604604169962773E-3</v>
      </c>
      <c r="R147" s="266">
        <f t="shared" si="19"/>
        <v>6.4405010396573238E-3</v>
      </c>
      <c r="S147" s="266">
        <f t="shared" si="19"/>
        <v>6.3982543512078457E-3</v>
      </c>
      <c r="T147" s="266">
        <f t="shared" si="19"/>
        <v>6.3994013628810315E-3</v>
      </c>
      <c r="U147" s="266">
        <f t="shared" si="19"/>
        <v>6.3868885507941857E-3</v>
      </c>
      <c r="V147" s="266">
        <f t="shared" si="19"/>
        <v>6.3986055200072863E-3</v>
      </c>
      <c r="W147" s="266">
        <f t="shared" si="19"/>
        <v>6.43028194813197E-3</v>
      </c>
      <c r="X147" s="266">
        <f t="shared" si="19"/>
        <v>6.4552891377848958E-3</v>
      </c>
      <c r="Y147" s="266">
        <f t="shared" si="19"/>
        <v>6.4283173643362064E-3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1.8928223403455486E-3</v>
      </c>
      <c r="C148" s="267">
        <f t="shared" si="20"/>
        <v>1.8822600663195362E-3</v>
      </c>
      <c r="D148" s="267">
        <f t="shared" si="20"/>
        <v>1.8819664732020436E-3</v>
      </c>
      <c r="E148" s="267">
        <f t="shared" si="20"/>
        <v>1.8897492629877581E-3</v>
      </c>
      <c r="F148" s="267">
        <f t="shared" si="20"/>
        <v>1.8930612518632155E-3</v>
      </c>
      <c r="G148" s="267">
        <f t="shared" si="20"/>
        <v>1.8948754803505598E-3</v>
      </c>
      <c r="H148" s="267">
        <f t="shared" si="20"/>
        <v>1.8877142079760511E-3</v>
      </c>
      <c r="I148" s="267">
        <f t="shared" si="20"/>
        <v>1.8867981804687229E-3</v>
      </c>
      <c r="J148" s="267">
        <f t="shared" si="20"/>
        <v>1.8956438827916083E-3</v>
      </c>
      <c r="K148" s="267">
        <f t="shared" si="20"/>
        <v>1.8848887426347936E-3</v>
      </c>
      <c r="L148" s="267">
        <f t="shared" si="20"/>
        <v>1.8784745425450213E-3</v>
      </c>
      <c r="M148" s="267">
        <f t="shared" si="20"/>
        <v>1.8783666043949787E-3</v>
      </c>
      <c r="N148" s="267">
        <f t="shared" si="20"/>
        <v>1.8786922341868326E-3</v>
      </c>
      <c r="O148" s="267">
        <f t="shared" si="20"/>
        <v>1.874529539231683E-3</v>
      </c>
      <c r="P148" s="267">
        <f t="shared" si="20"/>
        <v>1.8626057363588136E-3</v>
      </c>
      <c r="Q148" s="267">
        <f t="shared" si="20"/>
        <v>1.8777119383632842E-3</v>
      </c>
      <c r="R148" s="267">
        <f t="shared" si="20"/>
        <v>1.8719108098534574E-3</v>
      </c>
      <c r="S148" s="267">
        <f t="shared" si="20"/>
        <v>1.8596319464075626E-3</v>
      </c>
      <c r="T148" s="267">
        <f t="shared" si="20"/>
        <v>1.8599653216429424E-3</v>
      </c>
      <c r="U148" s="267">
        <f t="shared" si="20"/>
        <v>1.8563285132544652E-3</v>
      </c>
      <c r="V148" s="267">
        <f t="shared" si="20"/>
        <v>1.8597340124840538E-3</v>
      </c>
      <c r="W148" s="267">
        <f t="shared" si="20"/>
        <v>1.8689406639322927E-3</v>
      </c>
      <c r="X148" s="267">
        <f t="shared" si="20"/>
        <v>1.8762089227753736E-3</v>
      </c>
      <c r="Y148" s="267">
        <f t="shared" si="20"/>
        <v>1.8683696640020837E-3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1.2538696664796603E-2</v>
      </c>
      <c r="C149" s="267">
        <f t="shared" si="21"/>
        <v>1.3653010161408808E-2</v>
      </c>
      <c r="D149" s="267">
        <f t="shared" si="21"/>
        <v>1.4159150635000492E-2</v>
      </c>
      <c r="E149" s="267">
        <f t="shared" si="21"/>
        <v>1.27744352016877E-2</v>
      </c>
      <c r="F149" s="267">
        <f t="shared" si="21"/>
        <v>1.2039146938653138E-2</v>
      </c>
      <c r="G149" s="267">
        <f t="shared" si="21"/>
        <v>1.1761333190032074E-2</v>
      </c>
      <c r="H149" s="267">
        <f t="shared" si="21"/>
        <v>1.370000166902508E-2</v>
      </c>
      <c r="I149" s="267">
        <f t="shared" si="21"/>
        <v>1.3613742449514372E-2</v>
      </c>
      <c r="J149" s="267">
        <f t="shared" si="21"/>
        <v>1.2306047071669083E-2</v>
      </c>
      <c r="K149" s="267">
        <f t="shared" si="21"/>
        <v>1.4394346406241473E-2</v>
      </c>
      <c r="L149" s="267">
        <f t="shared" si="21"/>
        <v>1.4744368621323794E-2</v>
      </c>
      <c r="M149" s="267">
        <f t="shared" si="21"/>
        <v>1.4134391876895984E-2</v>
      </c>
      <c r="N149" s="267">
        <f t="shared" si="21"/>
        <v>1.2834704662204493E-2</v>
      </c>
      <c r="O149" s="267">
        <f t="shared" si="21"/>
        <v>1.2865670595403599E-2</v>
      </c>
      <c r="P149" s="267">
        <f t="shared" si="21"/>
        <v>1.3665966956467289E-2</v>
      </c>
      <c r="Q149" s="267">
        <f t="shared" si="21"/>
        <v>1.1540804677744569E-2</v>
      </c>
      <c r="R149" s="267">
        <f t="shared" si="21"/>
        <v>1.2392111294093041E-2</v>
      </c>
      <c r="S149" s="267">
        <f t="shared" si="21"/>
        <v>1.3875491505579193E-2</v>
      </c>
      <c r="T149" s="267">
        <f t="shared" si="21"/>
        <v>1.3149156494850527E-2</v>
      </c>
      <c r="U149" s="267">
        <f t="shared" si="21"/>
        <v>1.3344128016416285E-2</v>
      </c>
      <c r="V149" s="267">
        <f t="shared" si="21"/>
        <v>1.2923836452550116E-2</v>
      </c>
      <c r="W149" s="267">
        <f t="shared" si="21"/>
        <v>1.3743466143368781E-2</v>
      </c>
      <c r="X149" s="267">
        <f t="shared" si="21"/>
        <v>1.249030473901166E-2</v>
      </c>
      <c r="Y149" s="267">
        <f t="shared" si="21"/>
        <v>1.30981710256303E-2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5.311850937319184E-3</v>
      </c>
      <c r="C150" s="267">
        <f t="shared" si="22"/>
        <v>5.2822098960077979E-3</v>
      </c>
      <c r="D150" s="267">
        <f t="shared" si="22"/>
        <v>5.2813859819810524E-3</v>
      </c>
      <c r="E150" s="267">
        <f t="shared" si="22"/>
        <v>5.3032269220085557E-3</v>
      </c>
      <c r="F150" s="267">
        <f t="shared" si="22"/>
        <v>5.3125213976904506E-3</v>
      </c>
      <c r="G150" s="267">
        <f t="shared" si="22"/>
        <v>5.3176126897180199E-3</v>
      </c>
      <c r="H150" s="267">
        <f t="shared" si="22"/>
        <v>5.2975159217519448E-3</v>
      </c>
      <c r="I150" s="267">
        <f t="shared" si="22"/>
        <v>5.2949452623352088E-3</v>
      </c>
      <c r="J150" s="267">
        <f t="shared" si="22"/>
        <v>5.3197690670703599E-3</v>
      </c>
      <c r="K150" s="267">
        <f t="shared" si="22"/>
        <v>5.2895867831310528E-3</v>
      </c>
      <c r="L150" s="267">
        <f t="shared" si="22"/>
        <v>5.2715865334336661E-3</v>
      </c>
      <c r="M150" s="267">
        <f t="shared" si="22"/>
        <v>5.2712836252572035E-3</v>
      </c>
      <c r="N150" s="267">
        <f t="shared" si="22"/>
        <v>5.2721974442027104E-3</v>
      </c>
      <c r="O150" s="267">
        <f t="shared" si="22"/>
        <v>5.2605156214410162E-3</v>
      </c>
      <c r="P150" s="267">
        <f t="shared" si="22"/>
        <v>5.2270537047483532E-3</v>
      </c>
      <c r="Q150" s="267">
        <f t="shared" si="22"/>
        <v>5.2694464278087352E-3</v>
      </c>
      <c r="R150" s="267">
        <f t="shared" si="22"/>
        <v>5.2531666485311898E-3</v>
      </c>
      <c r="S150" s="267">
        <f t="shared" si="22"/>
        <v>5.2187083209248196E-3</v>
      </c>
      <c r="T150" s="267">
        <f t="shared" si="22"/>
        <v>5.219643876005077E-3</v>
      </c>
      <c r="U150" s="267">
        <f t="shared" si="22"/>
        <v>5.2094378552732705E-3</v>
      </c>
      <c r="V150" s="267">
        <f t="shared" si="22"/>
        <v>5.2189947502280457E-3</v>
      </c>
      <c r="W150" s="267">
        <f t="shared" si="22"/>
        <v>5.244831490994732E-3</v>
      </c>
      <c r="X150" s="267">
        <f t="shared" si="22"/>
        <v>5.2652284964216905E-3</v>
      </c>
      <c r="Y150" s="267">
        <f t="shared" si="22"/>
        <v>5.2432290867701816E-3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1.0787707988166934E-2</v>
      </c>
      <c r="C151" s="268">
        <f t="shared" si="23"/>
        <v>1.0955979183748334E-2</v>
      </c>
      <c r="D151" s="268">
        <f t="shared" si="23"/>
        <v>1.1097965301774922E-2</v>
      </c>
      <c r="E151" s="268">
        <f t="shared" si="23"/>
        <v>1.0746347620133432E-2</v>
      </c>
      <c r="F151" s="268">
        <f t="shared" si="23"/>
        <v>1.041898884534437E-2</v>
      </c>
      <c r="G151" s="268">
        <f t="shared" si="23"/>
        <v>1.0311872009157671E-2</v>
      </c>
      <c r="H151" s="268">
        <f t="shared" si="23"/>
        <v>1.0847568300833136E-2</v>
      </c>
      <c r="I151" s="268">
        <f t="shared" si="23"/>
        <v>1.0921620185783978E-2</v>
      </c>
      <c r="J151" s="268">
        <f t="shared" si="23"/>
        <v>1.0511603802364933E-2</v>
      </c>
      <c r="K151" s="268">
        <f t="shared" si="23"/>
        <v>1.1118690145507171E-2</v>
      </c>
      <c r="L151" s="268">
        <f t="shared" si="23"/>
        <v>1.1181581930887613E-2</v>
      </c>
      <c r="M151" s="268">
        <f t="shared" si="23"/>
        <v>1.0981753218699212E-2</v>
      </c>
      <c r="N151" s="268">
        <f t="shared" si="23"/>
        <v>1.0439065638255229E-2</v>
      </c>
      <c r="O151" s="268">
        <f t="shared" si="23"/>
        <v>1.0397189248147858E-2</v>
      </c>
      <c r="P151" s="268">
        <f t="shared" si="23"/>
        <v>1.0650924253059574E-2</v>
      </c>
      <c r="Q151" s="268">
        <f t="shared" si="23"/>
        <v>9.7706634687897993E-3</v>
      </c>
      <c r="R151" s="268">
        <f t="shared" si="23"/>
        <v>1.0255226846944583E-2</v>
      </c>
      <c r="S151" s="268">
        <f t="shared" si="23"/>
        <v>1.0671422102770037E-2</v>
      </c>
      <c r="T151" s="268">
        <f t="shared" si="23"/>
        <v>1.0366888025309232E-2</v>
      </c>
      <c r="U151" s="268">
        <f t="shared" si="23"/>
        <v>1.0367329018981457E-2</v>
      </c>
      <c r="V151" s="268">
        <f t="shared" si="23"/>
        <v>1.0162026137096819E-2</v>
      </c>
      <c r="W151" s="268">
        <f t="shared" si="23"/>
        <v>1.0889369463003618E-2</v>
      </c>
      <c r="X151" s="268">
        <f t="shared" si="23"/>
        <v>1.05466207145626E-2</v>
      </c>
      <c r="Y151" s="268">
        <f t="shared" si="23"/>
        <v>1.0892840128399929E-2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4.5411318278848672E-2</v>
      </c>
      <c r="C152" s="269">
        <f t="shared" si="24"/>
        <v>4.9447020410406238E-2</v>
      </c>
      <c r="D152" s="269">
        <f t="shared" si="24"/>
        <v>5.1280106157237486E-2</v>
      </c>
      <c r="E152" s="269">
        <f t="shared" si="24"/>
        <v>4.6383514751816811E-2</v>
      </c>
      <c r="F152" s="269">
        <f t="shared" si="24"/>
        <v>4.3813570424869663E-2</v>
      </c>
      <c r="G152" s="269">
        <f t="shared" si="24"/>
        <v>4.2834968119974004E-2</v>
      </c>
      <c r="H152" s="269">
        <f t="shared" si="24"/>
        <v>4.9784531295893303E-2</v>
      </c>
      <c r="I152" s="269">
        <f t="shared" si="24"/>
        <v>4.9372133129916972E-2</v>
      </c>
      <c r="J152" s="269">
        <f t="shared" si="24"/>
        <v>4.4736211407776137E-2</v>
      </c>
      <c r="K152" s="269">
        <f t="shared" si="24"/>
        <v>5.2415984981944705E-2</v>
      </c>
      <c r="L152" s="269">
        <f t="shared" si="24"/>
        <v>5.3612666583277957E-2</v>
      </c>
      <c r="M152" s="269">
        <f t="shared" si="24"/>
        <v>5.1327678603439779E-2</v>
      </c>
      <c r="N152" s="269">
        <f t="shared" si="24"/>
        <v>4.6553350776779467E-2</v>
      </c>
      <c r="O152" s="269">
        <f t="shared" si="24"/>
        <v>4.6644896341931301E-2</v>
      </c>
      <c r="P152" s="269">
        <f t="shared" si="24"/>
        <v>4.9546396153218014E-2</v>
      </c>
      <c r="Q152" s="269">
        <f t="shared" si="24"/>
        <v>4.1841552984279856E-2</v>
      </c>
      <c r="R152" s="269">
        <f t="shared" si="24"/>
        <v>4.4927992092161369E-2</v>
      </c>
      <c r="S152" s="269">
        <f t="shared" si="24"/>
        <v>5.0306034043986481E-2</v>
      </c>
      <c r="T152" s="269">
        <f t="shared" si="24"/>
        <v>4.7672683451514611E-2</v>
      </c>
      <c r="U152" s="269">
        <f t="shared" si="24"/>
        <v>4.8379558879859001E-2</v>
      </c>
      <c r="V152" s="269">
        <f t="shared" si="24"/>
        <v>4.685577849977296E-2</v>
      </c>
      <c r="W152" s="269">
        <f t="shared" si="24"/>
        <v>4.9827371910587025E-2</v>
      </c>
      <c r="X152" s="269">
        <f t="shared" si="24"/>
        <v>4.5283995537587877E-2</v>
      </c>
      <c r="Y152" s="269">
        <f t="shared" si="24"/>
        <v>4.7487834017582116E-2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0.1177938364156503</v>
      </c>
      <c r="C153" s="269">
        <f t="shared" si="25"/>
        <v>0.11626936949609647</v>
      </c>
      <c r="D153" s="269">
        <f t="shared" si="25"/>
        <v>0.11548998767611801</v>
      </c>
      <c r="E153" s="269">
        <f t="shared" si="25"/>
        <v>0.11657382938034069</v>
      </c>
      <c r="F153" s="269">
        <f t="shared" si="25"/>
        <v>0.126324034598256</v>
      </c>
      <c r="G153" s="269">
        <f t="shared" si="25"/>
        <v>0.1259571778088894</v>
      </c>
      <c r="H153" s="269">
        <f t="shared" si="25"/>
        <v>0.12653709804895713</v>
      </c>
      <c r="I153" s="269">
        <f t="shared" si="25"/>
        <v>0.12411385122504898</v>
      </c>
      <c r="J153" s="269">
        <f t="shared" si="25"/>
        <v>0.12457757597790081</v>
      </c>
      <c r="K153" s="269">
        <f t="shared" si="25"/>
        <v>0.12302681612410621</v>
      </c>
      <c r="L153" s="269">
        <f t="shared" si="25"/>
        <v>0.12384867748471244</v>
      </c>
      <c r="M153" s="269">
        <f t="shared" si="25"/>
        <v>0.1240098650565349</v>
      </c>
      <c r="N153" s="269">
        <f t="shared" si="25"/>
        <v>0.12958860885699314</v>
      </c>
      <c r="O153" s="269">
        <f t="shared" si="25"/>
        <v>0.13318221066870234</v>
      </c>
      <c r="P153" s="269">
        <f t="shared" si="25"/>
        <v>0.14228106888342368</v>
      </c>
      <c r="Q153" s="269">
        <f t="shared" si="25"/>
        <v>0.14751178239659982</v>
      </c>
      <c r="R153" s="269">
        <f t="shared" si="25"/>
        <v>0.14478227756819692</v>
      </c>
      <c r="S153" s="269">
        <f t="shared" si="25"/>
        <v>0.14607522608530171</v>
      </c>
      <c r="T153" s="269">
        <f t="shared" si="25"/>
        <v>0.15289006586980655</v>
      </c>
      <c r="U153" s="269">
        <f t="shared" si="25"/>
        <v>0.15755565512824607</v>
      </c>
      <c r="V153" s="269">
        <f t="shared" si="25"/>
        <v>0.15478506997089508</v>
      </c>
      <c r="W153" s="269">
        <f t="shared" si="25"/>
        <v>0.11238104284893725</v>
      </c>
      <c r="X153" s="269">
        <f t="shared" si="25"/>
        <v>0.11320446714641803</v>
      </c>
      <c r="Y153" s="269">
        <f t="shared" si="25"/>
        <v>0.11347933718557526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9.4091408310071123E-2</v>
      </c>
      <c r="C154" s="318">
        <f t="shared" si="26"/>
        <v>9.2907256119466444E-2</v>
      </c>
      <c r="D154" s="318">
        <f t="shared" si="26"/>
        <v>9.230576748254167E-2</v>
      </c>
      <c r="E154" s="318">
        <f t="shared" si="26"/>
        <v>9.2979589974196572E-2</v>
      </c>
      <c r="F154" s="318">
        <f t="shared" si="26"/>
        <v>9.1860897652682613E-2</v>
      </c>
      <c r="G154" s="318">
        <f t="shared" si="26"/>
        <v>9.1138423923518577E-2</v>
      </c>
      <c r="H154" s="318">
        <f t="shared" si="26"/>
        <v>8.9466791409550814E-2</v>
      </c>
      <c r="I154" s="318">
        <f t="shared" si="26"/>
        <v>8.9221591708468925E-2</v>
      </c>
      <c r="J154" s="318">
        <f t="shared" si="26"/>
        <v>8.9260572374512612E-2</v>
      </c>
      <c r="K154" s="318">
        <f t="shared" si="26"/>
        <v>8.7324148837167007E-2</v>
      </c>
      <c r="L154" s="318">
        <f t="shared" si="26"/>
        <v>8.7365682282367366E-2</v>
      </c>
      <c r="M154" s="318">
        <f t="shared" si="26"/>
        <v>8.5932738682497678E-2</v>
      </c>
      <c r="N154" s="318">
        <f t="shared" si="26"/>
        <v>8.6700745223235953E-2</v>
      </c>
      <c r="O154" s="318">
        <f t="shared" si="26"/>
        <v>8.6708434407913496E-2</v>
      </c>
      <c r="P154" s="318">
        <f t="shared" si="26"/>
        <v>8.5967186438277207E-2</v>
      </c>
      <c r="Q154" s="318">
        <f t="shared" si="26"/>
        <v>8.4522975338792425E-2</v>
      </c>
      <c r="R154" s="318">
        <f t="shared" si="26"/>
        <v>8.6684919514024614E-2</v>
      </c>
      <c r="S154" s="318">
        <f t="shared" si="26"/>
        <v>8.6432966509410139E-2</v>
      </c>
      <c r="T154" s="318">
        <f t="shared" si="26"/>
        <v>8.5855467489296608E-2</v>
      </c>
      <c r="U154" s="318">
        <f t="shared" si="26"/>
        <v>8.4944438963976993E-2</v>
      </c>
      <c r="V154" s="318">
        <f t="shared" si="26"/>
        <v>8.3624643198147303E-2</v>
      </c>
      <c r="W154" s="318">
        <f t="shared" si="26"/>
        <v>8.8083036891082905E-2</v>
      </c>
      <c r="X154" s="318">
        <f t="shared" si="26"/>
        <v>8.8367468255361611E-2</v>
      </c>
      <c r="Y154" s="318">
        <f t="shared" si="26"/>
        <v>8.8308493917388209E-2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2.3702428105579185E-2</v>
      </c>
      <c r="C155" s="318">
        <f t="shared" si="27"/>
        <v>2.3362113376630023E-2</v>
      </c>
      <c r="D155" s="318">
        <f t="shared" si="27"/>
        <v>2.3184220193576344E-2</v>
      </c>
      <c r="E155" s="318">
        <f t="shared" si="27"/>
        <v>2.3594239406144135E-2</v>
      </c>
      <c r="F155" s="318">
        <f t="shared" si="27"/>
        <v>3.4463136945573389E-2</v>
      </c>
      <c r="G155" s="318">
        <f t="shared" si="27"/>
        <v>3.4818753885370833E-2</v>
      </c>
      <c r="H155" s="318">
        <f t="shared" si="27"/>
        <v>3.7070306639406331E-2</v>
      </c>
      <c r="I155" s="318">
        <f t="shared" si="27"/>
        <v>3.4892259516580058E-2</v>
      </c>
      <c r="J155" s="318">
        <f t="shared" si="27"/>
        <v>3.5317003603388193E-2</v>
      </c>
      <c r="K155" s="318">
        <f t="shared" si="27"/>
        <v>3.5702667286939195E-2</v>
      </c>
      <c r="L155" s="318">
        <f t="shared" si="27"/>
        <v>3.6482995202345068E-2</v>
      </c>
      <c r="M155" s="318">
        <f t="shared" si="27"/>
        <v>3.8077126374037221E-2</v>
      </c>
      <c r="N155" s="318">
        <f t="shared" si="27"/>
        <v>4.288786363375717E-2</v>
      </c>
      <c r="O155" s="318">
        <f t="shared" si="27"/>
        <v>4.6473776260788864E-2</v>
      </c>
      <c r="P155" s="318">
        <f t="shared" si="27"/>
        <v>5.6313882445146471E-2</v>
      </c>
      <c r="Q155" s="318">
        <f t="shared" si="27"/>
        <v>6.2988807057807406E-2</v>
      </c>
      <c r="R155" s="318">
        <f t="shared" si="27"/>
        <v>5.8097358054172307E-2</v>
      </c>
      <c r="S155" s="318">
        <f t="shared" si="27"/>
        <v>5.9642259575891594E-2</v>
      </c>
      <c r="T155" s="318">
        <f t="shared" si="27"/>
        <v>6.7034598380509944E-2</v>
      </c>
      <c r="U155" s="318">
        <f t="shared" si="27"/>
        <v>7.2611216164269077E-2</v>
      </c>
      <c r="V155" s="318">
        <f t="shared" si="27"/>
        <v>7.1160426772747781E-2</v>
      </c>
      <c r="W155" s="318">
        <f t="shared" si="27"/>
        <v>2.4298005957854349E-2</v>
      </c>
      <c r="X155" s="318">
        <f t="shared" si="27"/>
        <v>2.4836998891056412E-2</v>
      </c>
      <c r="Y155" s="318">
        <f t="shared" si="27"/>
        <v>2.5170843268187065E-2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0.70108861598108618</v>
      </c>
      <c r="C157" s="269">
        <f t="shared" si="29"/>
        <v>0.69398826445043515</v>
      </c>
      <c r="D157" s="269">
        <f t="shared" si="29"/>
        <v>0.69078780265753015</v>
      </c>
      <c r="E157" s="269">
        <f t="shared" si="29"/>
        <v>0.70078224450062776</v>
      </c>
      <c r="F157" s="269">
        <f t="shared" si="29"/>
        <v>0.69777213315011044</v>
      </c>
      <c r="G157" s="269">
        <f t="shared" si="29"/>
        <v>0.70099641588019346</v>
      </c>
      <c r="H157" s="269">
        <f t="shared" si="29"/>
        <v>0.68500694138355578</v>
      </c>
      <c r="I157" s="269">
        <f t="shared" si="29"/>
        <v>0.688413721991608</v>
      </c>
      <c r="J157" s="269">
        <f t="shared" si="29"/>
        <v>0.69874889823068209</v>
      </c>
      <c r="K157" s="269">
        <f t="shared" si="29"/>
        <v>0.68351395758155664</v>
      </c>
      <c r="L157" s="269">
        <f t="shared" si="29"/>
        <v>0.6798983566172524</v>
      </c>
      <c r="M157" s="269">
        <f t="shared" si="29"/>
        <v>0.68593478170833488</v>
      </c>
      <c r="N157" s="269">
        <f t="shared" si="29"/>
        <v>0.69132964952238218</v>
      </c>
      <c r="O157" s="269">
        <f t="shared" si="29"/>
        <v>0.68758934745130496</v>
      </c>
      <c r="P157" s="269">
        <f t="shared" si="29"/>
        <v>0.67212696669115291</v>
      </c>
      <c r="Q157" s="269">
        <f t="shared" si="29"/>
        <v>0.68604593851414208</v>
      </c>
      <c r="R157" s="269">
        <f t="shared" si="29"/>
        <v>0.68007739322422645</v>
      </c>
      <c r="S157" s="269">
        <f t="shared" si="29"/>
        <v>0.66633941495446181</v>
      </c>
      <c r="T157" s="269">
        <f t="shared" si="29"/>
        <v>0.66615553596587107</v>
      </c>
      <c r="U157" s="269">
        <f t="shared" si="29"/>
        <v>0.66041837173334361</v>
      </c>
      <c r="V157" s="269">
        <f t="shared" si="29"/>
        <v>0.66758775390312952</v>
      </c>
      <c r="W157" s="269">
        <f t="shared" si="29"/>
        <v>0.69990853406116349</v>
      </c>
      <c r="X157" s="269">
        <f t="shared" si="29"/>
        <v>0.70957195370541315</v>
      </c>
      <c r="Y157" s="269">
        <f t="shared" si="29"/>
        <v>0.70401700541234158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0.65232988647034496</v>
      </c>
      <c r="C158" s="318">
        <f t="shared" si="30"/>
        <v>0.64089634849903099</v>
      </c>
      <c r="D158" s="318">
        <f t="shared" si="30"/>
        <v>0.63572767843807021</v>
      </c>
      <c r="E158" s="318">
        <f t="shared" si="30"/>
        <v>0.65093225875380645</v>
      </c>
      <c r="F158" s="318">
        <f t="shared" si="30"/>
        <v>0.6505762545066216</v>
      </c>
      <c r="G158" s="318">
        <f t="shared" si="30"/>
        <v>0.65500394740926959</v>
      </c>
      <c r="H158" s="318">
        <f t="shared" si="30"/>
        <v>0.631552635556761</v>
      </c>
      <c r="I158" s="318">
        <f t="shared" si="30"/>
        <v>0.63540221349789416</v>
      </c>
      <c r="J158" s="318">
        <f t="shared" si="30"/>
        <v>0.65055629831236061</v>
      </c>
      <c r="K158" s="318">
        <f t="shared" si="30"/>
        <v>0.62723422533330564</v>
      </c>
      <c r="L158" s="318">
        <f t="shared" si="30"/>
        <v>0.62233373159950267</v>
      </c>
      <c r="M158" s="318">
        <f t="shared" si="30"/>
        <v>0.63082357832789804</v>
      </c>
      <c r="N158" s="318">
        <f t="shared" si="30"/>
        <v>0.6413447047030002</v>
      </c>
      <c r="O158" s="318">
        <f t="shared" si="30"/>
        <v>0.63750610895496473</v>
      </c>
      <c r="P158" s="318">
        <f t="shared" si="30"/>
        <v>0.61892834969808475</v>
      </c>
      <c r="Q158" s="318">
        <f t="shared" si="30"/>
        <v>0.64112011293598248</v>
      </c>
      <c r="R158" s="318">
        <f t="shared" si="30"/>
        <v>0.63183761739497568</v>
      </c>
      <c r="S158" s="318">
        <f t="shared" si="30"/>
        <v>0.61232516477024401</v>
      </c>
      <c r="T158" s="318">
        <f t="shared" si="30"/>
        <v>0.61496874893647413</v>
      </c>
      <c r="U158" s="318">
        <f t="shared" si="30"/>
        <v>0.60847260326243036</v>
      </c>
      <c r="V158" s="318">
        <f t="shared" si="30"/>
        <v>0.61727808846120491</v>
      </c>
      <c r="W158" s="318">
        <f t="shared" si="30"/>
        <v>0.6464082297030973</v>
      </c>
      <c r="X158" s="318">
        <f t="shared" si="30"/>
        <v>0.66094993229602195</v>
      </c>
      <c r="Y158" s="318">
        <f t="shared" si="30"/>
        <v>0.65302869365058569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4.8758729510741207E-2</v>
      </c>
      <c r="C159" s="318">
        <f t="shared" si="31"/>
        <v>5.3091915951404181E-2</v>
      </c>
      <c r="D159" s="318">
        <f t="shared" si="31"/>
        <v>5.5060124219459911E-2</v>
      </c>
      <c r="E159" s="318">
        <f t="shared" si="31"/>
        <v>4.9849985746821319E-2</v>
      </c>
      <c r="F159" s="318">
        <f t="shared" si="31"/>
        <v>4.7195878643488849E-2</v>
      </c>
      <c r="G159" s="318">
        <f t="shared" si="31"/>
        <v>4.5992468470923857E-2</v>
      </c>
      <c r="H159" s="318">
        <f t="shared" si="31"/>
        <v>5.3454305826794751E-2</v>
      </c>
      <c r="I159" s="318">
        <f t="shared" si="31"/>
        <v>5.3011508493713763E-2</v>
      </c>
      <c r="J159" s="318">
        <f t="shared" si="31"/>
        <v>4.8192599918321463E-2</v>
      </c>
      <c r="K159" s="318">
        <f t="shared" si="31"/>
        <v>5.6279732248251099E-2</v>
      </c>
      <c r="L159" s="318">
        <f t="shared" si="31"/>
        <v>5.7564625017749636E-2</v>
      </c>
      <c r="M159" s="318">
        <f t="shared" si="31"/>
        <v>5.5111203380436839E-2</v>
      </c>
      <c r="N159" s="318">
        <f t="shared" si="31"/>
        <v>4.9984944819381982E-2</v>
      </c>
      <c r="O159" s="318">
        <f t="shared" si="31"/>
        <v>5.0083238496340166E-2</v>
      </c>
      <c r="P159" s="318">
        <f t="shared" si="31"/>
        <v>5.319861699306816E-2</v>
      </c>
      <c r="Q159" s="318">
        <f t="shared" si="31"/>
        <v>4.4925825578159641E-2</v>
      </c>
      <c r="R159" s="318">
        <f t="shared" si="31"/>
        <v>4.8239775829250715E-2</v>
      </c>
      <c r="S159" s="318">
        <f t="shared" si="31"/>
        <v>5.4014250184217807E-2</v>
      </c>
      <c r="T159" s="318">
        <f t="shared" si="31"/>
        <v>5.1186787029396968E-2</v>
      </c>
      <c r="U159" s="318">
        <f t="shared" si="31"/>
        <v>5.1945768470913208E-2</v>
      </c>
      <c r="V159" s="318">
        <f t="shared" si="31"/>
        <v>5.0309665441924611E-2</v>
      </c>
      <c r="W159" s="318">
        <f t="shared" si="31"/>
        <v>5.3500304358066145E-2</v>
      </c>
      <c r="X159" s="318">
        <f t="shared" si="31"/>
        <v>4.8622021409391203E-2</v>
      </c>
      <c r="Y159" s="318">
        <f t="shared" si="31"/>
        <v>5.0988311761755903E-2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9.8662702089732282E-2</v>
      </c>
      <c r="C160" s="269">
        <f t="shared" si="32"/>
        <v>0.10204577761809779</v>
      </c>
      <c r="D160" s="269">
        <f t="shared" si="32"/>
        <v>0.10354653653689413</v>
      </c>
      <c r="E160" s="269">
        <f t="shared" si="32"/>
        <v>9.9055718155611316E-2</v>
      </c>
      <c r="F160" s="269">
        <f t="shared" si="32"/>
        <v>9.5943335311594144E-2</v>
      </c>
      <c r="G160" s="269">
        <f t="shared" si="32"/>
        <v>9.4410714682756566E-2</v>
      </c>
      <c r="H160" s="269">
        <f t="shared" si="32"/>
        <v>0.10044375492102924</v>
      </c>
      <c r="I160" s="269">
        <f t="shared" si="32"/>
        <v>9.9891465010890163E-2</v>
      </c>
      <c r="J160" s="269">
        <f t="shared" si="32"/>
        <v>9.5408281420683541E-2</v>
      </c>
      <c r="K160" s="269">
        <f t="shared" si="32"/>
        <v>0.10187653406238541</v>
      </c>
      <c r="L160" s="269">
        <f t="shared" si="32"/>
        <v>0.10310120345170513</v>
      </c>
      <c r="M160" s="269">
        <f t="shared" si="32"/>
        <v>9.999916644385215E-2</v>
      </c>
      <c r="N160" s="269">
        <f t="shared" si="32"/>
        <v>9.5639897639724081E-2</v>
      </c>
      <c r="O160" s="269">
        <f t="shared" si="32"/>
        <v>9.5736129487295749E-2</v>
      </c>
      <c r="P160" s="269">
        <f t="shared" si="32"/>
        <v>9.8230531641179217E-2</v>
      </c>
      <c r="Q160" s="269">
        <f t="shared" si="32"/>
        <v>8.9681639175275801E-2</v>
      </c>
      <c r="R160" s="269">
        <f t="shared" si="32"/>
        <v>9.3999420476335901E-2</v>
      </c>
      <c r="S160" s="269">
        <f t="shared" si="32"/>
        <v>9.9255816689360538E-2</v>
      </c>
      <c r="T160" s="269">
        <f t="shared" si="32"/>
        <v>9.6286659632119451E-2</v>
      </c>
      <c r="U160" s="269">
        <f t="shared" si="32"/>
        <v>9.6482302303831813E-2</v>
      </c>
      <c r="V160" s="269">
        <f t="shared" si="32"/>
        <v>9.4208200753835986E-2</v>
      </c>
      <c r="W160" s="269">
        <f t="shared" si="32"/>
        <v>9.9706161469881247E-2</v>
      </c>
      <c r="X160" s="269">
        <f t="shared" si="32"/>
        <v>9.5305931600024874E-2</v>
      </c>
      <c r="Y160" s="269">
        <f t="shared" si="32"/>
        <v>9.7484896115362485E-2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5.3078413185497109E-2</v>
      </c>
      <c r="C161" s="318">
        <f t="shared" si="33"/>
        <v>5.2410414689393212E-2</v>
      </c>
      <c r="D161" s="318">
        <f t="shared" si="33"/>
        <v>5.2071105681583858E-2</v>
      </c>
      <c r="E161" s="318">
        <f t="shared" si="33"/>
        <v>5.2451219331364485E-2</v>
      </c>
      <c r="F161" s="318">
        <f t="shared" si="33"/>
        <v>5.1820147756018474E-2</v>
      </c>
      <c r="G161" s="318">
        <f t="shared" si="33"/>
        <v>5.1412589193542017E-2</v>
      </c>
      <c r="H161" s="318">
        <f t="shared" si="33"/>
        <v>5.0469595535945828E-2</v>
      </c>
      <c r="I161" s="318">
        <f t="shared" si="33"/>
        <v>5.0331274606535414E-2</v>
      </c>
      <c r="J161" s="318">
        <f t="shared" si="33"/>
        <v>5.0353264200863682E-2</v>
      </c>
      <c r="K161" s="318">
        <f t="shared" si="33"/>
        <v>4.9260897847087343E-2</v>
      </c>
      <c r="L161" s="318">
        <f t="shared" si="33"/>
        <v>4.9284327503471004E-2</v>
      </c>
      <c r="M161" s="318">
        <f t="shared" si="33"/>
        <v>4.8475981940029639E-2</v>
      </c>
      <c r="N161" s="318">
        <f t="shared" si="33"/>
        <v>4.8909226263083361E-2</v>
      </c>
      <c r="O161" s="318">
        <f t="shared" si="33"/>
        <v>4.8913563850634723E-2</v>
      </c>
      <c r="P161" s="318">
        <f t="shared" si="33"/>
        <v>4.8495414449834913E-2</v>
      </c>
      <c r="Q161" s="318">
        <f t="shared" si="33"/>
        <v>4.7680712716251364E-2</v>
      </c>
      <c r="R161" s="318">
        <f t="shared" si="33"/>
        <v>4.8900298736675209E-2</v>
      </c>
      <c r="S161" s="318">
        <f t="shared" si="33"/>
        <v>4.875816816468731E-2</v>
      </c>
      <c r="T161" s="318">
        <f t="shared" si="33"/>
        <v>4.8432392069352542E-2</v>
      </c>
      <c r="U161" s="318">
        <f t="shared" si="33"/>
        <v>4.7918466841117717E-2</v>
      </c>
      <c r="V161" s="318">
        <f t="shared" si="33"/>
        <v>4.7173949714236975E-2</v>
      </c>
      <c r="W161" s="318">
        <f t="shared" si="33"/>
        <v>4.9688998291227179E-2</v>
      </c>
      <c r="X161" s="318">
        <f t="shared" si="33"/>
        <v>4.9849450406327281E-2</v>
      </c>
      <c r="Y161" s="318">
        <f t="shared" si="33"/>
        <v>4.981618207360157E-2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4.5584288904235173E-2</v>
      </c>
      <c r="C162" s="326">
        <f t="shared" si="34"/>
        <v>4.9635362928704567E-2</v>
      </c>
      <c r="D162" s="326">
        <f t="shared" si="34"/>
        <v>5.1475430855310284E-2</v>
      </c>
      <c r="E162" s="326">
        <f t="shared" si="34"/>
        <v>4.6604498824246825E-2</v>
      </c>
      <c r="F162" s="326">
        <f t="shared" si="34"/>
        <v>4.412318755557567E-2</v>
      </c>
      <c r="G162" s="326">
        <f t="shared" si="34"/>
        <v>4.2998125489214563E-2</v>
      </c>
      <c r="H162" s="326">
        <f t="shared" si="34"/>
        <v>4.9974159385083414E-2</v>
      </c>
      <c r="I162" s="326">
        <f t="shared" si="34"/>
        <v>4.9560190404354748E-2</v>
      </c>
      <c r="J162" s="326">
        <f t="shared" si="34"/>
        <v>4.505501721981986E-2</v>
      </c>
      <c r="K162" s="326">
        <f t="shared" si="34"/>
        <v>5.2615636215298071E-2</v>
      </c>
      <c r="L162" s="326">
        <f t="shared" si="34"/>
        <v>5.381687594823413E-2</v>
      </c>
      <c r="M162" s="326">
        <f t="shared" si="34"/>
        <v>5.1523184503822497E-2</v>
      </c>
      <c r="N162" s="326">
        <f t="shared" si="34"/>
        <v>4.6730671376640713E-2</v>
      </c>
      <c r="O162" s="326">
        <f t="shared" si="34"/>
        <v>4.6822565636661026E-2</v>
      </c>
      <c r="P162" s="326">
        <f t="shared" si="34"/>
        <v>4.9735117191344304E-2</v>
      </c>
      <c r="Q162" s="326">
        <f t="shared" si="34"/>
        <v>4.2000926459024437E-2</v>
      </c>
      <c r="R162" s="326">
        <f t="shared" si="34"/>
        <v>4.50991217396607E-2</v>
      </c>
      <c r="S162" s="326">
        <f t="shared" si="34"/>
        <v>5.0497648524673221E-2</v>
      </c>
      <c r="T162" s="326">
        <f t="shared" si="34"/>
        <v>4.7854267562766908E-2</v>
      </c>
      <c r="U162" s="326">
        <f t="shared" si="34"/>
        <v>4.8563835462714082E-2</v>
      </c>
      <c r="V162" s="326">
        <f t="shared" si="34"/>
        <v>4.7034251039599011E-2</v>
      </c>
      <c r="W162" s="326">
        <f t="shared" si="34"/>
        <v>5.001716317865406E-2</v>
      </c>
      <c r="X162" s="326">
        <f t="shared" si="34"/>
        <v>4.5456481193697607E-2</v>
      </c>
      <c r="Y162" s="326">
        <f t="shared" si="34"/>
        <v>4.7668714041760908E-2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0.99999999999999978</v>
      </c>
      <c r="D165" s="232">
        <f t="shared" si="35"/>
        <v>1.0000000000000002</v>
      </c>
      <c r="E165" s="232">
        <f t="shared" si="35"/>
        <v>1.0000000000000002</v>
      </c>
      <c r="F165" s="232">
        <f t="shared" si="35"/>
        <v>0.99999999999999989</v>
      </c>
      <c r="G165" s="232">
        <f t="shared" si="35"/>
        <v>1.0000000000000002</v>
      </c>
      <c r="H165" s="232">
        <f t="shared" si="35"/>
        <v>0.99999999999999989</v>
      </c>
      <c r="I165" s="232">
        <f t="shared" si="35"/>
        <v>1</v>
      </c>
      <c r="J165" s="232">
        <f t="shared" si="35"/>
        <v>0.99999999999999978</v>
      </c>
      <c r="K165" s="232">
        <f t="shared" si="35"/>
        <v>0.99999999999999978</v>
      </c>
      <c r="L165" s="232">
        <f t="shared" si="35"/>
        <v>1.0000000000000002</v>
      </c>
      <c r="M165" s="232">
        <f t="shared" si="35"/>
        <v>1</v>
      </c>
      <c r="N165" s="232">
        <f t="shared" si="35"/>
        <v>0.99999999999999978</v>
      </c>
      <c r="O165" s="232">
        <f t="shared" si="35"/>
        <v>1.0000000000000002</v>
      </c>
      <c r="P165" s="232">
        <f t="shared" si="35"/>
        <v>1.0000000000000004</v>
      </c>
      <c r="Q165" s="232">
        <f t="shared" si="35"/>
        <v>1</v>
      </c>
      <c r="R165" s="232">
        <f t="shared" si="35"/>
        <v>1.0000000000000002</v>
      </c>
      <c r="S165" s="232">
        <f t="shared" si="35"/>
        <v>1.0000000000000002</v>
      </c>
      <c r="T165" s="232">
        <f t="shared" si="35"/>
        <v>1</v>
      </c>
      <c r="U165" s="232">
        <f t="shared" si="35"/>
        <v>1</v>
      </c>
      <c r="V165" s="232">
        <f t="shared" si="35"/>
        <v>1</v>
      </c>
      <c r="W165" s="232">
        <f t="shared" si="35"/>
        <v>1</v>
      </c>
      <c r="X165" s="232">
        <f t="shared" si="35"/>
        <v>1.0000000000000002</v>
      </c>
      <c r="Y165" s="232">
        <f t="shared" si="35"/>
        <v>1.0000000000000002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8.2447622741587782E-3</v>
      </c>
      <c r="C166" s="266">
        <f t="shared" si="36"/>
        <v>8.1380514349193162E-3</v>
      </c>
      <c r="D166" s="266">
        <f t="shared" si="36"/>
        <v>8.1144140254672883E-3</v>
      </c>
      <c r="E166" s="266">
        <f t="shared" si="36"/>
        <v>8.1877919154551837E-3</v>
      </c>
      <c r="F166" s="266">
        <f t="shared" si="36"/>
        <v>8.1666923750615145E-3</v>
      </c>
      <c r="G166" s="266">
        <f t="shared" si="36"/>
        <v>8.1941381267013804E-3</v>
      </c>
      <c r="H166" s="266">
        <f t="shared" si="36"/>
        <v>8.0753248670773631E-3</v>
      </c>
      <c r="I166" s="266">
        <f t="shared" si="36"/>
        <v>8.169002940511056E-3</v>
      </c>
      <c r="J166" s="266">
        <f t="shared" si="36"/>
        <v>8.2328945337123635E-3</v>
      </c>
      <c r="K166" s="266">
        <f t="shared" si="36"/>
        <v>8.0539463038851958E-3</v>
      </c>
      <c r="L166" s="266">
        <f t="shared" si="36"/>
        <v>8.0153082397092391E-3</v>
      </c>
      <c r="M166" s="266">
        <f t="shared" si="36"/>
        <v>8.0840036566412407E-3</v>
      </c>
      <c r="N166" s="266">
        <f t="shared" si="36"/>
        <v>8.1324785943514E-3</v>
      </c>
      <c r="O166" s="266">
        <f t="shared" si="36"/>
        <v>8.1071720233047446E-3</v>
      </c>
      <c r="P166" s="266">
        <f t="shared" si="36"/>
        <v>8.1050158715248368E-3</v>
      </c>
      <c r="Q166" s="266">
        <f t="shared" si="36"/>
        <v>8.1394894434116596E-3</v>
      </c>
      <c r="R166" s="266">
        <f t="shared" si="36"/>
        <v>8.1634981503732121E-3</v>
      </c>
      <c r="S166" s="266">
        <f t="shared" si="36"/>
        <v>8.0697234601726422E-3</v>
      </c>
      <c r="T166" s="266">
        <f t="shared" si="36"/>
        <v>8.0711986151306529E-3</v>
      </c>
      <c r="U166" s="266">
        <f t="shared" si="36"/>
        <v>8.0685013718538399E-3</v>
      </c>
      <c r="V166" s="266">
        <f t="shared" si="36"/>
        <v>8.0651230505422791E-3</v>
      </c>
      <c r="W166" s="266">
        <f t="shared" si="36"/>
        <v>7.9212591974986979E-3</v>
      </c>
      <c r="X166" s="266">
        <f t="shared" si="36"/>
        <v>8.0121941760940597E-3</v>
      </c>
      <c r="Y166" s="266">
        <f t="shared" si="36"/>
        <v>8.0336775675584268E-3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2.3993714810162706E-3</v>
      </c>
      <c r="C167" s="267">
        <f t="shared" si="37"/>
        <v>2.3683167415498602E-3</v>
      </c>
      <c r="D167" s="267">
        <f t="shared" si="37"/>
        <v>2.3614378378000161E-3</v>
      </c>
      <c r="E167" s="267">
        <f t="shared" si="37"/>
        <v>2.3827921001449604E-3</v>
      </c>
      <c r="F167" s="267">
        <f t="shared" si="37"/>
        <v>2.3766517611273292E-3</v>
      </c>
      <c r="G167" s="267">
        <f t="shared" si="37"/>
        <v>2.3846389597353651E-3</v>
      </c>
      <c r="H167" s="267">
        <f t="shared" si="37"/>
        <v>2.3500622021250272E-3</v>
      </c>
      <c r="I167" s="267">
        <f t="shared" si="37"/>
        <v>2.3773241764936314E-3</v>
      </c>
      <c r="J167" s="267">
        <f t="shared" si="37"/>
        <v>2.3959177588804025E-3</v>
      </c>
      <c r="K167" s="267">
        <f t="shared" si="37"/>
        <v>2.3438406625435697E-3</v>
      </c>
      <c r="L167" s="267">
        <f t="shared" si="37"/>
        <v>2.3325963032542738E-3</v>
      </c>
      <c r="M167" s="267">
        <f t="shared" si="37"/>
        <v>2.3525878832152606E-3</v>
      </c>
      <c r="N167" s="267">
        <f t="shared" si="37"/>
        <v>2.3666949464898859E-3</v>
      </c>
      <c r="O167" s="267">
        <f t="shared" si="37"/>
        <v>2.3593302872271225E-3</v>
      </c>
      <c r="P167" s="267">
        <f t="shared" si="37"/>
        <v>2.3587028089666917E-3</v>
      </c>
      <c r="Q167" s="267">
        <f t="shared" si="37"/>
        <v>2.3687352274262608E-3</v>
      </c>
      <c r="R167" s="267">
        <f t="shared" si="37"/>
        <v>2.3791224855662183E-3</v>
      </c>
      <c r="S167" s="267">
        <f t="shared" si="37"/>
        <v>2.3484320937563626E-3</v>
      </c>
      <c r="T167" s="267">
        <f t="shared" si="37"/>
        <v>2.355643254526319E-3</v>
      </c>
      <c r="U167" s="267">
        <f t="shared" si="37"/>
        <v>2.3480764444651029E-3</v>
      </c>
      <c r="V167" s="267">
        <f t="shared" si="37"/>
        <v>2.3470932932790384E-3</v>
      </c>
      <c r="W167" s="267">
        <f t="shared" si="37"/>
        <v>2.3342347850275943E-3</v>
      </c>
      <c r="X167" s="267">
        <f t="shared" si="37"/>
        <v>2.3453475300960719E-3</v>
      </c>
      <c r="Y167" s="267">
        <f t="shared" si="37"/>
        <v>2.3379421021871211E-3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2.3112633690886387E-2</v>
      </c>
      <c r="C168" s="267">
        <f t="shared" si="38"/>
        <v>2.4697574111080946E-2</v>
      </c>
      <c r="D168" s="267">
        <f t="shared" si="38"/>
        <v>2.540635067800958E-2</v>
      </c>
      <c r="E168" s="267">
        <f t="shared" si="38"/>
        <v>2.3659140949260096E-2</v>
      </c>
      <c r="F168" s="267">
        <f t="shared" si="38"/>
        <v>2.2982907123742864E-2</v>
      </c>
      <c r="G168" s="267">
        <f t="shared" si="38"/>
        <v>2.2698174215205091E-2</v>
      </c>
      <c r="H168" s="267">
        <f t="shared" si="38"/>
        <v>2.5433476468814178E-2</v>
      </c>
      <c r="I168" s="267">
        <f t="shared" si="38"/>
        <v>2.5332007150316891E-2</v>
      </c>
      <c r="J168" s="267">
        <f t="shared" si="38"/>
        <v>2.3764725717000054E-2</v>
      </c>
      <c r="K168" s="267">
        <f t="shared" si="38"/>
        <v>2.6702813224318566E-2</v>
      </c>
      <c r="L168" s="267">
        <f t="shared" si="38"/>
        <v>2.7083212010805872E-2</v>
      </c>
      <c r="M168" s="267">
        <f t="shared" si="38"/>
        <v>2.6615614794330833E-2</v>
      </c>
      <c r="N168" s="267">
        <f t="shared" si="38"/>
        <v>2.4837822978490413E-2</v>
      </c>
      <c r="O168" s="267">
        <f t="shared" si="38"/>
        <v>2.4871514134521881E-2</v>
      </c>
      <c r="P168" s="267">
        <f t="shared" si="38"/>
        <v>2.6016359578538026E-2</v>
      </c>
      <c r="Q168" s="267">
        <f t="shared" si="38"/>
        <v>2.3522206298304909E-2</v>
      </c>
      <c r="R168" s="267">
        <f t="shared" si="38"/>
        <v>2.4174042486491413E-2</v>
      </c>
      <c r="S168" s="267">
        <f t="shared" si="38"/>
        <v>2.6185879856865484E-2</v>
      </c>
      <c r="T168" s="267">
        <f t="shared" si="38"/>
        <v>2.5275116842407686E-2</v>
      </c>
      <c r="U168" s="267">
        <f t="shared" si="38"/>
        <v>2.5822617239920697E-2</v>
      </c>
      <c r="V168" s="267">
        <f t="shared" si="38"/>
        <v>2.5549066794075967E-2</v>
      </c>
      <c r="W168" s="267">
        <f t="shared" si="38"/>
        <v>2.5347751509609287E-2</v>
      </c>
      <c r="X168" s="267">
        <f t="shared" si="38"/>
        <v>2.3852649306811989E-2</v>
      </c>
      <c r="Y168" s="267">
        <f t="shared" si="38"/>
        <v>2.486080768540792E-2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7.3314601181014545E-3</v>
      </c>
      <c r="C169" s="267">
        <f t="shared" si="39"/>
        <v>7.2365700247260124E-3</v>
      </c>
      <c r="D169" s="267">
        <f t="shared" si="39"/>
        <v>7.2155510166660823E-3</v>
      </c>
      <c r="E169" s="267">
        <f t="shared" si="39"/>
        <v>7.2808005722151585E-3</v>
      </c>
      <c r="F169" s="267">
        <f t="shared" si="39"/>
        <v>7.2620383042730869E-3</v>
      </c>
      <c r="G169" s="267">
        <f t="shared" si="39"/>
        <v>7.2864437906737887E-3</v>
      </c>
      <c r="H169" s="267">
        <f t="shared" si="39"/>
        <v>7.18079190582014E-3</v>
      </c>
      <c r="I169" s="267">
        <f t="shared" si="39"/>
        <v>7.2640929200255182E-3</v>
      </c>
      <c r="J169" s="267">
        <f t="shared" si="39"/>
        <v>7.3209070102153015E-3</v>
      </c>
      <c r="K169" s="267">
        <f t="shared" si="39"/>
        <v>7.1617815234447822E-3</v>
      </c>
      <c r="L169" s="267">
        <f t="shared" si="39"/>
        <v>7.1274235374741606E-3</v>
      </c>
      <c r="M169" s="267">
        <f t="shared" si="39"/>
        <v>7.188509314454276E-3</v>
      </c>
      <c r="N169" s="267">
        <f t="shared" si="39"/>
        <v>7.2316145078766911E-3</v>
      </c>
      <c r="O169" s="267">
        <f t="shared" si="39"/>
        <v>7.209111237292897E-3</v>
      </c>
      <c r="P169" s="267">
        <f t="shared" si="39"/>
        <v>7.2071939302490642E-3</v>
      </c>
      <c r="Q169" s="267">
        <f t="shared" si="39"/>
        <v>7.237848739813306E-3</v>
      </c>
      <c r="R169" s="267">
        <f t="shared" si="39"/>
        <v>7.2695877887234287E-3</v>
      </c>
      <c r="S169" s="267">
        <f t="shared" si="39"/>
        <v>7.1758109870305314E-3</v>
      </c>
      <c r="T169" s="267">
        <f t="shared" si="39"/>
        <v>7.1978452314184647E-3</v>
      </c>
      <c r="U169" s="267">
        <f t="shared" si="39"/>
        <v>7.1747242738577138E-3</v>
      </c>
      <c r="V169" s="267">
        <f t="shared" si="39"/>
        <v>7.1717201814244522E-3</v>
      </c>
      <c r="W169" s="267">
        <f t="shared" si="39"/>
        <v>7.1324300418318092E-3</v>
      </c>
      <c r="X169" s="267">
        <f t="shared" si="39"/>
        <v>7.1663858706464689E-3</v>
      </c>
      <c r="Y169" s="267">
        <f t="shared" si="39"/>
        <v>7.1437580283963253E-3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1.1658451785899013E-2</v>
      </c>
      <c r="C170" s="268">
        <f t="shared" si="40"/>
        <v>1.1619615067129024E-2</v>
      </c>
      <c r="D170" s="268">
        <f t="shared" si="40"/>
        <v>1.167516716626844E-2</v>
      </c>
      <c r="E170" s="268">
        <f t="shared" si="40"/>
        <v>1.1628118837043004E-2</v>
      </c>
      <c r="F170" s="268">
        <f t="shared" si="40"/>
        <v>1.156754247526926E-2</v>
      </c>
      <c r="G170" s="268">
        <f t="shared" si="40"/>
        <v>1.1602627863945858E-2</v>
      </c>
      <c r="H170" s="268">
        <f t="shared" si="40"/>
        <v>1.1767116959598223E-2</v>
      </c>
      <c r="I170" s="268">
        <f t="shared" si="40"/>
        <v>1.1898744855573545E-2</v>
      </c>
      <c r="J170" s="268">
        <f t="shared" si="40"/>
        <v>1.1817784780986827E-2</v>
      </c>
      <c r="K170" s="268">
        <f t="shared" si="40"/>
        <v>1.2027441867109913E-2</v>
      </c>
      <c r="L170" s="268">
        <f t="shared" si="40"/>
        <v>1.1993954123981718E-2</v>
      </c>
      <c r="M170" s="268">
        <f t="shared" si="40"/>
        <v>1.2091576608893713E-2</v>
      </c>
      <c r="N170" s="268">
        <f t="shared" si="40"/>
        <v>1.1826346039667571E-2</v>
      </c>
      <c r="O170" s="268">
        <f t="shared" si="40"/>
        <v>1.1771733298092751E-2</v>
      </c>
      <c r="P170" s="268">
        <f t="shared" si="40"/>
        <v>1.1875396638470885E-2</v>
      </c>
      <c r="Q170" s="268">
        <f t="shared" si="40"/>
        <v>1.1663279589430154E-2</v>
      </c>
      <c r="R170" s="268">
        <f t="shared" si="40"/>
        <v>1.175892581245803E-2</v>
      </c>
      <c r="S170" s="268">
        <f t="shared" si="40"/>
        <v>1.1794940688367865E-2</v>
      </c>
      <c r="T170" s="268">
        <f t="shared" si="40"/>
        <v>1.1729154465923947E-2</v>
      </c>
      <c r="U170" s="268">
        <f t="shared" si="40"/>
        <v>1.174983065869091E-2</v>
      </c>
      <c r="V170" s="268">
        <f t="shared" si="40"/>
        <v>1.1765721481151082E-2</v>
      </c>
      <c r="W170" s="268">
        <f t="shared" si="40"/>
        <v>1.1934862636362176E-2</v>
      </c>
      <c r="X170" s="268">
        <f t="shared" si="40"/>
        <v>1.1910461498079578E-2</v>
      </c>
      <c r="Y170" s="268">
        <f t="shared" si="40"/>
        <v>1.2108779605905708E-2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0.71415692678149623</v>
      </c>
      <c r="C171" s="269">
        <f t="shared" si="41"/>
        <v>0.70210405785135976</v>
      </c>
      <c r="D171" s="269">
        <f t="shared" si="41"/>
        <v>0.69659858204240033</v>
      </c>
      <c r="E171" s="269">
        <f t="shared" si="41"/>
        <v>0.71005705303390221</v>
      </c>
      <c r="F171" s="269">
        <f t="shared" si="41"/>
        <v>0.71540436484579029</v>
      </c>
      <c r="G171" s="269">
        <f t="shared" si="41"/>
        <v>0.71752715241888199</v>
      </c>
      <c r="H171" s="269">
        <f t="shared" si="41"/>
        <v>0.69638182840094542</v>
      </c>
      <c r="I171" s="269">
        <f t="shared" si="41"/>
        <v>0.6968601832039123</v>
      </c>
      <c r="J171" s="269">
        <f t="shared" si="41"/>
        <v>0.70897225976208533</v>
      </c>
      <c r="K171" s="269">
        <f t="shared" si="41"/>
        <v>0.68633198320125377</v>
      </c>
      <c r="L171" s="269">
        <f t="shared" si="41"/>
        <v>0.68348760236197481</v>
      </c>
      <c r="M171" s="269">
        <f t="shared" si="41"/>
        <v>0.6868894440852179</v>
      </c>
      <c r="N171" s="269">
        <f t="shared" si="41"/>
        <v>0.70083621549287634</v>
      </c>
      <c r="O171" s="269">
        <f t="shared" si="41"/>
        <v>0.70067579073269926</v>
      </c>
      <c r="P171" s="269">
        <f t="shared" si="41"/>
        <v>0.6916979614355937</v>
      </c>
      <c r="Q171" s="269">
        <f t="shared" si="41"/>
        <v>0.7111845870231287</v>
      </c>
      <c r="R171" s="269">
        <f t="shared" si="41"/>
        <v>0.70537925412013425</v>
      </c>
      <c r="S171" s="269">
        <f t="shared" si="41"/>
        <v>0.6905270287614198</v>
      </c>
      <c r="T171" s="269">
        <f t="shared" si="41"/>
        <v>0.69676347139684602</v>
      </c>
      <c r="U171" s="269">
        <f t="shared" si="41"/>
        <v>0.69339079630503198</v>
      </c>
      <c r="V171" s="269">
        <f t="shared" si="41"/>
        <v>0.69550634208102369</v>
      </c>
      <c r="W171" s="269">
        <f t="shared" si="41"/>
        <v>0.69455296964875379</v>
      </c>
      <c r="X171" s="269">
        <f t="shared" si="41"/>
        <v>0.70701182851222943</v>
      </c>
      <c r="Y171" s="269">
        <f t="shared" si="41"/>
        <v>0.70059608138433005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0.61293110032774945</v>
      </c>
      <c r="C172" s="318">
        <f t="shared" si="42"/>
        <v>0.5939367072917987</v>
      </c>
      <c r="D172" s="318">
        <f t="shared" si="42"/>
        <v>0.58532702039560647</v>
      </c>
      <c r="E172" s="318">
        <f t="shared" si="42"/>
        <v>0.60643770234437511</v>
      </c>
      <c r="F172" s="318">
        <f t="shared" si="42"/>
        <v>0.614746698608994</v>
      </c>
      <c r="G172" s="318">
        <f t="shared" si="42"/>
        <v>0.61811652381400561</v>
      </c>
      <c r="H172" s="318">
        <f t="shared" si="42"/>
        <v>0.58499146460338303</v>
      </c>
      <c r="I172" s="318">
        <f t="shared" si="42"/>
        <v>0.58591422205478683</v>
      </c>
      <c r="J172" s="318">
        <f t="shared" si="42"/>
        <v>0.60489048209351515</v>
      </c>
      <c r="K172" s="318">
        <f t="shared" si="42"/>
        <v>0.56938233681207928</v>
      </c>
      <c r="L172" s="318">
        <f t="shared" si="42"/>
        <v>0.56487193287655035</v>
      </c>
      <c r="M172" s="318">
        <f t="shared" si="42"/>
        <v>0.5703216984893078</v>
      </c>
      <c r="N172" s="318">
        <f t="shared" si="42"/>
        <v>0.59205462045981239</v>
      </c>
      <c r="O172" s="318">
        <f t="shared" si="42"/>
        <v>0.59174663938220839</v>
      </c>
      <c r="P172" s="318">
        <f t="shared" si="42"/>
        <v>0.57775475899156437</v>
      </c>
      <c r="Q172" s="318">
        <f t="shared" si="42"/>
        <v>0.60816496561579747</v>
      </c>
      <c r="R172" s="318">
        <f t="shared" si="42"/>
        <v>0.59912289973602817</v>
      </c>
      <c r="S172" s="318">
        <f t="shared" si="42"/>
        <v>0.5758413825741171</v>
      </c>
      <c r="T172" s="318">
        <f t="shared" si="42"/>
        <v>0.58551260049301679</v>
      </c>
      <c r="U172" s="318">
        <f t="shared" si="42"/>
        <v>0.58029612235878925</v>
      </c>
      <c r="V172" s="318">
        <f t="shared" si="42"/>
        <v>0.58360973021319917</v>
      </c>
      <c r="W172" s="318">
        <f t="shared" si="42"/>
        <v>0.58191152911478394</v>
      </c>
      <c r="X172" s="318">
        <f t="shared" si="42"/>
        <v>0.60153051643113709</v>
      </c>
      <c r="Y172" s="318">
        <f t="shared" si="42"/>
        <v>0.59171382080251744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0.10122582645374671</v>
      </c>
      <c r="C173" s="318">
        <f t="shared" si="43"/>
        <v>0.10816735055956102</v>
      </c>
      <c r="D173" s="318">
        <f t="shared" si="43"/>
        <v>0.11127156164679382</v>
      </c>
      <c r="E173" s="318">
        <f t="shared" si="43"/>
        <v>0.10361935068952705</v>
      </c>
      <c r="F173" s="318">
        <f t="shared" si="43"/>
        <v>0.10065766623679623</v>
      </c>
      <c r="G173" s="318">
        <f t="shared" si="43"/>
        <v>9.9410628604876358E-2</v>
      </c>
      <c r="H173" s="318">
        <f t="shared" si="43"/>
        <v>0.11139036379756248</v>
      </c>
      <c r="I173" s="318">
        <f t="shared" si="43"/>
        <v>0.1109459611491255</v>
      </c>
      <c r="J173" s="318">
        <f t="shared" si="43"/>
        <v>0.10408177766857009</v>
      </c>
      <c r="K173" s="318">
        <f t="shared" si="43"/>
        <v>0.1169496463891745</v>
      </c>
      <c r="L173" s="318">
        <f t="shared" si="43"/>
        <v>0.11861566948542436</v>
      </c>
      <c r="M173" s="318">
        <f t="shared" si="43"/>
        <v>0.11656774559591011</v>
      </c>
      <c r="N173" s="318">
        <f t="shared" si="43"/>
        <v>0.10878159503306396</v>
      </c>
      <c r="O173" s="318">
        <f t="shared" si="43"/>
        <v>0.10892915135049099</v>
      </c>
      <c r="P173" s="318">
        <f t="shared" si="43"/>
        <v>0.11394320244402935</v>
      </c>
      <c r="Q173" s="318">
        <f t="shared" si="43"/>
        <v>0.10301962140733115</v>
      </c>
      <c r="R173" s="318">
        <f t="shared" si="43"/>
        <v>0.10625635438410605</v>
      </c>
      <c r="S173" s="318">
        <f t="shared" si="43"/>
        <v>0.11468564618730265</v>
      </c>
      <c r="T173" s="318">
        <f t="shared" si="43"/>
        <v>0.11125087090382915</v>
      </c>
      <c r="U173" s="318">
        <f t="shared" si="43"/>
        <v>0.11309467394624269</v>
      </c>
      <c r="V173" s="318">
        <f t="shared" si="43"/>
        <v>0.11189661186782444</v>
      </c>
      <c r="W173" s="318">
        <f t="shared" si="43"/>
        <v>0.11264144053396977</v>
      </c>
      <c r="X173" s="318">
        <f t="shared" si="43"/>
        <v>0.10548131208109235</v>
      </c>
      <c r="Y173" s="318">
        <f t="shared" si="43"/>
        <v>0.10888226058181269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8.1144038983642502E-2</v>
      </c>
      <c r="C174" s="269">
        <f t="shared" si="44"/>
        <v>8.6708461842718507E-2</v>
      </c>
      <c r="D174" s="269">
        <f t="shared" si="44"/>
        <v>8.9196840888860152E-2</v>
      </c>
      <c r="E174" s="269">
        <f t="shared" si="44"/>
        <v>8.306272150470051E-2</v>
      </c>
      <c r="F174" s="269">
        <f t="shared" si="44"/>
        <v>8.0688593803214623E-2</v>
      </c>
      <c r="G174" s="269">
        <f t="shared" si="44"/>
        <v>7.9688950987111651E-2</v>
      </c>
      <c r="H174" s="269">
        <f t="shared" si="44"/>
        <v>8.9292074355367984E-2</v>
      </c>
      <c r="I174" s="269">
        <f t="shared" si="44"/>
        <v>8.893583497365562E-2</v>
      </c>
      <c r="J174" s="269">
        <f t="shared" si="44"/>
        <v>8.3433409442049203E-2</v>
      </c>
      <c r="K174" s="269">
        <f t="shared" si="44"/>
        <v>9.3748473074334968E-2</v>
      </c>
      <c r="L174" s="269">
        <f t="shared" si="44"/>
        <v>9.50839805016961E-2</v>
      </c>
      <c r="M174" s="269">
        <f t="shared" si="44"/>
        <v>9.344233605434539E-2</v>
      </c>
      <c r="N174" s="269">
        <f t="shared" si="44"/>
        <v>8.7200848808076464E-2</v>
      </c>
      <c r="O174" s="269">
        <f t="shared" si="44"/>
        <v>8.7319132016947576E-2</v>
      </c>
      <c r="P174" s="269">
        <f t="shared" si="44"/>
        <v>9.1338465537390195E-2</v>
      </c>
      <c r="Q174" s="269">
        <f t="shared" si="44"/>
        <v>8.2581970119811846E-2</v>
      </c>
      <c r="R174" s="269">
        <f t="shared" si="44"/>
        <v>8.5176580567048535E-2</v>
      </c>
      <c r="S174" s="269">
        <f t="shared" si="44"/>
        <v>9.193361883134582E-2</v>
      </c>
      <c r="T174" s="269">
        <f t="shared" si="44"/>
        <v>8.9180254899764833E-2</v>
      </c>
      <c r="U174" s="269">
        <f t="shared" si="44"/>
        <v>9.0658273219725194E-2</v>
      </c>
      <c r="V174" s="269">
        <f t="shared" si="44"/>
        <v>8.9697889892645974E-2</v>
      </c>
      <c r="W174" s="269">
        <f t="shared" si="44"/>
        <v>9.0294954974149078E-2</v>
      </c>
      <c r="X174" s="269">
        <f t="shared" si="44"/>
        <v>8.4555295811438752E-2</v>
      </c>
      <c r="Y174" s="269">
        <f t="shared" si="44"/>
        <v>8.728154372061149E-2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7.753564221005721E-2</v>
      </c>
      <c r="C175" s="269">
        <f t="shared" si="45"/>
        <v>7.7607541339134292E-2</v>
      </c>
      <c r="D175" s="269">
        <f t="shared" si="45"/>
        <v>7.7629767221667506E-2</v>
      </c>
      <c r="E175" s="269">
        <f t="shared" si="45"/>
        <v>7.7565256151771789E-2</v>
      </c>
      <c r="F175" s="269">
        <f t="shared" si="45"/>
        <v>7.7552182686863411E-2</v>
      </c>
      <c r="G175" s="269">
        <f t="shared" si="45"/>
        <v>7.7535613458966493E-2</v>
      </c>
      <c r="H175" s="269">
        <f t="shared" si="45"/>
        <v>7.7630097675029111E-2</v>
      </c>
      <c r="I175" s="269">
        <f t="shared" si="45"/>
        <v>7.7600287619910849E-2</v>
      </c>
      <c r="J175" s="269">
        <f t="shared" si="45"/>
        <v>7.7545820370011453E-2</v>
      </c>
      <c r="K175" s="269">
        <f t="shared" si="45"/>
        <v>7.765355637493683E-2</v>
      </c>
      <c r="L175" s="269">
        <f t="shared" si="45"/>
        <v>7.7674973281514376E-2</v>
      </c>
      <c r="M175" s="269">
        <f t="shared" si="45"/>
        <v>7.7640520264172522E-2</v>
      </c>
      <c r="N175" s="269">
        <f t="shared" si="45"/>
        <v>7.759660190476414E-2</v>
      </c>
      <c r="O175" s="269">
        <f t="shared" si="45"/>
        <v>7.7606362719328581E-2</v>
      </c>
      <c r="P175" s="269">
        <f t="shared" si="45"/>
        <v>7.7634943924378169E-2</v>
      </c>
      <c r="Q175" s="269">
        <f t="shared" si="45"/>
        <v>7.7566452841956665E-2</v>
      </c>
      <c r="R175" s="269">
        <f t="shared" si="45"/>
        <v>7.7584056154638134E-2</v>
      </c>
      <c r="S175" s="269">
        <f t="shared" si="45"/>
        <v>7.7652793521012481E-2</v>
      </c>
      <c r="T175" s="269">
        <f t="shared" si="45"/>
        <v>7.7640637082488348E-2</v>
      </c>
      <c r="U175" s="269">
        <f t="shared" si="45"/>
        <v>7.7645020516569713E-2</v>
      </c>
      <c r="V175" s="269">
        <f t="shared" si="45"/>
        <v>7.7635645059353969E-2</v>
      </c>
      <c r="W175" s="269">
        <f t="shared" si="45"/>
        <v>7.7672574226201843E-2</v>
      </c>
      <c r="X175" s="269">
        <f t="shared" si="45"/>
        <v>7.7600681392318405E-2</v>
      </c>
      <c r="Y175" s="269">
        <f t="shared" si="45"/>
        <v>7.7592028356700218E-2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5.2680438290052548E-2</v>
      </c>
      <c r="C176" s="318">
        <f t="shared" si="46"/>
        <v>5.1047900881439512E-2</v>
      </c>
      <c r="D176" s="318">
        <f t="shared" si="46"/>
        <v>5.0307912195942869E-2</v>
      </c>
      <c r="E176" s="318">
        <f t="shared" si="46"/>
        <v>5.2122341219153386E-2</v>
      </c>
      <c r="F176" s="318">
        <f t="shared" si="46"/>
        <v>5.2836486030432332E-2</v>
      </c>
      <c r="G176" s="318">
        <f t="shared" si="46"/>
        <v>5.3126117065088477E-2</v>
      </c>
      <c r="H176" s="318">
        <f t="shared" si="46"/>
        <v>5.0279071717468822E-2</v>
      </c>
      <c r="I176" s="318">
        <f t="shared" si="46"/>
        <v>5.0358381230315143E-2</v>
      </c>
      <c r="J176" s="318">
        <f t="shared" si="46"/>
        <v>5.1989360137098768E-2</v>
      </c>
      <c r="K176" s="318">
        <f t="shared" si="46"/>
        <v>4.8937492389985494E-2</v>
      </c>
      <c r="L176" s="318">
        <f t="shared" si="46"/>
        <v>4.8549830455288774E-2</v>
      </c>
      <c r="M176" s="318">
        <f t="shared" si="46"/>
        <v>4.9018229009228351E-2</v>
      </c>
      <c r="N176" s="318">
        <f t="shared" si="46"/>
        <v>5.0886138557491592E-2</v>
      </c>
      <c r="O176" s="318">
        <f t="shared" si="46"/>
        <v>5.085966808121041E-2</v>
      </c>
      <c r="P176" s="318">
        <f t="shared" si="46"/>
        <v>4.9657088556224728E-2</v>
      </c>
      <c r="Q176" s="318">
        <f t="shared" si="46"/>
        <v>5.2270796708085522E-2</v>
      </c>
      <c r="R176" s="318">
        <f t="shared" si="46"/>
        <v>5.1493645747171544E-2</v>
      </c>
      <c r="S176" s="318">
        <f t="shared" si="46"/>
        <v>4.9492636942933918E-2</v>
      </c>
      <c r="T176" s="318">
        <f t="shared" si="46"/>
        <v>5.0323862505633907E-2</v>
      </c>
      <c r="U176" s="318">
        <f t="shared" si="46"/>
        <v>4.9875514633752997E-2</v>
      </c>
      <c r="V176" s="318">
        <f t="shared" si="46"/>
        <v>5.0160313877906725E-2</v>
      </c>
      <c r="W176" s="318">
        <f t="shared" si="46"/>
        <v>5.0014356235813962E-2</v>
      </c>
      <c r="X176" s="318">
        <f t="shared" si="46"/>
        <v>5.1700576514210367E-2</v>
      </c>
      <c r="Y176" s="318">
        <f t="shared" si="46"/>
        <v>5.0856847377282577E-2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2.4855203920004666E-2</v>
      </c>
      <c r="C177" s="318">
        <f t="shared" si="47"/>
        <v>2.6559640457694777E-2</v>
      </c>
      <c r="D177" s="318">
        <f t="shared" si="47"/>
        <v>2.7321855025724647E-2</v>
      </c>
      <c r="E177" s="318">
        <f t="shared" si="47"/>
        <v>2.544291493261841E-2</v>
      </c>
      <c r="F177" s="318">
        <f t="shared" si="47"/>
        <v>2.4715696656431071E-2</v>
      </c>
      <c r="G177" s="318">
        <f t="shared" si="47"/>
        <v>2.4409496393878013E-2</v>
      </c>
      <c r="H177" s="318">
        <f t="shared" si="47"/>
        <v>2.7351025957560299E-2</v>
      </c>
      <c r="I177" s="318">
        <f t="shared" si="47"/>
        <v>2.724190638959572E-2</v>
      </c>
      <c r="J177" s="318">
        <f t="shared" si="47"/>
        <v>2.5556460232912675E-2</v>
      </c>
      <c r="K177" s="318">
        <f t="shared" si="47"/>
        <v>2.8716063984951339E-2</v>
      </c>
      <c r="L177" s="318">
        <f t="shared" si="47"/>
        <v>2.9125142826225608E-2</v>
      </c>
      <c r="M177" s="318">
        <f t="shared" si="47"/>
        <v>2.8622291254944178E-2</v>
      </c>
      <c r="N177" s="318">
        <f t="shared" si="47"/>
        <v>2.6710463347272544E-2</v>
      </c>
      <c r="O177" s="318">
        <f t="shared" si="47"/>
        <v>2.6746694638118167E-2</v>
      </c>
      <c r="P177" s="318">
        <f t="shared" si="47"/>
        <v>2.7977855368153448E-2</v>
      </c>
      <c r="Q177" s="318">
        <f t="shared" si="47"/>
        <v>2.529565613387114E-2</v>
      </c>
      <c r="R177" s="318">
        <f t="shared" si="47"/>
        <v>2.6090410407466583E-2</v>
      </c>
      <c r="S177" s="318">
        <f t="shared" si="47"/>
        <v>2.8160156578078563E-2</v>
      </c>
      <c r="T177" s="318">
        <f t="shared" si="47"/>
        <v>2.7316774576854441E-2</v>
      </c>
      <c r="U177" s="318">
        <f t="shared" si="47"/>
        <v>2.7769505882816709E-2</v>
      </c>
      <c r="V177" s="318">
        <f t="shared" si="47"/>
        <v>2.7475331181447234E-2</v>
      </c>
      <c r="W177" s="318">
        <f t="shared" si="47"/>
        <v>2.7658217990387882E-2</v>
      </c>
      <c r="X177" s="318">
        <f t="shared" si="47"/>
        <v>2.5900104878108034E-2</v>
      </c>
      <c r="Y177" s="318">
        <f t="shared" si="47"/>
        <v>2.6735180979417638E-2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7.4416712674742341E-2</v>
      </c>
      <c r="C178" s="319">
        <f t="shared" si="48"/>
        <v>7.9519811587382125E-2</v>
      </c>
      <c r="D178" s="319">
        <f t="shared" si="48"/>
        <v>8.1801889122860807E-2</v>
      </c>
      <c r="E178" s="319">
        <f t="shared" si="48"/>
        <v>7.6176324935507495E-2</v>
      </c>
      <c r="F178" s="319">
        <f t="shared" si="48"/>
        <v>7.3999026624657654E-2</v>
      </c>
      <c r="G178" s="319">
        <f t="shared" si="48"/>
        <v>7.3082260178778585E-2</v>
      </c>
      <c r="H178" s="319">
        <f t="shared" si="48"/>
        <v>8.1889227165222261E-2</v>
      </c>
      <c r="I178" s="319">
        <f t="shared" si="48"/>
        <v>8.156252215960054E-2</v>
      </c>
      <c r="J178" s="319">
        <f t="shared" si="48"/>
        <v>7.6516280625058927E-2</v>
      </c>
      <c r="K178" s="319">
        <f t="shared" si="48"/>
        <v>8.597616376817234E-2</v>
      </c>
      <c r="L178" s="319">
        <f t="shared" si="48"/>
        <v>8.7200949639589811E-2</v>
      </c>
      <c r="M178" s="319">
        <f t="shared" si="48"/>
        <v>8.5695407338728866E-2</v>
      </c>
      <c r="N178" s="319">
        <f t="shared" si="48"/>
        <v>7.9971376727406979E-2</v>
      </c>
      <c r="O178" s="319">
        <f t="shared" si="48"/>
        <v>8.0079853550585417E-2</v>
      </c>
      <c r="P178" s="319">
        <f t="shared" si="48"/>
        <v>8.3765960274888779E-2</v>
      </c>
      <c r="Q178" s="319">
        <f t="shared" si="48"/>
        <v>7.573543071671647E-2</v>
      </c>
      <c r="R178" s="319">
        <f t="shared" si="48"/>
        <v>7.8114932434566894E-2</v>
      </c>
      <c r="S178" s="319">
        <f t="shared" si="48"/>
        <v>8.4311771800029259E-2</v>
      </c>
      <c r="T178" s="319">
        <f t="shared" si="48"/>
        <v>8.178667821149388E-2</v>
      </c>
      <c r="U178" s="319">
        <f t="shared" si="48"/>
        <v>8.3142159969884902E-2</v>
      </c>
      <c r="V178" s="319">
        <f t="shared" si="48"/>
        <v>8.2261398166503671E-2</v>
      </c>
      <c r="W178" s="319">
        <f t="shared" si="48"/>
        <v>8.280896298056592E-2</v>
      </c>
      <c r="X178" s="319">
        <f t="shared" si="48"/>
        <v>7.7545155902285459E-2</v>
      </c>
      <c r="Y178" s="319">
        <f t="shared" si="48"/>
        <v>8.0045381548902825E-2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0.57343153055110963</v>
      </c>
      <c r="C183" s="320">
        <f>IF(C$5=0,0,C$5/NMM_fec!C$5)</f>
        <v>0.57665200779041315</v>
      </c>
      <c r="D183" s="320">
        <f>IF(D$5=0,0,D$5/NMM_fec!D$5)</f>
        <v>0.57821149644864223</v>
      </c>
      <c r="E183" s="320">
        <f>IF(E$5=0,0,E$5/NMM_fec!E$5)</f>
        <v>0.57520057843817896</v>
      </c>
      <c r="F183" s="320">
        <f>IF(F$5=0,0,F$5/NMM_fec!F$5)</f>
        <v>0.57904456664756021</v>
      </c>
      <c r="G183" s="320">
        <f>IF(G$5=0,0,G$5/NMM_fec!G$5)</f>
        <v>0.57798716404683559</v>
      </c>
      <c r="H183" s="320">
        <f>IF(H$5=0,0,H$5/NMM_fec!H$5)</f>
        <v>0.58058819380677462</v>
      </c>
      <c r="I183" s="320">
        <f>IF(I$5=0,0,I$5/NMM_fec!I$5)</f>
        <v>0.5811428074665369</v>
      </c>
      <c r="J183" s="320">
        <f>IF(J$5=0,0,J$5/NMM_fec!J$5)</f>
        <v>0.57778402118161287</v>
      </c>
      <c r="K183" s="320">
        <f>IF(K$5=0,0,K$5/NMM_fec!K$5)</f>
        <v>0.58064607029078441</v>
      </c>
      <c r="L183" s="320">
        <f>IF(L$5=0,0,L$5/NMM_fec!L$5)</f>
        <v>0.58225731758348653</v>
      </c>
      <c r="M183" s="320">
        <f>IF(M$5=0,0,M$5/NMM_fec!M$5)</f>
        <v>0.58135044395267876</v>
      </c>
      <c r="N183" s="320">
        <f>IF(N$5=0,0,N$5/NMM_fec!N$5)</f>
        <v>0.58071950303699149</v>
      </c>
      <c r="O183" s="320">
        <f>IF(O$5=0,0,O$5/NMM_fec!O$5)</f>
        <v>0.58221915659138357</v>
      </c>
      <c r="P183" s="320">
        <f>IF(P$5=0,0,P$5/NMM_fec!P$5)</f>
        <v>0.58778867815519431</v>
      </c>
      <c r="Q183" s="320">
        <f>IF(Q$5=0,0,Q$5/NMM_fec!Q$5)</f>
        <v>0.58083455664450823</v>
      </c>
      <c r="R183" s="320">
        <f>IF(R$5=0,0,R$5/NMM_fec!R$5)</f>
        <v>0.58440958276595045</v>
      </c>
      <c r="S183" s="320">
        <f>IF(S$5=0,0,S$5/NMM_fec!S$5)</f>
        <v>0.58961578281970672</v>
      </c>
      <c r="T183" s="320">
        <f>IF(T$5=0,0,T$5/NMM_fec!T$5)</f>
        <v>0.58934577778410124</v>
      </c>
      <c r="U183" s="320">
        <f>IF(U$5=0,0,U$5/NMM_fec!U$5)</f>
        <v>0.59072324529953479</v>
      </c>
      <c r="V183" s="320">
        <f>IF(V$5=0,0,V$5/NMM_fec!V$5)</f>
        <v>0.58739070196948084</v>
      </c>
      <c r="W183" s="320">
        <f>IF(W$5=0,0,W$5/NMM_fec!W$5)</f>
        <v>0.58138209870941615</v>
      </c>
      <c r="X183" s="320">
        <f>IF(X$5=0,0,X$5/NMM_fec!X$5)</f>
        <v>0.57847257089530635</v>
      </c>
      <c r="Y183" s="320">
        <f>IF(Y$5=0,0,Y$5/NMM_fec!Y$5)</f>
        <v>0.58068448455607657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0.4877174329561203</v>
      </c>
      <c r="C184" s="273">
        <f>IF(C$6=0,0,C$6/NMM_fec!C$6)</f>
        <v>0.48771743295612036</v>
      </c>
      <c r="D184" s="273">
        <f>IF(D$6=0,0,D$6/NMM_fec!D$6)</f>
        <v>0.48894970234348933</v>
      </c>
      <c r="E184" s="273">
        <f>IF(E$6=0,0,E$6/NMM_fec!E$6)</f>
        <v>0.48894970234348961</v>
      </c>
      <c r="F184" s="273">
        <f>IF(F$6=0,0,F$6/NMM_fec!F$6)</f>
        <v>0.49338624735602038</v>
      </c>
      <c r="G184" s="273">
        <f>IF(G$6=0,0,G$6/NMM_fec!G$6)</f>
        <v>0.49338624735602027</v>
      </c>
      <c r="H184" s="273">
        <f>IF(H$6=0,0,H$6/NMM_fec!H$6)</f>
        <v>0.49338624735602027</v>
      </c>
      <c r="I184" s="273">
        <f>IF(I$6=0,0,I$6/NMM_fec!I$6)</f>
        <v>0.49338624735602032</v>
      </c>
      <c r="J184" s="273">
        <f>IF(J$6=0,0,J$6/NMM_fec!J$6)</f>
        <v>0.49338624735602044</v>
      </c>
      <c r="K184" s="273">
        <f>IF(K$6=0,0,K$6/NMM_fec!K$6)</f>
        <v>0.49338624735602016</v>
      </c>
      <c r="L184" s="273">
        <f>IF(L$6=0,0,L$6/NMM_fec!L$6)</f>
        <v>0.49338624735602049</v>
      </c>
      <c r="M184" s="273">
        <f>IF(M$6=0,0,M$6/NMM_fec!M$6)</f>
        <v>0.49338624735602016</v>
      </c>
      <c r="N184" s="273">
        <f>IF(N$6=0,0,N$6/NMM_fec!N$6)</f>
        <v>0.49338624735602038</v>
      </c>
      <c r="O184" s="273">
        <f>IF(O$6=0,0,O$6/NMM_fec!O$6)</f>
        <v>0.49338624735602021</v>
      </c>
      <c r="P184" s="273">
        <f>IF(P$6=0,0,P$6/NMM_fec!P$6)</f>
        <v>0.49338624735602021</v>
      </c>
      <c r="Q184" s="273">
        <f>IF(Q$6=0,0,Q$6/NMM_fec!Q$6)</f>
        <v>0.49338624735602027</v>
      </c>
      <c r="R184" s="273">
        <f>IF(R$6=0,0,R$6/NMM_fec!R$6)</f>
        <v>0.49338624735602038</v>
      </c>
      <c r="S184" s="273">
        <f>IF(S$6=0,0,S$6/NMM_fec!S$6)</f>
        <v>0.49338624735602038</v>
      </c>
      <c r="T184" s="273">
        <f>IF(T$6=0,0,T$6/NMM_fec!T$6)</f>
        <v>0.49338624735602027</v>
      </c>
      <c r="U184" s="273">
        <f>IF(U$6=0,0,U$6/NMM_fec!U$6)</f>
        <v>0.49338624735602021</v>
      </c>
      <c r="V184" s="273">
        <f>IF(V$6=0,0,V$6/NMM_fec!V$6)</f>
        <v>0.49338624735602032</v>
      </c>
      <c r="W184" s="273">
        <f>IF(W$6=0,0,W$6/NMM_fec!W$6)</f>
        <v>0.49338624735602021</v>
      </c>
      <c r="X184" s="273">
        <f>IF(X$6=0,0,X$6/NMM_fec!X$6)</f>
        <v>0.49338624735602027</v>
      </c>
      <c r="Y184" s="273">
        <f>IF(Y$6=0,0,Y$6/NMM_fec!Y$6)</f>
        <v>0.49338624735602032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0.12633950444176534</v>
      </c>
      <c r="C185" s="274">
        <f>IF(C$7=0,0,C$7/NMM_fec!C$7)</f>
        <v>0.12633950444176534</v>
      </c>
      <c r="D185" s="274">
        <f>IF(D$7=0,0,D$7/NMM_fec!D$7)</f>
        <v>0.12665871448680172</v>
      </c>
      <c r="E185" s="274">
        <f>IF(E$7=0,0,E$7/NMM_fec!E$7)</f>
        <v>0.12665871448680172</v>
      </c>
      <c r="F185" s="274">
        <f>IF(F$7=0,0,F$7/NMM_fec!F$7)</f>
        <v>0.12780796784631238</v>
      </c>
      <c r="G185" s="274">
        <f>IF(G$7=0,0,G$7/NMM_fec!G$7)</f>
        <v>0.12780796784631235</v>
      </c>
      <c r="H185" s="274">
        <f>IF(H$7=0,0,H$7/NMM_fec!H$7)</f>
        <v>0.12780796784631235</v>
      </c>
      <c r="I185" s="274">
        <f>IF(I$7=0,0,I$7/NMM_fec!I$7)</f>
        <v>0.12780796784631232</v>
      </c>
      <c r="J185" s="274">
        <f>IF(J$7=0,0,J$7/NMM_fec!J$7)</f>
        <v>0.12780796784631238</v>
      </c>
      <c r="K185" s="274">
        <f>IF(K$7=0,0,K$7/NMM_fec!K$7)</f>
        <v>0.12780796784631238</v>
      </c>
      <c r="L185" s="274">
        <f>IF(L$7=0,0,L$7/NMM_fec!L$7)</f>
        <v>0.12780796784631238</v>
      </c>
      <c r="M185" s="274">
        <f>IF(M$7=0,0,M$7/NMM_fec!M$7)</f>
        <v>0.12780796784631238</v>
      </c>
      <c r="N185" s="274">
        <f>IF(N$7=0,0,N$7/NMM_fec!N$7)</f>
        <v>0.1278079678463124</v>
      </c>
      <c r="O185" s="274">
        <f>IF(O$7=0,0,O$7/NMM_fec!O$7)</f>
        <v>0.12780796784631235</v>
      </c>
      <c r="P185" s="274">
        <f>IF(P$7=0,0,P$7/NMM_fec!P$7)</f>
        <v>0.12780796784631238</v>
      </c>
      <c r="Q185" s="274">
        <f>IF(Q$7=0,0,Q$7/NMM_fec!Q$7)</f>
        <v>0.12780796784631243</v>
      </c>
      <c r="R185" s="274">
        <f>IF(R$7=0,0,R$7/NMM_fec!R$7)</f>
        <v>0.12780796784631235</v>
      </c>
      <c r="S185" s="274">
        <f>IF(S$7=0,0,S$7/NMM_fec!S$7)</f>
        <v>0.12780796784631238</v>
      </c>
      <c r="T185" s="274">
        <f>IF(T$7=0,0,T$7/NMM_fec!T$7)</f>
        <v>0.12780796784631235</v>
      </c>
      <c r="U185" s="274">
        <f>IF(U$7=0,0,U$7/NMM_fec!U$7)</f>
        <v>0.12780796784631238</v>
      </c>
      <c r="V185" s="274">
        <f>IF(V$7=0,0,V$7/NMM_fec!V$7)</f>
        <v>0.1278079678463124</v>
      </c>
      <c r="W185" s="274">
        <f>IF(W$7=0,0,W$7/NMM_fec!W$7)</f>
        <v>0.12780796784631238</v>
      </c>
      <c r="X185" s="274">
        <f>IF(X$7=0,0,X$7/NMM_fec!X$7)</f>
        <v>0.1278079678463124</v>
      </c>
      <c r="Y185" s="274">
        <f>IF(Y$7=0,0,Y$7/NMM_fec!Y$7)</f>
        <v>0.1278079678463124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0.69254081751074803</v>
      </c>
      <c r="C186" s="274">
        <f>IF(C$8=0,0,C$8/NMM_fec!C$8)</f>
        <v>0.69254081751074803</v>
      </c>
      <c r="D186" s="274">
        <f>IF(D$8=0,0,D$8/NMM_fec!D$8)</f>
        <v>0.69429059472037014</v>
      </c>
      <c r="E186" s="274">
        <f>IF(E$8=0,0,E$8/NMM_fec!E$8)</f>
        <v>0.69429059472037036</v>
      </c>
      <c r="F186" s="274">
        <f>IF(F$8=0,0,F$8/NMM_fec!F$8)</f>
        <v>0.70059032547077305</v>
      </c>
      <c r="G186" s="274">
        <f>IF(G$8=0,0,G$8/NMM_fec!G$8)</f>
        <v>0.70059032547077349</v>
      </c>
      <c r="H186" s="274">
        <f>IF(H$8=0,0,H$8/NMM_fec!H$8)</f>
        <v>0.70059032547077305</v>
      </c>
      <c r="I186" s="274">
        <f>IF(I$8=0,0,I$8/NMM_fec!I$8)</f>
        <v>0.70059032547077305</v>
      </c>
      <c r="J186" s="274">
        <f>IF(J$8=0,0,J$8/NMM_fec!J$8)</f>
        <v>0.70059032547077349</v>
      </c>
      <c r="K186" s="274">
        <f>IF(K$8=0,0,K$8/NMM_fec!K$8)</f>
        <v>0.70059032547077305</v>
      </c>
      <c r="L186" s="274">
        <f>IF(L$8=0,0,L$8/NMM_fec!L$8)</f>
        <v>0.70059032547077327</v>
      </c>
      <c r="M186" s="274">
        <f>IF(M$8=0,0,M$8/NMM_fec!M$8)</f>
        <v>0.70059032547077316</v>
      </c>
      <c r="N186" s="274">
        <f>IF(N$8=0,0,N$8/NMM_fec!N$8)</f>
        <v>0.70059032547077371</v>
      </c>
      <c r="O186" s="274">
        <f>IF(O$8=0,0,O$8/NMM_fec!O$8)</f>
        <v>0.70059032547077327</v>
      </c>
      <c r="P186" s="274">
        <f>IF(P$8=0,0,P$8/NMM_fec!P$8)</f>
        <v>0.70059032547077338</v>
      </c>
      <c r="Q186" s="274">
        <f>IF(Q$8=0,0,Q$8/NMM_fec!Q$8)</f>
        <v>0.70059032547077293</v>
      </c>
      <c r="R186" s="274">
        <f>IF(R$8=0,0,R$8/NMM_fec!R$8)</f>
        <v>0.70059032547077338</v>
      </c>
      <c r="S186" s="274">
        <f>IF(S$8=0,0,S$8/NMM_fec!S$8)</f>
        <v>0.70059032547077338</v>
      </c>
      <c r="T186" s="274">
        <f>IF(T$8=0,0,T$8/NMM_fec!T$8)</f>
        <v>0.70059032547077305</v>
      </c>
      <c r="U186" s="274">
        <f>IF(U$8=0,0,U$8/NMM_fec!U$8)</f>
        <v>0.70059032547077327</v>
      </c>
      <c r="V186" s="274">
        <f>IF(V$8=0,0,V$8/NMM_fec!V$8)</f>
        <v>0.70059032547077327</v>
      </c>
      <c r="W186" s="274">
        <f>IF(W$8=0,0,W$8/NMM_fec!W$8)</f>
        <v>0.70059032547077327</v>
      </c>
      <c r="X186" s="274">
        <f>IF(X$8=0,0,X$8/NMM_fec!X$8)</f>
        <v>0.70059032547077338</v>
      </c>
      <c r="Y186" s="274">
        <f>IF(Y$8=0,0,Y$8/NMM_fec!Y$8)</f>
        <v>0.70059032547077338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0.48205979916088176</v>
      </c>
      <c r="C187" s="274">
        <f>IF(C$9=0,0,C$9/NMM_fec!C$9)</f>
        <v>0.48205979916088187</v>
      </c>
      <c r="D187" s="274">
        <f>IF(D$9=0,0,D$9/NMM_fec!D$9)</f>
        <v>0.48327777394145632</v>
      </c>
      <c r="E187" s="274">
        <f>IF(E$9=0,0,E$9/NMM_fec!E$9)</f>
        <v>0.48327777394145649</v>
      </c>
      <c r="F187" s="274">
        <f>IF(F$9=0,0,F$9/NMM_fec!F$9)</f>
        <v>0.48766285401691317</v>
      </c>
      <c r="G187" s="274">
        <f>IF(G$9=0,0,G$9/NMM_fec!G$9)</f>
        <v>0.48766285401691295</v>
      </c>
      <c r="H187" s="274">
        <f>IF(H$9=0,0,H$9/NMM_fec!H$9)</f>
        <v>0.48766285401691312</v>
      </c>
      <c r="I187" s="274">
        <f>IF(I$9=0,0,I$9/NMM_fec!I$9)</f>
        <v>0.48766285401691317</v>
      </c>
      <c r="J187" s="274">
        <f>IF(J$9=0,0,J$9/NMM_fec!J$9)</f>
        <v>0.48766285401691339</v>
      </c>
      <c r="K187" s="274">
        <f>IF(K$9=0,0,K$9/NMM_fec!K$9)</f>
        <v>0.48766285401691328</v>
      </c>
      <c r="L187" s="274">
        <f>IF(L$9=0,0,L$9/NMM_fec!L$9)</f>
        <v>0.48766285401691328</v>
      </c>
      <c r="M187" s="274">
        <f>IF(M$9=0,0,M$9/NMM_fec!M$9)</f>
        <v>0.48766285401691362</v>
      </c>
      <c r="N187" s="274">
        <f>IF(N$9=0,0,N$9/NMM_fec!N$9)</f>
        <v>0.48766285401691345</v>
      </c>
      <c r="O187" s="274">
        <f>IF(O$9=0,0,O$9/NMM_fec!O$9)</f>
        <v>0.48766285401691323</v>
      </c>
      <c r="P187" s="274">
        <f>IF(P$9=0,0,P$9/NMM_fec!P$9)</f>
        <v>0.48766285401691334</v>
      </c>
      <c r="Q187" s="274">
        <f>IF(Q$9=0,0,Q$9/NMM_fec!Q$9)</f>
        <v>0.48766285401691345</v>
      </c>
      <c r="R187" s="274">
        <f>IF(R$9=0,0,R$9/NMM_fec!R$9)</f>
        <v>0.48766285401691328</v>
      </c>
      <c r="S187" s="274">
        <f>IF(S$9=0,0,S$9/NMM_fec!S$9)</f>
        <v>0.48766285401691345</v>
      </c>
      <c r="T187" s="274">
        <f>IF(T$9=0,0,T$9/NMM_fec!T$9)</f>
        <v>0.48766285401691345</v>
      </c>
      <c r="U187" s="274">
        <f>IF(U$9=0,0,U$9/NMM_fec!U$9)</f>
        <v>0.48766285401691345</v>
      </c>
      <c r="V187" s="274">
        <f>IF(V$9=0,0,V$9/NMM_fec!V$9)</f>
        <v>0.48766285401691323</v>
      </c>
      <c r="W187" s="274">
        <f>IF(W$9=0,0,W$9/NMM_fec!W$9)</f>
        <v>0.48766285401691328</v>
      </c>
      <c r="X187" s="274">
        <f>IF(X$9=0,0,X$9/NMM_fec!X$9)</f>
        <v>0.48766285401691334</v>
      </c>
      <c r="Y187" s="274">
        <f>IF(Y$9=0,0,Y$9/NMM_fec!Y$9)</f>
        <v>0.48766285401691351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0.73346335911197047</v>
      </c>
      <c r="C188" s="275">
        <f>IF(C$10=0,0,C$10/NMM_fec!C$10)</f>
        <v>0.7402954739109342</v>
      </c>
      <c r="D188" s="275">
        <f>IF(D$10=0,0,D$10/NMM_fec!D$10)</f>
        <v>0.74655951138200072</v>
      </c>
      <c r="E188" s="275">
        <f>IF(E$10=0,0,E$10/NMM_fec!E$10)</f>
        <v>0.73832553947973933</v>
      </c>
      <c r="F188" s="275">
        <f>IF(F$10=0,0,F$10/NMM_fec!F$10)</f>
        <v>0.7429329118131891</v>
      </c>
      <c r="G188" s="275">
        <f>IF(G$10=0,0,G$10/NMM_fec!G$10)</f>
        <v>0.74276433493854888</v>
      </c>
      <c r="H188" s="275">
        <f>IF(H$10=0,0,H$10/NMM_fec!H$10)</f>
        <v>0.7590787865332419</v>
      </c>
      <c r="I188" s="275">
        <f>IF(I$10=0,0,I$10/NMM_fec!I$10)</f>
        <v>0.75891698676598973</v>
      </c>
      <c r="J188" s="275">
        <f>IF(J$10=0,0,J$10/NMM_fec!J$10)</f>
        <v>0.75185850513788899</v>
      </c>
      <c r="K188" s="275">
        <f>IF(K$10=0,0,K$10/NMM_fec!K$10)</f>
        <v>0.76943083819712144</v>
      </c>
      <c r="L188" s="275">
        <f>IF(L$10=0,0,L$10/NMM_fec!L$10)</f>
        <v>0.77006460856085246</v>
      </c>
      <c r="M188" s="275">
        <f>IF(M$10=0,0,M$10/NMM_fec!M$10)</f>
        <v>0.76996274187021252</v>
      </c>
      <c r="N188" s="275">
        <f>IF(N$10=0,0,N$10/NMM_fec!N$10)</f>
        <v>0.75809999694826347</v>
      </c>
      <c r="O188" s="275">
        <f>IF(O$10=0,0,O$10/NMM_fec!O$10)</f>
        <v>0.75737897738883997</v>
      </c>
      <c r="P188" s="275">
        <f>IF(P$10=0,0,P$10/NMM_fec!P$10)</f>
        <v>0.76160861358110776</v>
      </c>
      <c r="Q188" s="275">
        <f>IF(Q$10=0,0,Q$10/NMM_fec!Q$10)</f>
        <v>0.75039589155144992</v>
      </c>
      <c r="R188" s="275">
        <f>IF(R$10=0,0,R$10/NMM_fec!R$10)</f>
        <v>0.75253927112506902</v>
      </c>
      <c r="S188" s="275">
        <f>IF(S$10=0,0,S$10/NMM_fec!S$10)</f>
        <v>0.7606321457713251</v>
      </c>
      <c r="T188" s="275">
        <f>IF(T$10=0,0,T$10/NMM_fec!T$10)</f>
        <v>0.75637939581927205</v>
      </c>
      <c r="U188" s="275">
        <f>IF(U$10=0,0,U$10/NMM_fec!U$10)</f>
        <v>0.75885386984096004</v>
      </c>
      <c r="V188" s="275">
        <f>IF(V$10=0,0,V$10/NMM_fec!V$10)</f>
        <v>0.75947386965743358</v>
      </c>
      <c r="W188" s="275">
        <f>IF(W$10=0,0,W$10/NMM_fec!W$10)</f>
        <v>0.7652228763169342</v>
      </c>
      <c r="X188" s="275">
        <f>IF(X$10=0,0,X$10/NMM_fec!X$10)</f>
        <v>0.75896591967297389</v>
      </c>
      <c r="Y188" s="275">
        <f>IF(Y$10=0,0,Y$10/NMM_fec!Y$10)</f>
        <v>0.7667826589205925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0.68111491768558885</v>
      </c>
      <c r="C189" s="276">
        <f>IF(C$16=0,0,C$16/NMM_fec!C$16)</f>
        <v>0.68111491768558907</v>
      </c>
      <c r="D189" s="276">
        <f>IF(D$16=0,0,D$16/NMM_fec!D$16)</f>
        <v>0.68283582615764649</v>
      </c>
      <c r="E189" s="276">
        <f>IF(E$16=0,0,E$16/NMM_fec!E$16)</f>
        <v>0.68283582615764626</v>
      </c>
      <c r="F189" s="276">
        <f>IF(F$16=0,0,F$16/NMM_fec!F$16)</f>
        <v>0.68903162066247425</v>
      </c>
      <c r="G189" s="276">
        <f>IF(G$16=0,0,G$16/NMM_fec!G$16)</f>
        <v>0.68903162066247425</v>
      </c>
      <c r="H189" s="276">
        <f>IF(H$16=0,0,H$16/NMM_fec!H$16)</f>
        <v>0.68903162066247403</v>
      </c>
      <c r="I189" s="276">
        <f>IF(I$16=0,0,I$16/NMM_fec!I$16)</f>
        <v>0.68903162066247436</v>
      </c>
      <c r="J189" s="276">
        <f>IF(J$16=0,0,J$16/NMM_fec!J$16)</f>
        <v>0.68903162066247436</v>
      </c>
      <c r="K189" s="276">
        <f>IF(K$16=0,0,K$16/NMM_fec!K$16)</f>
        <v>0.68903162066247436</v>
      </c>
      <c r="L189" s="276">
        <f>IF(L$16=0,0,L$16/NMM_fec!L$16)</f>
        <v>0.68903162066247448</v>
      </c>
      <c r="M189" s="276">
        <f>IF(M$16=0,0,M$16/NMM_fec!M$16)</f>
        <v>0.68903162066247436</v>
      </c>
      <c r="N189" s="276">
        <f>IF(N$16=0,0,N$16/NMM_fec!N$16)</f>
        <v>0.68903162066247436</v>
      </c>
      <c r="O189" s="276">
        <f>IF(O$16=0,0,O$16/NMM_fec!O$16)</f>
        <v>0.68903162066247436</v>
      </c>
      <c r="P189" s="276">
        <f>IF(P$16=0,0,P$16/NMM_fec!P$16)</f>
        <v>0.68903162066247448</v>
      </c>
      <c r="Q189" s="276">
        <f>IF(Q$16=0,0,Q$16/NMM_fec!Q$16)</f>
        <v>0.68903162066247425</v>
      </c>
      <c r="R189" s="276">
        <f>IF(R$16=0,0,R$16/NMM_fec!R$16)</f>
        <v>0.68903162066247436</v>
      </c>
      <c r="S189" s="276">
        <f>IF(S$16=0,0,S$16/NMM_fec!S$16)</f>
        <v>0.68903162066247425</v>
      </c>
      <c r="T189" s="276">
        <f>IF(T$16=0,0,T$16/NMM_fec!T$16)</f>
        <v>0.68903162066247436</v>
      </c>
      <c r="U189" s="276">
        <f>IF(U$16=0,0,U$16/NMM_fec!U$16)</f>
        <v>0.68903162066247425</v>
      </c>
      <c r="V189" s="276">
        <f>IF(V$16=0,0,V$16/NMM_fec!V$16)</f>
        <v>0.68903162066247425</v>
      </c>
      <c r="W189" s="276">
        <f>IF(W$16=0,0,W$16/NMM_fec!W$16)</f>
        <v>0.68903162066247425</v>
      </c>
      <c r="X189" s="276">
        <f>IF(X$16=0,0,X$16/NMM_fec!X$16)</f>
        <v>0.68903162066247459</v>
      </c>
      <c r="Y189" s="276">
        <f>IF(Y$16=0,0,Y$16/NMM_fec!Y$16)</f>
        <v>0.68903162066247436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0.46360499203055611</v>
      </c>
      <c r="C190" s="276">
        <f>IF(C$17=0,0,C$17/NMM_fec!C$17)</f>
        <v>0.46658006500054561</v>
      </c>
      <c r="D190" s="276">
        <f>IF(D$17=0,0,D$17/NMM_fec!D$17)</f>
        <v>0.46782039659568897</v>
      </c>
      <c r="E190" s="276">
        <f>IF(E$17=0,0,E$17/NMM_fec!E$17)</f>
        <v>0.46561842610610943</v>
      </c>
      <c r="F190" s="276">
        <f>IF(F$17=0,0,F$17/NMM_fec!F$17)</f>
        <v>0.47010208354058591</v>
      </c>
      <c r="G190" s="276">
        <f>IF(G$17=0,0,G$17/NMM_fec!G$17)</f>
        <v>0.46890280607278845</v>
      </c>
      <c r="H190" s="276">
        <f>IF(H$17=0,0,H$17/NMM_fec!H$17)</f>
        <v>0.47071811390020341</v>
      </c>
      <c r="I190" s="276">
        <f>IF(I$17=0,0,I$17/NMM_fec!I$17)</f>
        <v>0.4677784180303946</v>
      </c>
      <c r="J190" s="276">
        <f>IF(J$17=0,0,J$17/NMM_fec!J$17)</f>
        <v>0.46584047621605179</v>
      </c>
      <c r="K190" s="276">
        <f>IF(K$17=0,0,K$17/NMM_fec!K$17)</f>
        <v>0.46859069771430545</v>
      </c>
      <c r="L190" s="276">
        <f>IF(L$17=0,0,L$17/NMM_fec!L$17)</f>
        <v>0.4684740766725225</v>
      </c>
      <c r="M190" s="276">
        <f>IF(M$17=0,0,M$17/NMM_fec!M$17)</f>
        <v>0.46472703405664278</v>
      </c>
      <c r="N190" s="276">
        <f>IF(N$17=0,0,N$17/NMM_fec!N$17)</f>
        <v>0.46342193411849808</v>
      </c>
      <c r="O190" s="276">
        <f>IF(O$17=0,0,O$17/NMM_fec!O$17)</f>
        <v>0.46433409331822295</v>
      </c>
      <c r="P190" s="276">
        <f>IF(P$17=0,0,P$17/NMM_fec!P$17)</f>
        <v>0.46468776901901765</v>
      </c>
      <c r="Q190" s="276">
        <f>IF(Q$17=0,0,Q$17/NMM_fec!Q$17)</f>
        <v>0.46277299555526852</v>
      </c>
      <c r="R190" s="276">
        <f>IF(R$17=0,0,R$17/NMM_fec!R$17)</f>
        <v>0.46328752656794392</v>
      </c>
      <c r="S190" s="276">
        <f>IF(S$17=0,0,S$17/NMM_fec!S$17)</f>
        <v>0.46701578678060474</v>
      </c>
      <c r="T190" s="276">
        <f>IF(T$17=0,0,T$17/NMM_fec!T$17)</f>
        <v>0.46600860770570374</v>
      </c>
      <c r="U190" s="276">
        <f>IF(U$17=0,0,U$17/NMM_fec!U$17)</f>
        <v>0.46607927913677549</v>
      </c>
      <c r="V190" s="276">
        <f>IF(V$17=0,0,V$17/NMM_fec!V$17)</f>
        <v>0.46270820089671288</v>
      </c>
      <c r="W190" s="276">
        <f>IF(W$17=0,0,W$17/NMM_fec!W$17)</f>
        <v>0.46375829578920097</v>
      </c>
      <c r="X190" s="276">
        <f>IF(X$17=0,0,X$17/NMM_fec!X$17)</f>
        <v>0.46327021565932064</v>
      </c>
      <c r="Y190" s="276">
        <f>IF(Y$17=0,0,Y$17/NMM_fec!Y$17)</f>
        <v>0.46222121745700689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0.62833980281551671</v>
      </c>
      <c r="C191" s="276">
        <f>IF(C$25=0,0,C$25/NMM_fec!C$25)</f>
        <v>0.6301939693200086</v>
      </c>
      <c r="D191" s="276">
        <f>IF(D$25=0,0,D$25/NMM_fec!D$25)</f>
        <v>0.63103559670608844</v>
      </c>
      <c r="E191" s="276">
        <f>IF(E$25=0,0,E$25/NMM_fec!E$25)</f>
        <v>0.62956350199015398</v>
      </c>
      <c r="F191" s="276">
        <f>IF(F$25=0,0,F$25/NMM_fec!F$25)</f>
        <v>0.63111168032003606</v>
      </c>
      <c r="G191" s="276">
        <f>IF(G$25=0,0,G$25/NMM_fec!G$25)</f>
        <v>0.63056771981882875</v>
      </c>
      <c r="H191" s="276">
        <f>IF(H$25=0,0,H$25/NMM_fec!H$25)</f>
        <v>0.62971268758829324</v>
      </c>
      <c r="I191" s="276">
        <f>IF(I$25=0,0,I$25/NMM_fec!I$25)</f>
        <v>0.63344559320887461</v>
      </c>
      <c r="J191" s="276">
        <f>IF(J$25=0,0,J$25/NMM_fec!J$25)</f>
        <v>0.63106151577610103</v>
      </c>
      <c r="K191" s="276">
        <f>IF(K$25=0,0,K$25/NMM_fec!K$25)</f>
        <v>0.63016639541535513</v>
      </c>
      <c r="L191" s="276">
        <f>IF(L$25=0,0,L$25/NMM_fec!L$25)</f>
        <v>0.63224821168485268</v>
      </c>
      <c r="M191" s="276">
        <f>IF(M$25=0,0,M$25/NMM_fec!M$25)</f>
        <v>0.634041808093323</v>
      </c>
      <c r="N191" s="276">
        <f>IF(N$25=0,0,N$25/NMM_fec!N$25)</f>
        <v>0.63515737136350892</v>
      </c>
      <c r="O191" s="276">
        <f>IF(O$25=0,0,O$25/NMM_fec!O$25)</f>
        <v>0.63629313955149769</v>
      </c>
      <c r="P191" s="276">
        <f>IF(P$25=0,0,P$25/NMM_fec!P$25)</f>
        <v>0.64206298268308215</v>
      </c>
      <c r="Q191" s="276">
        <f>IF(Q$25=0,0,Q$25/NMM_fec!Q$25)</f>
        <v>0.63360559106089298</v>
      </c>
      <c r="R191" s="276">
        <f>IF(R$25=0,0,R$25/NMM_fec!R$25)</f>
        <v>0.63897505197172633</v>
      </c>
      <c r="S191" s="276">
        <f>IF(S$25=0,0,S$25/NMM_fec!S$25)</f>
        <v>0.64257735031374918</v>
      </c>
      <c r="T191" s="276">
        <f>IF(T$25=0,0,T$25/NMM_fec!T$25)</f>
        <v>0.64248053218085721</v>
      </c>
      <c r="U191" s="276">
        <f>IF(U$25=0,0,U$25/NMM_fec!U$25)</f>
        <v>0.6432426346024166</v>
      </c>
      <c r="V191" s="276">
        <f>IF(V$25=0,0,V$25/NMM_fec!V$25)</f>
        <v>0.64069435325388124</v>
      </c>
      <c r="W191" s="276">
        <f>IF(W$25=0,0,W$25/NMM_fec!W$25)</f>
        <v>0.63916763704395974</v>
      </c>
      <c r="X191" s="276">
        <f>IF(X$25=0,0,X$25/NMM_fec!X$25)</f>
        <v>0.63657700993720401</v>
      </c>
      <c r="Y191" s="276">
        <f>IF(Y$25=0,0,Y$25/NMM_fec!Y$25)</f>
        <v>0.63986364912417903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0.70185019708259244</v>
      </c>
      <c r="C192" s="277">
        <f>IF(C$33=0,0,C$33/NMM_fec!C$33)</f>
        <v>0.70416027388412217</v>
      </c>
      <c r="D192" s="277">
        <f>IF(D$33=0,0,D$33/NMM_fec!D$33)</f>
        <v>0.70629482284768308</v>
      </c>
      <c r="E192" s="277">
        <f>IF(E$33=0,0,E$33/NMM_fec!E$33)</f>
        <v>0.70338558139015939</v>
      </c>
      <c r="F192" s="277">
        <f>IF(F$33=0,0,F$33/NMM_fec!F$33)</f>
        <v>0.72256735033451003</v>
      </c>
      <c r="G192" s="277">
        <f>IF(G$33=0,0,G$33/NMM_fec!G$33)</f>
        <v>0.72211444631834898</v>
      </c>
      <c r="H192" s="277">
        <f>IF(H$33=0,0,H$33/NMM_fec!H$33)</f>
        <v>0.72621788952964883</v>
      </c>
      <c r="I192" s="277">
        <f>IF(I$33=0,0,I$33/NMM_fec!I$33)</f>
        <v>0.72390996840741539</v>
      </c>
      <c r="J192" s="277">
        <f>IF(J$33=0,0,J$33/NMM_fec!J$33)</f>
        <v>0.72244508137588959</v>
      </c>
      <c r="K192" s="277">
        <f>IF(K$33=0,0,K$33/NMM_fec!K$33)</f>
        <v>0.72513701268358499</v>
      </c>
      <c r="L192" s="277">
        <f>IF(L$33=0,0,L$33/NMM_fec!L$33)</f>
        <v>0.7264392868963917</v>
      </c>
      <c r="M192" s="277">
        <f>IF(M$33=0,0,M$33/NMM_fec!M$33)</f>
        <v>0.72667201539549664</v>
      </c>
      <c r="N192" s="277">
        <f>IF(N$33=0,0,N$33/NMM_fec!N$33)</f>
        <v>0.73000994199505465</v>
      </c>
      <c r="O192" s="277">
        <f>IF(O$33=0,0,O$33/NMM_fec!O$33)</f>
        <v>0.73303013383129001</v>
      </c>
      <c r="P192" s="277">
        <f>IF(P$33=0,0,P$33/NMM_fec!P$33)</f>
        <v>0.73934403895957324</v>
      </c>
      <c r="Q192" s="277">
        <f>IF(Q$33=0,0,Q$33/NMM_fec!Q$33)</f>
        <v>0.74186132273418959</v>
      </c>
      <c r="R192" s="277">
        <f>IF(R$33=0,0,R$33/NMM_fec!R$33)</f>
        <v>0.74010028908762704</v>
      </c>
      <c r="S192" s="277">
        <f>IF(S$33=0,0,S$33/NMM_fec!S$33)</f>
        <v>0.74124314722061757</v>
      </c>
      <c r="T192" s="277">
        <f>IF(T$33=0,0,T$33/NMM_fec!T$33)</f>
        <v>0.74421448182947003</v>
      </c>
      <c r="U192" s="277">
        <f>IF(U$33=0,0,U$33/NMM_fec!U$33)</f>
        <v>0.74602733368959484</v>
      </c>
      <c r="V192" s="277">
        <f>IF(V$33=0,0,V$33/NMM_fec!V$33)</f>
        <v>0.74524634195972228</v>
      </c>
      <c r="W192" s="277">
        <f>IF(W$33=0,0,W$33/NMM_fec!W$33)</f>
        <v>0.71202219092933916</v>
      </c>
      <c r="X192" s="277">
        <f>IF(X$33=0,0,X$33/NMM_fec!X$33)</f>
        <v>0.70966954878008104</v>
      </c>
      <c r="Y192" s="277">
        <f>IF(Y$33=0,0,Y$33/NMM_fec!Y$33)</f>
        <v>0.7121094802669703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0.57920823596261151</v>
      </c>
      <c r="C194" s="320">
        <f>IF(C$48=0,0,C$48/NMM_fec!C$48)</f>
        <v>0.58245845425913367</v>
      </c>
      <c r="D194" s="320">
        <f>IF(D$48=0,0,D$48/NMM_fec!D$48)</f>
        <v>0.58254931974256763</v>
      </c>
      <c r="E194" s="320">
        <f>IF(E$48=0,0,E$48/NMM_fec!E$48)</f>
        <v>0.58398575441467815</v>
      </c>
      <c r="F194" s="320">
        <f>IF(F$48=0,0,F$48/NMM_fec!F$48)</f>
        <v>0.58725665013735207</v>
      </c>
      <c r="G194" s="320">
        <f>IF(G$48=0,0,G$48/NMM_fec!G$48)</f>
        <v>0.5866943874688495</v>
      </c>
      <c r="H194" s="320">
        <f>IF(H$48=0,0,H$48/NMM_fec!H$48)</f>
        <v>0.58892008365289727</v>
      </c>
      <c r="I194" s="320">
        <f>IF(I$48=0,0,I$48/NMM_fec!I$48)</f>
        <v>0.58920600029296444</v>
      </c>
      <c r="J194" s="320">
        <f>IF(J$48=0,0,J$48/NMM_fec!J$48)</f>
        <v>0.59086194513483603</v>
      </c>
      <c r="K194" s="320">
        <f>IF(K$48=0,0,K$48/NMM_fec!K$48)</f>
        <v>0.59423339241950635</v>
      </c>
      <c r="L194" s="320">
        <f>IF(L$48=0,0,L$48/NMM_fec!L$48)</f>
        <v>0.59626244939774775</v>
      </c>
      <c r="M194" s="320">
        <f>IF(M$48=0,0,M$48/NMM_fec!M$48)</f>
        <v>0.59629671292520958</v>
      </c>
      <c r="N194" s="320">
        <f>IF(N$48=0,0,N$48/NMM_fec!N$48)</f>
        <v>0.59619335806431217</v>
      </c>
      <c r="O194" s="320">
        <f>IF(O$48=0,0,O$48/NMM_fec!O$48)</f>
        <v>0.59751730150289528</v>
      </c>
      <c r="P194" s="320">
        <f>IF(P$48=0,0,P$48/NMM_fec!P$48)</f>
        <v>0.60134241509361253</v>
      </c>
      <c r="Q194" s="320">
        <f>IF(Q$48=0,0,Q$48/NMM_fec!Q$48)</f>
        <v>0.59650461233446084</v>
      </c>
      <c r="R194" s="320">
        <f>IF(R$48=0,0,R$48/NMM_fec!R$48)</f>
        <v>0.59835320463631858</v>
      </c>
      <c r="S194" s="320">
        <f>IF(S$48=0,0,S$48/NMM_fec!S$48)</f>
        <v>0.60230403872819283</v>
      </c>
      <c r="T194" s="320">
        <f>IF(T$48=0,0,T$48/NMM_fec!T$48)</f>
        <v>0.602196083354817</v>
      </c>
      <c r="U194" s="320">
        <f>IF(U$48=0,0,U$48/NMM_fec!U$48)</f>
        <v>0.60337587009609028</v>
      </c>
      <c r="V194" s="320">
        <f>IF(V$48=0,0,V$48/NMM_fec!V$48)</f>
        <v>0.60227098302788828</v>
      </c>
      <c r="W194" s="320">
        <f>IF(W$48=0,0,W$48/NMM_fec!W$48)</f>
        <v>0.59930411568690312</v>
      </c>
      <c r="X194" s="320">
        <f>IF(X$48=0,0,X$48/NMM_fec!X$48)</f>
        <v>0.59698246728958226</v>
      </c>
      <c r="Y194" s="320">
        <f>IF(Y$48=0,0,Y$48/NMM_fec!Y$48)</f>
        <v>0.59948727141607039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0.52422179728850515</v>
      </c>
      <c r="C195" s="273">
        <f>IF(C$49=0,0,C$49/NMM_fec!C$49)</f>
        <v>0.52422179728850504</v>
      </c>
      <c r="D195" s="273">
        <f>IF(D$49=0,0,D$49/NMM_fec!D$49)</f>
        <v>0.52422179728850515</v>
      </c>
      <c r="E195" s="273">
        <f>IF(E$49=0,0,E$49/NMM_fec!E$49)</f>
        <v>0.52679961755965443</v>
      </c>
      <c r="F195" s="273">
        <f>IF(F$49=0,0,F$49/NMM_fec!F$49)</f>
        <v>0.52911965580368903</v>
      </c>
      <c r="G195" s="273">
        <f>IF(G$49=0,0,G$49/NMM_fec!G$49)</f>
        <v>0.53120769022332015</v>
      </c>
      <c r="H195" s="273">
        <f>IF(H$49=0,0,H$49/NMM_fec!H$49)</f>
        <v>0.53157323148396785</v>
      </c>
      <c r="I195" s="273">
        <f>IF(I$49=0,0,I$49/NMM_fec!I$49)</f>
        <v>0.53157323148396796</v>
      </c>
      <c r="J195" s="273">
        <f>IF(J$49=0,0,J$49/NMM_fec!J$49)</f>
        <v>0.53341590833557129</v>
      </c>
      <c r="K195" s="273">
        <f>IF(K$49=0,0,K$49/NMM_fec!K$49)</f>
        <v>0.53507431750201406</v>
      </c>
      <c r="L195" s="273">
        <f>IF(L$49=0,0,L$49/NMM_fec!L$49)</f>
        <v>0.53556633116770613</v>
      </c>
      <c r="M195" s="273">
        <f>IF(M$49=0,0,M$49/NMM_fec!M$49)</f>
        <v>0.53556633116770624</v>
      </c>
      <c r="N195" s="273">
        <f>IF(N$49=0,0,N$49/NMM_fec!N$49)</f>
        <v>0.53556633116770602</v>
      </c>
      <c r="O195" s="273">
        <f>IF(O$49=0,0,O$49/NMM_fec!O$49)</f>
        <v>0.53556633116770602</v>
      </c>
      <c r="P195" s="273">
        <f>IF(P$49=0,0,P$49/NMM_fec!P$49)</f>
        <v>0.53556633116770613</v>
      </c>
      <c r="Q195" s="273">
        <f>IF(Q$49=0,0,Q$49/NMM_fec!Q$49)</f>
        <v>0.53556633116770613</v>
      </c>
      <c r="R195" s="273">
        <f>IF(R$49=0,0,R$49/NMM_fec!R$49)</f>
        <v>0.53556633116770602</v>
      </c>
      <c r="S195" s="273">
        <f>IF(S$49=0,0,S$49/NMM_fec!S$49)</f>
        <v>0.53556633116770591</v>
      </c>
      <c r="T195" s="273">
        <f>IF(T$49=0,0,T$49/NMM_fec!T$49)</f>
        <v>0.53556633116770624</v>
      </c>
      <c r="U195" s="273">
        <f>IF(U$49=0,0,U$49/NMM_fec!U$49)</f>
        <v>0.53556633116770591</v>
      </c>
      <c r="V195" s="273">
        <f>IF(V$49=0,0,V$49/NMM_fec!V$49)</f>
        <v>0.5355663311677058</v>
      </c>
      <c r="W195" s="273">
        <f>IF(W$49=0,0,W$49/NMM_fec!W$49)</f>
        <v>0.5355663311677058</v>
      </c>
      <c r="X195" s="273">
        <f>IF(X$49=0,0,X$49/NMM_fec!X$49)</f>
        <v>0.53556633116770624</v>
      </c>
      <c r="Y195" s="273">
        <f>IF(Y$49=0,0,Y$49/NMM_fec!Y$49)</f>
        <v>0.53556633116770613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0.13608222143484372</v>
      </c>
      <c r="C196" s="274">
        <f>IF(C$50=0,0,C$50/NMM_fec!C$50)</f>
        <v>0.13608222143484372</v>
      </c>
      <c r="D196" s="274">
        <f>IF(D$50=0,0,D$50/NMM_fec!D$50)</f>
        <v>0.13608222143484372</v>
      </c>
      <c r="E196" s="274">
        <f>IF(E$50=0,0,E$50/NMM_fec!E$50)</f>
        <v>0.13698191906999971</v>
      </c>
      <c r="F196" s="274">
        <f>IF(F$50=0,0,F$50/NMM_fec!F$50)</f>
        <v>0.13799057301660761</v>
      </c>
      <c r="G196" s="274">
        <f>IF(G$50=0,0,G$50/NMM_fec!G$50)</f>
        <v>0.13799057301660764</v>
      </c>
      <c r="H196" s="274">
        <f>IF(H$50=0,0,H$50/NMM_fec!H$50)</f>
        <v>0.13799057301660761</v>
      </c>
      <c r="I196" s="274">
        <f>IF(I$50=0,0,I$50/NMM_fec!I$50)</f>
        <v>0.13799057301660764</v>
      </c>
      <c r="J196" s="274">
        <f>IF(J$50=0,0,J$50/NMM_fec!J$50)</f>
        <v>0.13902713784123816</v>
      </c>
      <c r="K196" s="274">
        <f>IF(K$50=0,0,K$50/NMM_fec!K$50)</f>
        <v>0.13902713784123816</v>
      </c>
      <c r="L196" s="274">
        <f>IF(L$50=0,0,L$50/NMM_fec!L$50)</f>
        <v>0.13902713784123819</v>
      </c>
      <c r="M196" s="274">
        <f>IF(M$50=0,0,M$50/NMM_fec!M$50)</f>
        <v>0.13902713784123816</v>
      </c>
      <c r="N196" s="274">
        <f>IF(N$50=0,0,N$50/NMM_fec!N$50)</f>
        <v>0.13902713784123816</v>
      </c>
      <c r="O196" s="274">
        <f>IF(O$50=0,0,O$50/NMM_fec!O$50)</f>
        <v>0.13902713784123821</v>
      </c>
      <c r="P196" s="274">
        <f>IF(P$50=0,0,P$50/NMM_fec!P$50)</f>
        <v>0.13902713784123813</v>
      </c>
      <c r="Q196" s="274">
        <f>IF(Q$50=0,0,Q$50/NMM_fec!Q$50)</f>
        <v>0.13902713784123821</v>
      </c>
      <c r="R196" s="274">
        <f>IF(R$50=0,0,R$50/NMM_fec!R$50)</f>
        <v>0.13902713784123816</v>
      </c>
      <c r="S196" s="274">
        <f>IF(S$50=0,0,S$50/NMM_fec!S$50)</f>
        <v>0.1390271378412381</v>
      </c>
      <c r="T196" s="274">
        <f>IF(T$50=0,0,T$50/NMM_fec!T$50)</f>
        <v>0.13902713784123813</v>
      </c>
      <c r="U196" s="274">
        <f>IF(U$50=0,0,U$50/NMM_fec!U$50)</f>
        <v>0.13902713784123821</v>
      </c>
      <c r="V196" s="274">
        <f>IF(V$50=0,0,V$50/NMM_fec!V$50)</f>
        <v>0.13902713784123819</v>
      </c>
      <c r="W196" s="274">
        <f>IF(W$50=0,0,W$50/NMM_fec!W$50)</f>
        <v>0.13902713784123816</v>
      </c>
      <c r="X196" s="274">
        <f>IF(X$50=0,0,X$50/NMM_fec!X$50)</f>
        <v>0.1390271378412381</v>
      </c>
      <c r="Y196" s="274">
        <f>IF(Y$50=0,0,Y$50/NMM_fec!Y$50)</f>
        <v>0.13902713784123816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0.74321844455794184</v>
      </c>
      <c r="C197" s="274">
        <f>IF(C$51=0,0,C$51/NMM_fec!C$51)</f>
        <v>0.74321844455794217</v>
      </c>
      <c r="D197" s="274">
        <f>IF(D$51=0,0,D$51/NMM_fec!D$51)</f>
        <v>0.74321844455794184</v>
      </c>
      <c r="E197" s="274">
        <f>IF(E$51=0,0,E$51/NMM_fec!E$51)</f>
        <v>0.74551260201788094</v>
      </c>
      <c r="F197" s="274">
        <f>IF(F$51=0,0,F$51/NMM_fec!F$51)</f>
        <v>0.74757734373182583</v>
      </c>
      <c r="G197" s="274">
        <f>IF(G$51=0,0,G$51/NMM_fec!G$51)</f>
        <v>0.74943561127437641</v>
      </c>
      <c r="H197" s="274">
        <f>IF(H$51=0,0,H$51/NMM_fec!H$51)</f>
        <v>0.75110805206267173</v>
      </c>
      <c r="I197" s="274">
        <f>IF(I$51=0,0,I$51/NMM_fec!I$51)</f>
        <v>0.75261324877213764</v>
      </c>
      <c r="J197" s="274">
        <f>IF(J$51=0,0,J$51/NMM_fec!J$51)</f>
        <v>0.75396792581065697</v>
      </c>
      <c r="K197" s="274">
        <f>IF(K$51=0,0,K$51/NMM_fec!K$51)</f>
        <v>0.75518713514532398</v>
      </c>
      <c r="L197" s="274">
        <f>IF(L$51=0,0,L$51/NMM_fec!L$51)</f>
        <v>0.75628442354652481</v>
      </c>
      <c r="M197" s="274">
        <f>IF(M$51=0,0,M$51/NMM_fec!M$51)</f>
        <v>0.75727198310760546</v>
      </c>
      <c r="N197" s="274">
        <f>IF(N$51=0,0,N$51/NMM_fec!N$51)</f>
        <v>0.75816078671257792</v>
      </c>
      <c r="O197" s="274">
        <f>IF(O$51=0,0,O$51/NMM_fec!O$51)</f>
        <v>0.7584984189657572</v>
      </c>
      <c r="P197" s="274">
        <f>IF(P$51=0,0,P$51/NMM_fec!P$51)</f>
        <v>0.75849841896575709</v>
      </c>
      <c r="Q197" s="274">
        <f>IF(Q$51=0,0,Q$51/NMM_fec!Q$51)</f>
        <v>0.7584984189657572</v>
      </c>
      <c r="R197" s="274">
        <f>IF(R$51=0,0,R$51/NMM_fec!R$51)</f>
        <v>0.7584984189657572</v>
      </c>
      <c r="S197" s="274">
        <f>IF(S$51=0,0,S$51/NMM_fec!S$51)</f>
        <v>0.75849841896575732</v>
      </c>
      <c r="T197" s="274">
        <f>IF(T$51=0,0,T$51/NMM_fec!T$51)</f>
        <v>0.7584984189657572</v>
      </c>
      <c r="U197" s="274">
        <f>IF(U$51=0,0,U$51/NMM_fec!U$51)</f>
        <v>0.75849841896575687</v>
      </c>
      <c r="V197" s="274">
        <f>IF(V$51=0,0,V$51/NMM_fec!V$51)</f>
        <v>0.75849841896575698</v>
      </c>
      <c r="W197" s="274">
        <f>IF(W$51=0,0,W$51/NMM_fec!W$51)</f>
        <v>0.75849841896575754</v>
      </c>
      <c r="X197" s="274">
        <f>IF(X$51=0,0,X$51/NMM_fec!X$51)</f>
        <v>0.75849841896575687</v>
      </c>
      <c r="Y197" s="274">
        <f>IF(Y$51=0,0,Y$51/NMM_fec!Y$51)</f>
        <v>0.75849841896575754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0.51921286731958227</v>
      </c>
      <c r="C198" s="274">
        <f>IF(C$52=0,0,C$52/NMM_fec!C$52)</f>
        <v>0.5192128673195826</v>
      </c>
      <c r="D198" s="274">
        <f>IF(D$52=0,0,D$52/NMM_fec!D$52)</f>
        <v>0.51921286731958249</v>
      </c>
      <c r="E198" s="274">
        <f>IF(E$52=0,0,E$52/NMM_fec!E$52)</f>
        <v>0.52264560514488023</v>
      </c>
      <c r="F198" s="274">
        <f>IF(F$52=0,0,F$52/NMM_fec!F$52)</f>
        <v>0.52649405869178456</v>
      </c>
      <c r="G198" s="274">
        <f>IF(G$52=0,0,G$52/NMM_fec!G$52)</f>
        <v>0.52649405869178412</v>
      </c>
      <c r="H198" s="274">
        <f>IF(H$52=0,0,H$52/NMM_fec!H$52)</f>
        <v>0.52649405869178445</v>
      </c>
      <c r="I198" s="274">
        <f>IF(I$52=0,0,I$52/NMM_fec!I$52)</f>
        <v>0.52649405869178423</v>
      </c>
      <c r="J198" s="274">
        <f>IF(J$52=0,0,J$52/NMM_fec!J$52)</f>
        <v>0.53044900437891629</v>
      </c>
      <c r="K198" s="274">
        <f>IF(K$52=0,0,K$52/NMM_fec!K$52)</f>
        <v>0.53044900437891618</v>
      </c>
      <c r="L198" s="274">
        <f>IF(L$52=0,0,L$52/NMM_fec!L$52)</f>
        <v>0.53044900437891607</v>
      </c>
      <c r="M198" s="274">
        <f>IF(M$52=0,0,M$52/NMM_fec!M$52)</f>
        <v>0.53044900437891629</v>
      </c>
      <c r="N198" s="274">
        <f>IF(N$52=0,0,N$52/NMM_fec!N$52)</f>
        <v>0.53044900437891629</v>
      </c>
      <c r="O198" s="274">
        <f>IF(O$52=0,0,O$52/NMM_fec!O$52)</f>
        <v>0.53044900437891607</v>
      </c>
      <c r="P198" s="274">
        <f>IF(P$52=0,0,P$52/NMM_fec!P$52)</f>
        <v>0.53044900437891618</v>
      </c>
      <c r="Q198" s="274">
        <f>IF(Q$52=0,0,Q$52/NMM_fec!Q$52)</f>
        <v>0.53044900437891629</v>
      </c>
      <c r="R198" s="274">
        <f>IF(R$52=0,0,R$52/NMM_fec!R$52)</f>
        <v>0.5304490043789164</v>
      </c>
      <c r="S198" s="274">
        <f>IF(S$52=0,0,S$52/NMM_fec!S$52)</f>
        <v>0.53044900437891618</v>
      </c>
      <c r="T198" s="274">
        <f>IF(T$52=0,0,T$52/NMM_fec!T$52)</f>
        <v>0.53044900437891618</v>
      </c>
      <c r="U198" s="274">
        <f>IF(U$52=0,0,U$52/NMM_fec!U$52)</f>
        <v>0.53044900437891607</v>
      </c>
      <c r="V198" s="274">
        <f>IF(V$52=0,0,V$52/NMM_fec!V$52)</f>
        <v>0.53044900437891629</v>
      </c>
      <c r="W198" s="274">
        <f>IF(W$52=0,0,W$52/NMM_fec!W$52)</f>
        <v>0.53044900437891618</v>
      </c>
      <c r="X198" s="274">
        <f>IF(X$52=0,0,X$52/NMM_fec!X$52)</f>
        <v>0.53044900437891629</v>
      </c>
      <c r="Y198" s="274">
        <f>IF(Y$52=0,0,Y$52/NMM_fec!Y$52)</f>
        <v>0.53044900437891618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0.78728131013872582</v>
      </c>
      <c r="C199" s="275">
        <f>IF(C$53=0,0,C$53/NMM_fec!C$53)</f>
        <v>0.79461473207879152</v>
      </c>
      <c r="D199" s="275">
        <f>IF(D$53=0,0,D$53/NMM_fec!D$53)</f>
        <v>0.79931883086718947</v>
      </c>
      <c r="E199" s="275">
        <f>IF(E$53=0,0,E$53/NMM_fec!E$53)</f>
        <v>0.7957293170488059</v>
      </c>
      <c r="F199" s="275">
        <f>IF(F$53=0,0,F$53/NMM_fec!F$53)</f>
        <v>0.79933786052645905</v>
      </c>
      <c r="G199" s="275">
        <f>IF(G$53=0,0,G$53/NMM_fec!G$53)</f>
        <v>0.79915648495920832</v>
      </c>
      <c r="H199" s="275">
        <f>IF(H$53=0,0,H$53/NMM_fec!H$53)</f>
        <v>0.8167095622640459</v>
      </c>
      <c r="I199" s="275">
        <f>IF(I$53=0,0,I$53/NMM_fec!I$53)</f>
        <v>0.8165354783356954</v>
      </c>
      <c r="J199" s="275">
        <f>IF(J$53=0,0,J$53/NMM_fec!J$53)</f>
        <v>0.81501774890967549</v>
      </c>
      <c r="K199" s="275">
        <f>IF(K$53=0,0,K$53/NMM_fec!K$53)</f>
        <v>0.83406623108438993</v>
      </c>
      <c r="L199" s="275">
        <f>IF(L$53=0,0,L$53/NMM_fec!L$53)</f>
        <v>0.83475324079651458</v>
      </c>
      <c r="M199" s="275">
        <f>IF(M$53=0,0,M$53/NMM_fec!M$53)</f>
        <v>0.83464281687987796</v>
      </c>
      <c r="N199" s="275">
        <f>IF(N$53=0,0,N$53/NMM_fec!N$53)</f>
        <v>0.82178355201008191</v>
      </c>
      <c r="O199" s="275">
        <f>IF(O$53=0,0,O$53/NMM_fec!O$53)</f>
        <v>0.82100196380668333</v>
      </c>
      <c r="P199" s="275">
        <f>IF(P$53=0,0,P$53/NMM_fec!P$53)</f>
        <v>0.8255869070434384</v>
      </c>
      <c r="Q199" s="275">
        <f>IF(Q$53=0,0,Q$53/NMM_fec!Q$53)</f>
        <v>0.81343226969437299</v>
      </c>
      <c r="R199" s="275">
        <f>IF(R$53=0,0,R$53/NMM_fec!R$53)</f>
        <v>0.81575570207322079</v>
      </c>
      <c r="S199" s="275">
        <f>IF(S$53=0,0,S$53/NMM_fec!S$53)</f>
        <v>0.82452841187343817</v>
      </c>
      <c r="T199" s="275">
        <f>IF(T$53=0,0,T$53/NMM_fec!T$53)</f>
        <v>0.81991841322487335</v>
      </c>
      <c r="U199" s="275">
        <f>IF(U$53=0,0,U$53/NMM_fec!U$53)</f>
        <v>0.82260075336348992</v>
      </c>
      <c r="V199" s="275">
        <f>IF(V$53=0,0,V$53/NMM_fec!V$53)</f>
        <v>0.82327283574507326</v>
      </c>
      <c r="W199" s="275">
        <f>IF(W$53=0,0,W$53/NMM_fec!W$53)</f>
        <v>0.82950478289214158</v>
      </c>
      <c r="X199" s="275">
        <f>IF(X$53=0,0,X$53/NMM_fec!X$53)</f>
        <v>0.82272221584775995</v>
      </c>
      <c r="Y199" s="275">
        <f>IF(Y$53=0,0,Y$53/NMM_fec!Y$53)</f>
        <v>0.83119559372654017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0.6312091249599372</v>
      </c>
      <c r="C200" s="276">
        <f>IF(C$59=0,0,C$59/NMM_fec!C$59)</f>
        <v>0.63120912495993686</v>
      </c>
      <c r="D200" s="276">
        <f>IF(D$59=0,0,D$59/NMM_fec!D$59)</f>
        <v>0.63120912495993686</v>
      </c>
      <c r="E200" s="276">
        <f>IF(E$59=0,0,E$59/NMM_fec!E$59)</f>
        <v>0.63477821246394384</v>
      </c>
      <c r="F200" s="276">
        <f>IF(F$59=0,0,F$59/NMM_fec!F$59)</f>
        <v>0.63799039121754919</v>
      </c>
      <c r="G200" s="276">
        <f>IF(G$59=0,0,G$59/NMM_fec!G$59)</f>
        <v>0.64006089794938525</v>
      </c>
      <c r="H200" s="276">
        <f>IF(H$59=0,0,H$59/NMM_fec!H$59)</f>
        <v>0.6400608979493857</v>
      </c>
      <c r="I200" s="276">
        <f>IF(I$59=0,0,I$59/NMM_fec!I$59)</f>
        <v>0.6400608979493857</v>
      </c>
      <c r="J200" s="276">
        <f>IF(J$59=0,0,J$59/NMM_fec!J$59)</f>
        <v>0.64274480815444701</v>
      </c>
      <c r="K200" s="276">
        <f>IF(K$59=0,0,K$59/NMM_fec!K$59)</f>
        <v>0.64486894097675906</v>
      </c>
      <c r="L200" s="276">
        <f>IF(L$59=0,0,L$59/NMM_fec!L$59)</f>
        <v>0.64486894097675906</v>
      </c>
      <c r="M200" s="276">
        <f>IF(M$59=0,0,M$59/NMM_fec!M$59)</f>
        <v>0.64486894097675929</v>
      </c>
      <c r="N200" s="276">
        <f>IF(N$59=0,0,N$59/NMM_fec!N$59)</f>
        <v>0.64486894097675906</v>
      </c>
      <c r="O200" s="276">
        <f>IF(O$59=0,0,O$59/NMM_fec!O$59)</f>
        <v>0.64486894097675951</v>
      </c>
      <c r="P200" s="276">
        <f>IF(P$59=0,0,P$59/NMM_fec!P$59)</f>
        <v>0.64486894097675918</v>
      </c>
      <c r="Q200" s="276">
        <f>IF(Q$59=0,0,Q$59/NMM_fec!Q$59)</f>
        <v>0.64486894097675929</v>
      </c>
      <c r="R200" s="276">
        <f>IF(R$59=0,0,R$59/NMM_fec!R$59)</f>
        <v>0.64486894097675918</v>
      </c>
      <c r="S200" s="276">
        <f>IF(S$59=0,0,S$59/NMM_fec!S$59)</f>
        <v>0.64486894097675918</v>
      </c>
      <c r="T200" s="276">
        <f>IF(T$59=0,0,T$59/NMM_fec!T$59)</f>
        <v>0.64486894097675929</v>
      </c>
      <c r="U200" s="276">
        <f>IF(U$59=0,0,U$59/NMM_fec!U$59)</f>
        <v>0.64486894097675929</v>
      </c>
      <c r="V200" s="276">
        <f>IF(V$59=0,0,V$59/NMM_fec!V$59)</f>
        <v>0.64486894097675918</v>
      </c>
      <c r="W200" s="276">
        <f>IF(W$59=0,0,W$59/NMM_fec!W$59)</f>
        <v>0.64486894097675929</v>
      </c>
      <c r="X200" s="276">
        <f>IF(X$59=0,0,X$59/NMM_fec!X$59)</f>
        <v>0.64486894097675929</v>
      </c>
      <c r="Y200" s="276">
        <f>IF(Y$59=0,0,Y$59/NMM_fec!Y$59)</f>
        <v>0.64486894097675918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0.45934441018737732</v>
      </c>
      <c r="C201" s="276">
        <f>IF(C$60=0,0,C$60/NMM_fec!C$60)</f>
        <v>0.46406234921514583</v>
      </c>
      <c r="D201" s="276">
        <f>IF(D$60=0,0,D$60/NMM_fec!D$60)</f>
        <v>0.46432463554136888</v>
      </c>
      <c r="E201" s="276">
        <f>IF(E$60=0,0,E$60/NMM_fec!E$60)</f>
        <v>0.46499919527328104</v>
      </c>
      <c r="F201" s="276">
        <f>IF(F$60=0,0,F$60/NMM_fec!F$60)</f>
        <v>0.48504442684393723</v>
      </c>
      <c r="G201" s="276">
        <f>IF(G$60=0,0,G$60/NMM_fec!G$60)</f>
        <v>0.48402819860808222</v>
      </c>
      <c r="H201" s="276">
        <f>IF(H$60=0,0,H$60/NMM_fec!H$60)</f>
        <v>0.49092375465485594</v>
      </c>
      <c r="I201" s="276">
        <f>IF(I$60=0,0,I$60/NMM_fec!I$60)</f>
        <v>0.48224982182688286</v>
      </c>
      <c r="J201" s="276">
        <f>IF(J$60=0,0,J$60/NMM_fec!J$60)</f>
        <v>0.48383425215662507</v>
      </c>
      <c r="K201" s="276">
        <f>IF(K$60=0,0,K$60/NMM_fec!K$60)</f>
        <v>0.49237526105355889</v>
      </c>
      <c r="L201" s="276">
        <f>IF(L$60=0,0,L$60/NMM_fec!L$60)</f>
        <v>0.49560322925831868</v>
      </c>
      <c r="M201" s="276">
        <f>IF(M$60=0,0,M$60/NMM_fec!M$60)</f>
        <v>0.49330785014637246</v>
      </c>
      <c r="N201" s="276">
        <f>IF(N$60=0,0,N$60/NMM_fec!N$60)</f>
        <v>0.49787218264890309</v>
      </c>
      <c r="O201" s="276">
        <f>IF(O$60=0,0,O$60/NMM_fec!O$60)</f>
        <v>0.5032219915511732</v>
      </c>
      <c r="P201" s="276">
        <f>IF(P$60=0,0,P$60/NMM_fec!P$60)</f>
        <v>0.51103769012082256</v>
      </c>
      <c r="Q201" s="276">
        <f>IF(Q$60=0,0,Q$60/NMM_fec!Q$60)</f>
        <v>0.51784114452152386</v>
      </c>
      <c r="R201" s="276">
        <f>IF(R$60=0,0,R$60/NMM_fec!R$60)</f>
        <v>0.51041572858505035</v>
      </c>
      <c r="S201" s="276">
        <f>IF(S$60=0,0,S$60/NMM_fec!S$60)</f>
        <v>0.51572820628360738</v>
      </c>
      <c r="T201" s="276">
        <f>IF(T$60=0,0,T$60/NMM_fec!T$60)</f>
        <v>0.52101564150631829</v>
      </c>
      <c r="U201" s="276">
        <f>IF(U$60=0,0,U$60/NMM_fec!U$60)</f>
        <v>0.52605544665058279</v>
      </c>
      <c r="V201" s="276">
        <f>IF(V$60=0,0,V$60/NMM_fec!V$60)</f>
        <v>0.52597689701148365</v>
      </c>
      <c r="W201" s="276">
        <f>IF(W$60=0,0,W$60/NMM_fec!W$60)</f>
        <v>0.48190817479635767</v>
      </c>
      <c r="X201" s="276">
        <f>IF(X$60=0,0,X$60/NMM_fec!X$60)</f>
        <v>0.48167581188989567</v>
      </c>
      <c r="Y201" s="276">
        <f>IF(Y$60=0,0,Y$60/NMM_fec!Y$60)</f>
        <v>0.48302493067247404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0.61363119387502807</v>
      </c>
      <c r="C202" s="276">
        <f>IF(C$79=0,0,C$79/NMM_fec!C$79)</f>
        <v>0.61579607653860846</v>
      </c>
      <c r="D202" s="276">
        <f>IF(D$79=0,0,D$79/NMM_fec!D$79)</f>
        <v>0.61533207124602918</v>
      </c>
      <c r="E202" s="276">
        <f>IF(E$79=0,0,E$79/NMM_fec!E$79)</f>
        <v>0.61746366337929937</v>
      </c>
      <c r="F202" s="276">
        <f>IF(F$79=0,0,F$79/NMM_fec!F$79)</f>
        <v>0.61793574700540421</v>
      </c>
      <c r="G202" s="276">
        <f>IF(G$79=0,0,G$79/NMM_fec!G$79)</f>
        <v>0.61728628210341796</v>
      </c>
      <c r="H202" s="276">
        <f>IF(H$79=0,0,H$79/NMM_fec!H$79)</f>
        <v>0.61741956474801607</v>
      </c>
      <c r="I202" s="276">
        <f>IF(I$79=0,0,I$79/NMM_fec!I$79)</f>
        <v>0.62075078794535798</v>
      </c>
      <c r="J202" s="276">
        <f>IF(J$79=0,0,J$79/NMM_fec!J$79)</f>
        <v>0.62262913762118266</v>
      </c>
      <c r="K202" s="276">
        <f>IF(K$79=0,0,K$79/NMM_fec!K$79)</f>
        <v>0.6227953788460816</v>
      </c>
      <c r="L202" s="276">
        <f>IF(L$79=0,0,L$79/NMM_fec!L$79)</f>
        <v>0.62487141173192806</v>
      </c>
      <c r="M202" s="276">
        <f>IF(M$79=0,0,M$79/NMM_fec!M$79)</f>
        <v>0.62620053893425753</v>
      </c>
      <c r="N202" s="276">
        <f>IF(N$79=0,0,N$79/NMM_fec!N$79)</f>
        <v>0.62665556163970559</v>
      </c>
      <c r="O202" s="276">
        <f>IF(O$79=0,0,O$79/NMM_fec!O$79)</f>
        <v>0.62774076298286963</v>
      </c>
      <c r="P202" s="276">
        <f>IF(P$79=0,0,P$79/NMM_fec!P$79)</f>
        <v>0.63346838713779641</v>
      </c>
      <c r="Q202" s="276">
        <f>IF(Q$79=0,0,Q$79/NMM_fec!Q$79)</f>
        <v>0.62473499069941996</v>
      </c>
      <c r="R202" s="276">
        <f>IF(R$79=0,0,R$79/NMM_fec!R$79)</f>
        <v>0.63008445058720874</v>
      </c>
      <c r="S202" s="276">
        <f>IF(S$79=0,0,S$79/NMM_fec!S$79)</f>
        <v>0.63406312032913836</v>
      </c>
      <c r="T202" s="276">
        <f>IF(T$79=0,0,T$79/NMM_fec!T$79)</f>
        <v>0.63370123512921317</v>
      </c>
      <c r="U202" s="276">
        <f>IF(U$79=0,0,U$79/NMM_fec!U$79)</f>
        <v>0.63451703478727894</v>
      </c>
      <c r="V202" s="276">
        <f>IF(V$79=0,0,V$79/NMM_fec!V$79)</f>
        <v>0.63196394550145907</v>
      </c>
      <c r="W202" s="276">
        <f>IF(W$79=0,0,W$79/NMM_fec!W$79)</f>
        <v>0.63063297062751444</v>
      </c>
      <c r="X202" s="276">
        <f>IF(X$79=0,0,X$79/NMM_fec!X$79)</f>
        <v>0.62770322899610997</v>
      </c>
      <c r="Y202" s="276">
        <f>IF(Y$79=0,0,Y$79/NMM_fec!Y$79)</f>
        <v>0.63100423153209828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0.52354396329604858</v>
      </c>
      <c r="C203" s="277">
        <f>IF(C$89=0,0,C$89/NMM_fec!C$89)</f>
        <v>0.53015628581574659</v>
      </c>
      <c r="D203" s="277">
        <f>IF(D$89=0,0,D$89/NMM_fec!D$89)</f>
        <v>0.53179832448504749</v>
      </c>
      <c r="E203" s="277">
        <f>IF(E$89=0,0,E$89/NMM_fec!E$89)</f>
        <v>0.53038369964225951</v>
      </c>
      <c r="F203" s="277">
        <f>IF(F$89=0,0,F$89/NMM_fec!F$89)</f>
        <v>0.53503575591989549</v>
      </c>
      <c r="G203" s="277">
        <f>IF(G$89=0,0,G$89/NMM_fec!G$89)</f>
        <v>0.5333599927355368</v>
      </c>
      <c r="H203" s="277">
        <f>IF(H$89=0,0,H$89/NMM_fec!H$89)</f>
        <v>0.54135930600873183</v>
      </c>
      <c r="I203" s="277">
        <f>IF(I$89=0,0,I$89/NMM_fec!I$89)</f>
        <v>0.53621536656443713</v>
      </c>
      <c r="J203" s="277">
        <f>IF(J$89=0,0,J$89/NMM_fec!J$89)</f>
        <v>0.53586721669559401</v>
      </c>
      <c r="K203" s="277">
        <f>IF(K$89=0,0,K$89/NMM_fec!K$89)</f>
        <v>0.54721904396225662</v>
      </c>
      <c r="L203" s="277">
        <f>IF(L$89=0,0,L$89/NMM_fec!L$89)</f>
        <v>0.54954391305772943</v>
      </c>
      <c r="M203" s="277">
        <f>IF(M$89=0,0,M$89/NMM_fec!M$89)</f>
        <v>0.54551930660123316</v>
      </c>
      <c r="N203" s="277">
        <f>IF(N$89=0,0,N$89/NMM_fec!N$89)</f>
        <v>0.54194698218204151</v>
      </c>
      <c r="O203" s="277">
        <f>IF(O$89=0,0,O$89/NMM_fec!O$89)</f>
        <v>0.54336261286712983</v>
      </c>
      <c r="P203" s="277">
        <f>IF(P$89=0,0,P$89/NMM_fec!P$89)</f>
        <v>0.54410476678306352</v>
      </c>
      <c r="Q203" s="277">
        <f>IF(Q$89=0,0,Q$89/NMM_fec!Q$89)</f>
        <v>0.54083389976214946</v>
      </c>
      <c r="R203" s="277">
        <f>IF(R$89=0,0,R$89/NMM_fec!R$89)</f>
        <v>0.53935066934543019</v>
      </c>
      <c r="S203" s="277">
        <f>IF(S$89=0,0,S$89/NMM_fec!S$89)</f>
        <v>0.54614225957808571</v>
      </c>
      <c r="T203" s="277">
        <f>IF(T$89=0,0,T$89/NMM_fec!T$89)</f>
        <v>0.54443683391648123</v>
      </c>
      <c r="U203" s="277">
        <f>IF(U$89=0,0,U$89/NMM_fec!U$89)</f>
        <v>0.5460218159490603</v>
      </c>
      <c r="V203" s="277">
        <f>IF(V$89=0,0,V$89/NMM_fec!V$89)</f>
        <v>0.5460504657110461</v>
      </c>
      <c r="W203" s="277">
        <f>IF(W$89=0,0,W$89/NMM_fec!W$89)</f>
        <v>0.5487416915385801</v>
      </c>
      <c r="X203" s="277">
        <f>IF(X$89=0,0,X$89/NMM_fec!X$89)</f>
        <v>0.54566448153347458</v>
      </c>
      <c r="Y203" s="277">
        <f>IF(Y$89=0,0,Y$89/NMM_fec!Y$89)</f>
        <v>0.54733214338825054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0.42213549257108923</v>
      </c>
      <c r="C205" s="320">
        <f>IF(C$99=0,0,C$99/NMM_fec!C$99)</f>
        <v>0.42767077740490544</v>
      </c>
      <c r="D205" s="320">
        <f>IF(D$99=0,0,D$99/NMM_fec!D$99)</f>
        <v>0.42891658877765027</v>
      </c>
      <c r="E205" s="320">
        <f>IF(E$99=0,0,E$99/NMM_fec!E$99)</f>
        <v>0.42536653414268216</v>
      </c>
      <c r="F205" s="320">
        <f>IF(F$99=0,0,F$99/NMM_fec!F$99)</f>
        <v>0.42646551497323409</v>
      </c>
      <c r="G205" s="320">
        <f>IF(G$99=0,0,G$99/NMM_fec!G$99)</f>
        <v>0.42805132636094656</v>
      </c>
      <c r="H205" s="320">
        <f>IF(H$99=0,0,H$99/NMM_fec!H$99)</f>
        <v>0.43777453677944694</v>
      </c>
      <c r="I205" s="320">
        <f>IF(I$99=0,0,I$99/NMM_fec!I$99)</f>
        <v>0.43275435555261482</v>
      </c>
      <c r="J205" s="320">
        <f>IF(J$99=0,0,J$99/NMM_fec!J$99)</f>
        <v>0.4337448254238786</v>
      </c>
      <c r="K205" s="320">
        <f>IF(K$99=0,0,K$99/NMM_fec!K$99)</f>
        <v>0.44338207228111509</v>
      </c>
      <c r="L205" s="320">
        <f>IF(L$99=0,0,L$99/NMM_fec!L$99)</f>
        <v>0.44972660867723918</v>
      </c>
      <c r="M205" s="320">
        <f>IF(M$99=0,0,M$99/NMM_fec!M$99)</f>
        <v>0.44590496803966195</v>
      </c>
      <c r="N205" s="320">
        <f>IF(N$99=0,0,N$99/NMM_fec!N$99)</f>
        <v>0.44324708025075849</v>
      </c>
      <c r="O205" s="320">
        <f>IF(O$99=0,0,O$99/NMM_fec!O$99)</f>
        <v>0.45322177440753675</v>
      </c>
      <c r="P205" s="320">
        <f>IF(P$99=0,0,P$99/NMM_fec!P$99)</f>
        <v>0.45334234356495184</v>
      </c>
      <c r="Q205" s="320">
        <f>IF(Q$99=0,0,Q$99/NMM_fec!Q$99)</f>
        <v>0.45948056441720386</v>
      </c>
      <c r="R205" s="320">
        <f>IF(R$99=0,0,R$99/NMM_fec!R$99)</f>
        <v>0.46951678201415953</v>
      </c>
      <c r="S205" s="320">
        <f>IF(S$99=0,0,S$99/NMM_fec!S$99)</f>
        <v>0.478623193472417</v>
      </c>
      <c r="T205" s="320">
        <f>IF(T$99=0,0,T$99/NMM_fec!T$99)</f>
        <v>0.48853673636893702</v>
      </c>
      <c r="U205" s="320">
        <f>IF(U$99=0,0,U$99/NMM_fec!U$99)</f>
        <v>0.49417532238757328</v>
      </c>
      <c r="V205" s="320">
        <f>IF(V$99=0,0,V$99/NMM_fec!V$99)</f>
        <v>0.49746801908290833</v>
      </c>
      <c r="W205" s="320">
        <f>IF(W$99=0,0,W$99/NMM_fec!W$99)</f>
        <v>0.51480231937191967</v>
      </c>
      <c r="X205" s="320">
        <f>IF(X$99=0,0,X$99/NMM_fec!X$99)</f>
        <v>0.51634423154761577</v>
      </c>
      <c r="Y205" s="320">
        <f>IF(Y$99=0,0,Y$99/NMM_fec!Y$99)</f>
        <v>0.51797975108394623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0.40993672801746611</v>
      </c>
      <c r="C206" s="273">
        <f>IF(C$100=0,0,C$100/NMM_fec!C$100)</f>
        <v>0.40993672801746611</v>
      </c>
      <c r="D206" s="273">
        <f>IF(D$100=0,0,D$100/NMM_fec!D$100)</f>
        <v>0.40993672801746606</v>
      </c>
      <c r="E206" s="273">
        <f>IF(E$100=0,0,E$100/NMM_fec!E$100)</f>
        <v>0.41022010319237795</v>
      </c>
      <c r="F206" s="273">
        <f>IF(F$100=0,0,F$100/NMM_fec!F$100)</f>
        <v>0.41022010319237795</v>
      </c>
      <c r="G206" s="273">
        <f>IF(G$100=0,0,G$100/NMM_fec!G$100)</f>
        <v>0.41312925656979982</v>
      </c>
      <c r="H206" s="273">
        <f>IF(H$100=0,0,H$100/NMM_fec!H$100)</f>
        <v>0.41638715528859099</v>
      </c>
      <c r="I206" s="273">
        <f>IF(I$100=0,0,I$100/NMM_fec!I$100)</f>
        <v>0.41638715528859105</v>
      </c>
      <c r="J206" s="273">
        <f>IF(J$100=0,0,J$100/NMM_fec!J$100)</f>
        <v>0.42060427507335163</v>
      </c>
      <c r="K206" s="273">
        <f>IF(K$100=0,0,K$100/NMM_fec!K$100)</f>
        <v>0.42060427507335163</v>
      </c>
      <c r="L206" s="273">
        <f>IF(L$100=0,0,L$100/NMM_fec!L$100)</f>
        <v>0.42457619073050445</v>
      </c>
      <c r="M206" s="273">
        <f>IF(M$100=0,0,M$100/NMM_fec!M$100)</f>
        <v>0.42457619073050445</v>
      </c>
      <c r="N206" s="273">
        <f>IF(N$100=0,0,N$100/NMM_fec!N$100)</f>
        <v>0.42457619073050445</v>
      </c>
      <c r="O206" s="273">
        <f>IF(O$100=0,0,O$100/NMM_fec!O$100)</f>
        <v>0.43277979707929898</v>
      </c>
      <c r="P206" s="273">
        <f>IF(P$100=0,0,P$100/NMM_fec!P$100)</f>
        <v>0.43277979707929903</v>
      </c>
      <c r="Q206" s="273">
        <f>IF(Q$100=0,0,Q$100/NMM_fec!Q$100)</f>
        <v>0.44050529592400128</v>
      </c>
      <c r="R206" s="273">
        <f>IF(R$100=0,0,R$100/NMM_fec!R$100)</f>
        <v>0.45145476633160109</v>
      </c>
      <c r="S206" s="273">
        <f>IF(S$100=0,0,S$100/NMM_fec!S$100)</f>
        <v>0.45492438462536194</v>
      </c>
      <c r="T206" s="273">
        <f>IF(T$100=0,0,T$100/NMM_fec!T$100)</f>
        <v>0.46443194616282579</v>
      </c>
      <c r="U206" s="273">
        <f>IF(U$100=0,0,U$100/NMM_fec!U$100)</f>
        <v>0.46963532408666209</v>
      </c>
      <c r="V206" s="273">
        <f>IF(V$100=0,0,V$100/NMM_fec!V$100)</f>
        <v>0.47256656161757837</v>
      </c>
      <c r="W206" s="273">
        <f>IF(W$100=0,0,W$100/NMM_fec!W$100)</f>
        <v>0.48030990545582047</v>
      </c>
      <c r="X206" s="273">
        <f>IF(X$100=0,0,X$100/NMM_fec!X$100)</f>
        <v>0.48727891491023845</v>
      </c>
      <c r="Y206" s="273">
        <f>IF(Y$100=0,0,Y$100/NMM_fec!Y$100)</f>
        <v>0.49013306753437996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0.10640381368653788</v>
      </c>
      <c r="C207" s="274">
        <f>IF(C$101=0,0,C$101/NMM_fec!C$101)</f>
        <v>0.10640381368653785</v>
      </c>
      <c r="D207" s="274">
        <f>IF(D$101=0,0,D$101/NMM_fec!D$101)</f>
        <v>0.1064038136865379</v>
      </c>
      <c r="E207" s="274">
        <f>IF(E$101=0,0,E$101/NMM_fec!E$101)</f>
        <v>0.10647736698697162</v>
      </c>
      <c r="F207" s="274">
        <f>IF(F$101=0,0,F$101/NMM_fec!F$101)</f>
        <v>0.1064773669869717</v>
      </c>
      <c r="G207" s="274">
        <f>IF(G$101=0,0,G$101/NMM_fec!G$101)</f>
        <v>0.10723247135503781</v>
      </c>
      <c r="H207" s="274">
        <f>IF(H$101=0,0,H$101/NMM_fec!H$101)</f>
        <v>0.10807809660545237</v>
      </c>
      <c r="I207" s="274">
        <f>IF(I$101=0,0,I$101/NMM_fec!I$101)</f>
        <v>0.1080780966054524</v>
      </c>
      <c r="J207" s="274">
        <f>IF(J$101=0,0,J$101/NMM_fec!J$101)</f>
        <v>0.1091726987652578</v>
      </c>
      <c r="K207" s="274">
        <f>IF(K$101=0,0,K$101/NMM_fec!K$101)</f>
        <v>0.1091726987652578</v>
      </c>
      <c r="L207" s="274">
        <f>IF(L$101=0,0,L$101/NMM_fec!L$101)</f>
        <v>0.11020365536094083</v>
      </c>
      <c r="M207" s="274">
        <f>IF(M$101=0,0,M$101/NMM_fec!M$101)</f>
        <v>0.11020365536094083</v>
      </c>
      <c r="N207" s="274">
        <f>IF(N$101=0,0,N$101/NMM_fec!N$101)</f>
        <v>0.11020365536094083</v>
      </c>
      <c r="O207" s="274">
        <f>IF(O$101=0,0,O$101/NMM_fec!O$101)</f>
        <v>0.11233299616364549</v>
      </c>
      <c r="P207" s="274">
        <f>IF(P$101=0,0,P$101/NMM_fec!P$101)</f>
        <v>0.11233299616364548</v>
      </c>
      <c r="Q207" s="274">
        <f>IF(Q$101=0,0,Q$101/NMM_fec!Q$101)</f>
        <v>0.11433823864016802</v>
      </c>
      <c r="R207" s="274">
        <f>IF(R$101=0,0,R$101/NMM_fec!R$101)</f>
        <v>0.11734801684798404</v>
      </c>
      <c r="S207" s="274">
        <f>IF(S$101=0,0,S$101/NMM_fec!S$101)</f>
        <v>0.1180808796938963</v>
      </c>
      <c r="T207" s="274">
        <f>IF(T$101=0,0,T$101/NMM_fec!T$101)</f>
        <v>0.12089673717810485</v>
      </c>
      <c r="U207" s="274">
        <f>IF(U$101=0,0,U$101/NMM_fec!U$101)</f>
        <v>0.12189927398406944</v>
      </c>
      <c r="V207" s="274">
        <f>IF(V$101=0,0,V$101/NMM_fec!V$101)</f>
        <v>0.12266011054930963</v>
      </c>
      <c r="W207" s="274">
        <f>IF(W$101=0,0,W$101/NMM_fec!W$101)</f>
        <v>0.12623880202700527</v>
      </c>
      <c r="X207" s="274">
        <f>IF(X$101=0,0,X$101/NMM_fec!X$101)</f>
        <v>0.12721970010288375</v>
      </c>
      <c r="Y207" s="274">
        <f>IF(Y$101=0,0,Y$101/NMM_fec!Y$101)</f>
        <v>0.12721970010288369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0.5813957312019975</v>
      </c>
      <c r="C208" s="274">
        <f>IF(C$102=0,0,C$102/NMM_fec!C$102)</f>
        <v>0.58139573120199739</v>
      </c>
      <c r="D208" s="274">
        <f>IF(D$102=0,0,D$102/NMM_fec!D$102)</f>
        <v>0.58139573120199728</v>
      </c>
      <c r="E208" s="274">
        <f>IF(E$102=0,0,E$102/NMM_fec!E$102)</f>
        <v>0.58179763009458807</v>
      </c>
      <c r="F208" s="274">
        <f>IF(F$102=0,0,F$102/NMM_fec!F$102)</f>
        <v>0.58179763009458785</v>
      </c>
      <c r="G208" s="274">
        <f>IF(G$102=0,0,G$102/NMM_fec!G$102)</f>
        <v>0.58592355792551087</v>
      </c>
      <c r="H208" s="274">
        <f>IF(H$102=0,0,H$102/NMM_fec!H$102)</f>
        <v>0.5905440963606845</v>
      </c>
      <c r="I208" s="274">
        <f>IF(I$102=0,0,I$102/NMM_fec!I$102)</f>
        <v>0.59054409636068406</v>
      </c>
      <c r="J208" s="274">
        <f>IF(J$102=0,0,J$102/NMM_fec!J$102)</f>
        <v>0.59652505701450176</v>
      </c>
      <c r="K208" s="274">
        <f>IF(K$102=0,0,K$102/NMM_fec!K$102)</f>
        <v>0.59652505701450187</v>
      </c>
      <c r="L208" s="274">
        <f>IF(L$102=0,0,L$102/NMM_fec!L$102)</f>
        <v>0.60215825513981047</v>
      </c>
      <c r="M208" s="274">
        <f>IF(M$102=0,0,M$102/NMM_fec!M$102)</f>
        <v>0.60215825513981058</v>
      </c>
      <c r="N208" s="274">
        <f>IF(N$102=0,0,N$102/NMM_fec!N$102)</f>
        <v>0.60215825513981014</v>
      </c>
      <c r="O208" s="274">
        <f>IF(O$102=0,0,O$102/NMM_fec!O$102)</f>
        <v>0.61379307921306936</v>
      </c>
      <c r="P208" s="274">
        <f>IF(P$102=0,0,P$102/NMM_fec!P$102)</f>
        <v>0.6137930792130698</v>
      </c>
      <c r="Q208" s="274">
        <f>IF(Q$102=0,0,Q$102/NMM_fec!Q$102)</f>
        <v>0.62474982385861</v>
      </c>
      <c r="R208" s="274">
        <f>IF(R$102=0,0,R$102/NMM_fec!R$102)</f>
        <v>0.63889084338848234</v>
      </c>
      <c r="S208" s="274">
        <f>IF(S$102=0,0,S$102/NMM_fec!S$102)</f>
        <v>0.64519980075952588</v>
      </c>
      <c r="T208" s="274">
        <f>IF(T$102=0,0,T$102/NMM_fec!T$102)</f>
        <v>0.6572958225993063</v>
      </c>
      <c r="U208" s="274">
        <f>IF(U$102=0,0,U$102/NMM_fec!U$102)</f>
        <v>0.66606369711283442</v>
      </c>
      <c r="V208" s="274">
        <f>IF(V$102=0,0,V$102/NMM_fec!V$102)</f>
        <v>0.67022094595427328</v>
      </c>
      <c r="W208" s="274">
        <f>IF(W$102=0,0,W$102/NMM_fec!W$102)</f>
        <v>0.67981485327457924</v>
      </c>
      <c r="X208" s="274">
        <f>IF(X$102=0,0,X$102/NMM_fec!X$102)</f>
        <v>0.68844936986285388</v>
      </c>
      <c r="Y208" s="274">
        <f>IF(Y$102=0,0,Y$102/NMM_fec!Y$102)</f>
        <v>0.69513477009868574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0.40614078653650987</v>
      </c>
      <c r="C209" s="274">
        <f>IF(C$103=0,0,C$103/NMM_fec!C$103)</f>
        <v>0.40614078653650992</v>
      </c>
      <c r="D209" s="274">
        <f>IF(D$103=0,0,D$103/NMM_fec!D$103)</f>
        <v>0.40614078653650998</v>
      </c>
      <c r="E209" s="274">
        <f>IF(E$103=0,0,E$103/NMM_fec!E$103)</f>
        <v>0.40642153770750211</v>
      </c>
      <c r="F209" s="274">
        <f>IF(F$103=0,0,F$103/NMM_fec!F$103)</f>
        <v>0.40642153770750211</v>
      </c>
      <c r="G209" s="274">
        <f>IF(G$103=0,0,G$103/NMM_fec!G$103)</f>
        <v>0.40930375284000675</v>
      </c>
      <c r="H209" s="274">
        <f>IF(H$103=0,0,H$103/NMM_fec!H$103)</f>
        <v>0.4125314839938003</v>
      </c>
      <c r="I209" s="274">
        <f>IF(I$103=0,0,I$103/NMM_fec!I$103)</f>
        <v>0.41253148399380035</v>
      </c>
      <c r="J209" s="274">
        <f>IF(J$103=0,0,J$103/NMM_fec!J$103)</f>
        <v>0.41670955399641885</v>
      </c>
      <c r="K209" s="274">
        <f>IF(K$103=0,0,K$103/NMM_fec!K$103)</f>
        <v>0.41670955399641885</v>
      </c>
      <c r="L209" s="274">
        <f>IF(L$103=0,0,L$103/NMM_fec!L$103)</f>
        <v>0.42064469041821334</v>
      </c>
      <c r="M209" s="274">
        <f>IF(M$103=0,0,M$103/NMM_fec!M$103)</f>
        <v>0.42064469041821329</v>
      </c>
      <c r="N209" s="274">
        <f>IF(N$103=0,0,N$103/NMM_fec!N$103)</f>
        <v>0.42064469041821317</v>
      </c>
      <c r="O209" s="274">
        <f>IF(O$103=0,0,O$103/NMM_fec!O$103)</f>
        <v>0.42877233282549065</v>
      </c>
      <c r="P209" s="274">
        <f>IF(P$103=0,0,P$103/NMM_fec!P$103)</f>
        <v>0.42877233282549065</v>
      </c>
      <c r="Q209" s="274">
        <f>IF(Q$103=0,0,Q$103/NMM_fec!Q$103)</f>
        <v>0.43642629491946688</v>
      </c>
      <c r="R209" s="274">
        <f>IF(R$103=0,0,R$103/NMM_fec!R$103)</f>
        <v>0.44791454563408861</v>
      </c>
      <c r="S209" s="274">
        <f>IF(S$103=0,0,S$103/NMM_fec!S$103)</f>
        <v>0.45071186541380126</v>
      </c>
      <c r="T209" s="274">
        <f>IF(T$103=0,0,T$103/NMM_fec!T$103)</f>
        <v>0.46145992541078851</v>
      </c>
      <c r="U209" s="274">
        <f>IF(U$103=0,0,U$103/NMM_fec!U$103)</f>
        <v>0.46528658418173979</v>
      </c>
      <c r="V209" s="274">
        <f>IF(V$103=0,0,V$103/NMM_fec!V$103)</f>
        <v>0.46819067897238986</v>
      </c>
      <c r="W209" s="274">
        <f>IF(W$103=0,0,W$103/NMM_fec!W$103)</f>
        <v>0.48185045789539577</v>
      </c>
      <c r="X209" s="274">
        <f>IF(X$103=0,0,X$103/NMM_fec!X$103)</f>
        <v>0.48559452215631649</v>
      </c>
      <c r="Y209" s="274">
        <f>IF(Y$103=0,0,Y$103/NMM_fec!Y$103)</f>
        <v>0.48559452215631665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0.61496250076213677</v>
      </c>
      <c r="C210" s="275">
        <f>IF(C$104=0,0,C$104/NMM_fec!C$104)</f>
        <v>0.62069079563885876</v>
      </c>
      <c r="D210" s="275">
        <f>IF(D$104=0,0,D$104/NMM_fec!D$104)</f>
        <v>0.62436526919423307</v>
      </c>
      <c r="E210" s="275">
        <f>IF(E$104=0,0,E$104/NMM_fec!E$104)</f>
        <v>0.61790584695134121</v>
      </c>
      <c r="F210" s="275">
        <f>IF(F$104=0,0,F$104/NMM_fec!F$104)</f>
        <v>0.61617086257167408</v>
      </c>
      <c r="G210" s="275">
        <f>IF(G$104=0,0,G$104/NMM_fec!G$104)</f>
        <v>0.62039974951621057</v>
      </c>
      <c r="H210" s="275">
        <f>IF(H$104=0,0,H$104/NMM_fec!H$104)</f>
        <v>0.63902639738323486</v>
      </c>
      <c r="I210" s="275">
        <f>IF(I$104=0,0,I$104/NMM_fec!I$104)</f>
        <v>0.63889018711863621</v>
      </c>
      <c r="J210" s="275">
        <f>IF(J$104=0,0,J$104/NMM_fec!J$104)</f>
        <v>0.63935846508530914</v>
      </c>
      <c r="K210" s="275">
        <f>IF(K$104=0,0,K$104/NMM_fec!K$104)</f>
        <v>0.6543014627583329</v>
      </c>
      <c r="L210" s="275">
        <f>IF(L$104=0,0,L$104/NMM_fec!L$104)</f>
        <v>0.66102429318343858</v>
      </c>
      <c r="M210" s="275">
        <f>IF(M$104=0,0,M$104/NMM_fec!M$104)</f>
        <v>0.66093685070597563</v>
      </c>
      <c r="N210" s="275">
        <f>IF(N$104=0,0,N$104/NMM_fec!N$104)</f>
        <v>0.65075385762971694</v>
      </c>
      <c r="O210" s="275">
        <f>IF(O$104=0,0,O$104/NMM_fec!O$104)</f>
        <v>0.66269675692209618</v>
      </c>
      <c r="P210" s="275">
        <f>IF(P$104=0,0,P$104/NMM_fec!P$104)</f>
        <v>0.66639763359184434</v>
      </c>
      <c r="Q210" s="275">
        <f>IF(Q$104=0,0,Q$104/NMM_fec!Q$104)</f>
        <v>0.6683072949797989</v>
      </c>
      <c r="R210" s="275">
        <f>IF(R$104=0,0,R$104/NMM_fec!R$104)</f>
        <v>0.68785861260247505</v>
      </c>
      <c r="S210" s="275">
        <f>IF(S$104=0,0,S$104/NMM_fec!S$104)</f>
        <v>0.6995979238329304</v>
      </c>
      <c r="T210" s="275">
        <f>IF(T$104=0,0,T$104/NMM_fec!T$104)</f>
        <v>0.7122763531001497</v>
      </c>
      <c r="U210" s="275">
        <f>IF(U$104=0,0,U$104/NMM_fec!U$104)</f>
        <v>0.72053242365143799</v>
      </c>
      <c r="V210" s="275">
        <f>IF(V$104=0,0,V$104/NMM_fec!V$104)</f>
        <v>0.72562200475189875</v>
      </c>
      <c r="W210" s="275">
        <f>IF(W$104=0,0,W$104/NMM_fec!W$104)</f>
        <v>0.75244552860992897</v>
      </c>
      <c r="X210" s="275">
        <f>IF(X$104=0,0,X$104/NMM_fec!X$104)</f>
        <v>0.75209187830960944</v>
      </c>
      <c r="Y210" s="275">
        <f>IF(Y$104=0,0,Y$104/NMM_fec!Y$104)</f>
        <v>0.75983782045353465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0.40544667664657996</v>
      </c>
      <c r="C211" s="276">
        <f>IF(C$110=0,0,C$110/NMM_fec!C$110)</f>
        <v>0.41059271719202245</v>
      </c>
      <c r="D211" s="276">
        <f>IF(D$110=0,0,D$110/NMM_fec!D$110)</f>
        <v>0.41142875876716406</v>
      </c>
      <c r="E211" s="276">
        <f>IF(E$110=0,0,E$110/NMM_fec!E$110)</f>
        <v>0.40871261115596735</v>
      </c>
      <c r="F211" s="276">
        <f>IF(F$110=0,0,F$110/NMM_fec!F$110)</f>
        <v>0.41064139131466093</v>
      </c>
      <c r="G211" s="276">
        <f>IF(G$110=0,0,G$110/NMM_fec!G$110)</f>
        <v>0.41209531626547458</v>
      </c>
      <c r="H211" s="276">
        <f>IF(H$110=0,0,H$110/NMM_fec!H$110)</f>
        <v>0.42038344878837636</v>
      </c>
      <c r="I211" s="276">
        <f>IF(I$110=0,0,I$110/NMM_fec!I$110)</f>
        <v>0.41438067960863689</v>
      </c>
      <c r="J211" s="276">
        <f>IF(J$110=0,0,J$110/NMM_fec!J$110)</f>
        <v>0.41604316880154552</v>
      </c>
      <c r="K211" s="276">
        <f>IF(K$110=0,0,K$110/NMM_fec!K$110)</f>
        <v>0.424812919812603</v>
      </c>
      <c r="L211" s="276">
        <f>IF(L$110=0,0,L$110/NMM_fec!L$110)</f>
        <v>0.43113051113315465</v>
      </c>
      <c r="M211" s="276">
        <f>IF(M$110=0,0,M$110/NMM_fec!M$110)</f>
        <v>0.42685287975882874</v>
      </c>
      <c r="N211" s="276">
        <f>IF(N$110=0,0,N$110/NMM_fec!N$110)</f>
        <v>0.42539935795245704</v>
      </c>
      <c r="O211" s="276">
        <f>IF(O$110=0,0,O$110/NMM_fec!O$110)</f>
        <v>0.43530187716270013</v>
      </c>
      <c r="P211" s="276">
        <f>IF(P$110=0,0,P$110/NMM_fec!P$110)</f>
        <v>0.43432662335477273</v>
      </c>
      <c r="Q211" s="276">
        <f>IF(Q$110=0,0,Q$110/NMM_fec!Q$110)</f>
        <v>0.44221008721262928</v>
      </c>
      <c r="R211" s="276">
        <f>IF(R$110=0,0,R$110/NMM_fec!R$110)</f>
        <v>0.45069335796608467</v>
      </c>
      <c r="S211" s="276">
        <f>IF(S$110=0,0,S$110/NMM_fec!S$110)</f>
        <v>0.45894337338546476</v>
      </c>
      <c r="T211" s="276">
        <f>IF(T$110=0,0,T$110/NMM_fec!T$110)</f>
        <v>0.46898661092557364</v>
      </c>
      <c r="U211" s="276">
        <f>IF(U$110=0,0,U$110/NMM_fec!U$110)</f>
        <v>0.47426385660795667</v>
      </c>
      <c r="V211" s="276">
        <f>IF(V$110=0,0,V$110/NMM_fec!V$110)</f>
        <v>0.47774610493299474</v>
      </c>
      <c r="W211" s="276">
        <f>IF(W$110=0,0,W$110/NMM_fec!W$110)</f>
        <v>0.49517565047761469</v>
      </c>
      <c r="X211" s="276">
        <f>IF(X$110=0,0,X$110/NMM_fec!X$110)</f>
        <v>0.497628844075437</v>
      </c>
      <c r="Y211" s="276">
        <f>IF(Y$110=0,0,Y$110/NMM_fec!Y$110)</f>
        <v>0.49853734877072742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0.49571814426838873</v>
      </c>
      <c r="C212" s="276">
        <f>IF(C$118=0,0,C$118/NMM_fec!C$118)</f>
        <v>0.49571814426838873</v>
      </c>
      <c r="D212" s="276">
        <f>IF(D$118=0,0,D$118/NMM_fec!D$118)</f>
        <v>0.49571814426838867</v>
      </c>
      <c r="E212" s="276">
        <f>IF(E$118=0,0,E$118/NMM_fec!E$118)</f>
        <v>0.49606081718895972</v>
      </c>
      <c r="F212" s="276">
        <f>IF(F$118=0,0,F$118/NMM_fec!F$118)</f>
        <v>0.49606081718895956</v>
      </c>
      <c r="G212" s="276">
        <f>IF(G$118=0,0,G$118/NMM_fec!G$118)</f>
        <v>0.49957872621024169</v>
      </c>
      <c r="H212" s="276">
        <f>IF(H$118=0,0,H$118/NMM_fec!H$118)</f>
        <v>0.50351835736967487</v>
      </c>
      <c r="I212" s="276">
        <f>IF(I$118=0,0,I$118/NMM_fec!I$118)</f>
        <v>0.50351835736967487</v>
      </c>
      <c r="J212" s="276">
        <f>IF(J$118=0,0,J$118/NMM_fec!J$118)</f>
        <v>0.50861793164780578</v>
      </c>
      <c r="K212" s="276">
        <f>IF(K$118=0,0,K$118/NMM_fec!K$118)</f>
        <v>0.50861793164780589</v>
      </c>
      <c r="L212" s="276">
        <f>IF(L$118=0,0,L$118/NMM_fec!L$118)</f>
        <v>0.51342099154506504</v>
      </c>
      <c r="M212" s="276">
        <f>IF(M$118=0,0,M$118/NMM_fec!M$118)</f>
        <v>0.51342099154506515</v>
      </c>
      <c r="N212" s="276">
        <f>IF(N$118=0,0,N$118/NMM_fec!N$118)</f>
        <v>0.51342099154506515</v>
      </c>
      <c r="O212" s="276">
        <f>IF(O$118=0,0,O$118/NMM_fec!O$118)</f>
        <v>0.52334124566623175</v>
      </c>
      <c r="P212" s="276">
        <f>IF(P$118=0,0,P$118/NMM_fec!P$118)</f>
        <v>0.52334124566623164</v>
      </c>
      <c r="Q212" s="276">
        <f>IF(Q$118=0,0,Q$118/NMM_fec!Q$118)</f>
        <v>0.53268334577364207</v>
      </c>
      <c r="R212" s="276">
        <f>IF(R$118=0,0,R$118/NMM_fec!R$118)</f>
        <v>0.54670541524789407</v>
      </c>
      <c r="S212" s="276">
        <f>IF(S$118=0,0,S$118/NMM_fec!S$118)</f>
        <v>0.55011970461771975</v>
      </c>
      <c r="T212" s="276">
        <f>IF(T$118=0,0,T$118/NMM_fec!T$118)</f>
        <v>0.56323832883083602</v>
      </c>
      <c r="U212" s="276">
        <f>IF(U$118=0,0,U$118/NMM_fec!U$118)</f>
        <v>0.56790898552813796</v>
      </c>
      <c r="V212" s="276">
        <f>IF(V$118=0,0,V$118/NMM_fec!V$118)</f>
        <v>0.57145359992817735</v>
      </c>
      <c r="W212" s="276">
        <f>IF(W$118=0,0,W$118/NMM_fec!W$118)</f>
        <v>0.58812614423620935</v>
      </c>
      <c r="X212" s="276">
        <f>IF(X$118=0,0,X$118/NMM_fec!X$118)</f>
        <v>0.59269598959272418</v>
      </c>
      <c r="Y212" s="276">
        <f>IF(Y$118=0,0,Y$118/NMM_fec!Y$118)</f>
        <v>0.59269598959272429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0.43480422374399957</v>
      </c>
      <c r="C213" s="276">
        <f>IF(C$119=0,0,C$119/NMM_fec!C$119)</f>
        <v>0.44057724706948204</v>
      </c>
      <c r="D213" s="276">
        <f>IF(D$119=0,0,D$119/NMM_fec!D$119)</f>
        <v>0.44185275343798025</v>
      </c>
      <c r="E213" s="276">
        <f>IF(E$119=0,0,E$119/NMM_fec!E$119)</f>
        <v>0.43817507615288043</v>
      </c>
      <c r="F213" s="276">
        <f>IF(F$119=0,0,F$119/NMM_fec!F$119)</f>
        <v>0.43934348758028241</v>
      </c>
      <c r="G213" s="276">
        <f>IF(G$119=0,0,G$119/NMM_fec!G$119)</f>
        <v>0.44094722577681372</v>
      </c>
      <c r="H213" s="276">
        <f>IF(H$119=0,0,H$119/NMM_fec!H$119)</f>
        <v>0.4509709581632137</v>
      </c>
      <c r="I213" s="276">
        <f>IF(I$119=0,0,I$119/NMM_fec!I$119)</f>
        <v>0.44569922565907677</v>
      </c>
      <c r="J213" s="276">
        <f>IF(J$119=0,0,J$119/NMM_fec!J$119)</f>
        <v>0.44670385186971984</v>
      </c>
      <c r="K213" s="276">
        <f>IF(K$119=0,0,K$119/NMM_fec!K$119)</f>
        <v>0.4566760413305691</v>
      </c>
      <c r="L213" s="276">
        <f>IF(L$119=0,0,L$119/NMM_fec!L$119)</f>
        <v>0.46324584597533441</v>
      </c>
      <c r="M213" s="276">
        <f>IF(M$119=0,0,M$119/NMM_fec!M$119)</f>
        <v>0.45923609737284543</v>
      </c>
      <c r="N213" s="276">
        <f>IF(N$119=0,0,N$119/NMM_fec!N$119)</f>
        <v>0.45655295747826341</v>
      </c>
      <c r="O213" s="276">
        <f>IF(O$119=0,0,O$119/NMM_fec!O$119)</f>
        <v>0.46686246131424952</v>
      </c>
      <c r="P213" s="276">
        <f>IF(P$119=0,0,P$119/NMM_fec!P$119)</f>
        <v>0.46695211601000586</v>
      </c>
      <c r="Q213" s="276">
        <f>IF(Q$119=0,0,Q$119/NMM_fec!Q$119)</f>
        <v>0.47332994582542842</v>
      </c>
      <c r="R213" s="276">
        <f>IF(R$119=0,0,R$119/NMM_fec!R$119)</f>
        <v>0.48365740284494391</v>
      </c>
      <c r="S213" s="276">
        <f>IF(S$119=0,0,S$119/NMM_fec!S$119)</f>
        <v>0.49304332783250915</v>
      </c>
      <c r="T213" s="276">
        <f>IF(T$119=0,0,T$119/NMM_fec!T$119)</f>
        <v>0.50334221338638396</v>
      </c>
      <c r="U213" s="276">
        <f>IF(U$119=0,0,U$119/NMM_fec!U$119)</f>
        <v>0.50908252976602031</v>
      </c>
      <c r="V213" s="276">
        <f>IF(V$119=0,0,V$119/NMM_fec!V$119)</f>
        <v>0.5124720216769787</v>
      </c>
      <c r="W213" s="276">
        <f>IF(W$119=0,0,W$119/NMM_fec!W$119)</f>
        <v>0.53056735162784052</v>
      </c>
      <c r="X213" s="276">
        <f>IF(X$119=0,0,X$119/NMM_fec!X$119)</f>
        <v>0.53205464007592573</v>
      </c>
      <c r="Y213" s="276">
        <f>IF(Y$119=0,0,Y$119/NMM_fec!Y$119)</f>
        <v>0.53353500673686993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0.50948809272028828</v>
      </c>
      <c r="C214" s="277">
        <f>IF(C$127=0,0,C$127/NMM_fec!C$127)</f>
        <v>0.50948809272028817</v>
      </c>
      <c r="D214" s="277">
        <f>IF(D$127=0,0,D$127/NMM_fec!D$127)</f>
        <v>0.50948809272028839</v>
      </c>
      <c r="E214" s="277">
        <f>IF(E$127=0,0,E$127/NMM_fec!E$127)</f>
        <v>0.50984028433309736</v>
      </c>
      <c r="F214" s="277">
        <f>IF(F$127=0,0,F$127/NMM_fec!F$127)</f>
        <v>0.50984028433309736</v>
      </c>
      <c r="G214" s="277">
        <f>IF(G$127=0,0,G$127/NMM_fec!G$127)</f>
        <v>0.51345591304941507</v>
      </c>
      <c r="H214" s="277">
        <f>IF(H$127=0,0,H$127/NMM_fec!H$127)</f>
        <v>0.51750497840772158</v>
      </c>
      <c r="I214" s="277">
        <f>IF(I$127=0,0,I$127/NMM_fec!I$127)</f>
        <v>0.51750497840772136</v>
      </c>
      <c r="J214" s="277">
        <f>IF(J$127=0,0,J$127/NMM_fec!J$127)</f>
        <v>0.5227462075269117</v>
      </c>
      <c r="K214" s="277">
        <f>IF(K$127=0,0,K$127/NMM_fec!K$127)</f>
        <v>0.52274620752691159</v>
      </c>
      <c r="L214" s="277">
        <f>IF(L$127=0,0,L$127/NMM_fec!L$127)</f>
        <v>0.52768268575465027</v>
      </c>
      <c r="M214" s="277">
        <f>IF(M$127=0,0,M$127/NMM_fec!M$127)</f>
        <v>0.52768268575465027</v>
      </c>
      <c r="N214" s="277">
        <f>IF(N$127=0,0,N$127/NMM_fec!N$127)</f>
        <v>0.52768268575465016</v>
      </c>
      <c r="O214" s="277">
        <f>IF(O$127=0,0,O$127/NMM_fec!O$127)</f>
        <v>0.53787850249029379</v>
      </c>
      <c r="P214" s="277">
        <f>IF(P$127=0,0,P$127/NMM_fec!P$127)</f>
        <v>0.53787850249029368</v>
      </c>
      <c r="Q214" s="277">
        <f>IF(Q$127=0,0,Q$127/NMM_fec!Q$127)</f>
        <v>0.54748010537846548</v>
      </c>
      <c r="R214" s="277">
        <f>IF(R$127=0,0,R$127/NMM_fec!R$127)</f>
        <v>0.56189167678255791</v>
      </c>
      <c r="S214" s="277">
        <f>IF(S$127=0,0,S$127/NMM_fec!S$127)</f>
        <v>0.56540080752376765</v>
      </c>
      <c r="T214" s="277">
        <f>IF(T$127=0,0,T$127/NMM_fec!T$127)</f>
        <v>0.57888383796502607</v>
      </c>
      <c r="U214" s="277">
        <f>IF(U$127=0,0,U$127/NMM_fec!U$127)</f>
        <v>0.58368423512614198</v>
      </c>
      <c r="V214" s="277">
        <f>IF(V$127=0,0,V$127/NMM_fec!V$127)</f>
        <v>0.58732731103729341</v>
      </c>
      <c r="W214" s="277">
        <f>IF(W$127=0,0,W$127/NMM_fec!W$127)</f>
        <v>0.60446298157610401</v>
      </c>
      <c r="X214" s="277">
        <f>IF(X$127=0,0,X$127/NMM_fec!X$127)</f>
        <v>0.60915976708141129</v>
      </c>
      <c r="Y214" s="277">
        <f>IF(Y$127=0,0,Y$127/NMM_fec!Y$127)</f>
        <v>0.60915976708141106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IT: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26857.332883317431</v>
      </c>
      <c r="C5" s="223">
        <f t="shared" si="0"/>
        <v>27226.51998176999</v>
      </c>
      <c r="D5" s="223">
        <f t="shared" si="0"/>
        <v>27605.843731872832</v>
      </c>
      <c r="E5" s="223">
        <f t="shared" si="0"/>
        <v>29053.782038244615</v>
      </c>
      <c r="F5" s="223">
        <f t="shared" si="0"/>
        <v>29571.703048832962</v>
      </c>
      <c r="G5" s="223">
        <f t="shared" si="0"/>
        <v>29554.546570066268</v>
      </c>
      <c r="H5" s="223">
        <f t="shared" si="0"/>
        <v>29614.061802819713</v>
      </c>
      <c r="I5" s="223">
        <f t="shared" si="0"/>
        <v>30061.0639634293</v>
      </c>
      <c r="J5" s="223">
        <f t="shared" si="0"/>
        <v>27573.70147272903</v>
      </c>
      <c r="K5" s="223">
        <f t="shared" si="0"/>
        <v>22138.934848836318</v>
      </c>
      <c r="L5" s="223">
        <f t="shared" si="0"/>
        <v>22909.167012916954</v>
      </c>
      <c r="M5" s="223">
        <f t="shared" si="0"/>
        <v>21983.26080799066</v>
      </c>
      <c r="N5" s="223">
        <f t="shared" si="0"/>
        <v>18094.644952942726</v>
      </c>
      <c r="O5" s="223">
        <f t="shared" si="0"/>
        <v>15764.629921308628</v>
      </c>
      <c r="P5" s="223">
        <f t="shared" si="0"/>
        <v>14501.279306838689</v>
      </c>
      <c r="Q5" s="223">
        <f t="shared" si="0"/>
        <v>14455.827681776005</v>
      </c>
      <c r="R5" s="223">
        <f t="shared" si="0"/>
        <v>13750.649268213601</v>
      </c>
      <c r="S5" s="223">
        <f t="shared" si="0"/>
        <v>13294.60640666564</v>
      </c>
      <c r="T5" s="223">
        <f t="shared" si="0"/>
        <v>13461.340876080378</v>
      </c>
      <c r="U5" s="223">
        <f t="shared" si="0"/>
        <v>13626.337016028581</v>
      </c>
      <c r="V5" s="223">
        <f t="shared" si="0"/>
        <v>12900.439798220425</v>
      </c>
      <c r="W5" s="223">
        <f t="shared" si="0"/>
        <v>14573.610063387687</v>
      </c>
      <c r="X5" s="223">
        <f t="shared" si="0"/>
        <v>13766.045284742253</v>
      </c>
      <c r="Y5" s="223">
        <f t="shared" si="0"/>
        <v>12445.455086718157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21.933559130195139</v>
      </c>
      <c r="C10" s="260">
        <v>20.714606809528892</v>
      </c>
      <c r="D10" s="260">
        <v>21.304454147341399</v>
      </c>
      <c r="E10" s="260">
        <v>22.52156111687863</v>
      </c>
      <c r="F10" s="260">
        <v>22.08326548607814</v>
      </c>
      <c r="G10" s="260">
        <v>21.209226999263279</v>
      </c>
      <c r="H10" s="260">
        <v>19.907430234120319</v>
      </c>
      <c r="I10" s="260">
        <v>19.995016690926221</v>
      </c>
      <c r="J10" s="260">
        <v>18.587043177098391</v>
      </c>
      <c r="K10" s="260">
        <v>13.50294161423114</v>
      </c>
      <c r="L10" s="260">
        <v>14.277660314105111</v>
      </c>
      <c r="M10" s="260">
        <v>12.897987465032189</v>
      </c>
      <c r="N10" s="260">
        <v>11.24285330871465</v>
      </c>
      <c r="O10" s="260">
        <v>9.639711098749304</v>
      </c>
      <c r="P10" s="260">
        <v>8.7596817049589522</v>
      </c>
      <c r="Q10" s="260">
        <v>8.7708185089363671</v>
      </c>
      <c r="R10" s="260">
        <v>9.2221555659253323</v>
      </c>
      <c r="S10" s="260">
        <v>8.3392724833018708</v>
      </c>
      <c r="T10" s="260">
        <v>8.4168393815911724</v>
      </c>
      <c r="U10" s="260">
        <v>8.5099874317941833</v>
      </c>
      <c r="V10" s="260">
        <v>8.6395069217952933</v>
      </c>
      <c r="W10" s="260">
        <v>9.5763244381234518</v>
      </c>
      <c r="X10" s="260">
        <v>9.8652805432207167</v>
      </c>
      <c r="Y10" s="260">
        <v>8.1341079241998955</v>
      </c>
      <c r="DA10" s="68" t="s">
        <v>1696</v>
      </c>
    </row>
    <row r="11" spans="1:105" ht="12" customHeight="1" x14ac:dyDescent="0.25">
      <c r="A11" s="37" t="s">
        <v>159</v>
      </c>
      <c r="B11" s="226">
        <v>4.1038450699277869E-2</v>
      </c>
      <c r="C11" s="226">
        <v>0.3426713114498357</v>
      </c>
      <c r="D11" s="226">
        <v>0.34674525107514548</v>
      </c>
      <c r="E11" s="226">
        <v>0.43990368252002737</v>
      </c>
      <c r="F11" s="226">
        <v>0.5078172814738916</v>
      </c>
      <c r="G11" s="226">
        <v>0.47148173078985578</v>
      </c>
      <c r="H11" s="226">
        <v>0.41182838981786879</v>
      </c>
      <c r="I11" s="226">
        <v>0.53869255610167555</v>
      </c>
      <c r="J11" s="226">
        <v>0.44293996719297729</v>
      </c>
      <c r="K11" s="226">
        <v>0.35062327950519789</v>
      </c>
      <c r="L11" s="226">
        <v>0.54234160485889016</v>
      </c>
      <c r="M11" s="226">
        <v>0.43334877036070008</v>
      </c>
      <c r="N11" s="226">
        <v>0.29096049078597158</v>
      </c>
      <c r="O11" s="226">
        <v>0.1651795931775156</v>
      </c>
      <c r="P11" s="226">
        <v>0.20477382926784921</v>
      </c>
      <c r="Q11" s="226">
        <v>0.27741652114352788</v>
      </c>
      <c r="R11" s="226">
        <v>0.25345605852677527</v>
      </c>
      <c r="S11" s="226">
        <v>0.2231812706703015</v>
      </c>
      <c r="T11" s="226">
        <v>0.2274493716019001</v>
      </c>
      <c r="U11" s="226">
        <v>0.2209788135884343</v>
      </c>
      <c r="V11" s="226">
        <v>0.2303583459519119</v>
      </c>
      <c r="W11" s="226">
        <v>0.30235983854043452</v>
      </c>
      <c r="X11" s="226">
        <v>0.41197398651320122</v>
      </c>
      <c r="Y11" s="226">
        <v>0.31343445684611759</v>
      </c>
      <c r="DA11" s="69" t="s">
        <v>1697</v>
      </c>
    </row>
    <row r="12" spans="1:105" ht="12" customHeight="1" x14ac:dyDescent="0.25">
      <c r="A12" s="37" t="s">
        <v>35</v>
      </c>
      <c r="B12" s="226">
        <v>21.89252067949586</v>
      </c>
      <c r="C12" s="226">
        <v>20.371935498079051</v>
      </c>
      <c r="D12" s="226">
        <v>20.957708896266251</v>
      </c>
      <c r="E12" s="226">
        <v>22.081657434358601</v>
      </c>
      <c r="F12" s="226">
        <v>21.57544820460425</v>
      </c>
      <c r="G12" s="226">
        <v>20.737745268473422</v>
      </c>
      <c r="H12" s="226">
        <v>19.495601844302449</v>
      </c>
      <c r="I12" s="226">
        <v>19.456324134824541</v>
      </c>
      <c r="J12" s="226">
        <v>18.14410320990541</v>
      </c>
      <c r="K12" s="226">
        <v>13.15231833472594</v>
      </c>
      <c r="L12" s="226">
        <v>13.73531870924622</v>
      </c>
      <c r="M12" s="226">
        <v>12.464638694671491</v>
      </c>
      <c r="N12" s="226">
        <v>10.95189281792868</v>
      </c>
      <c r="O12" s="226">
        <v>9.4745315055717878</v>
      </c>
      <c r="P12" s="226">
        <v>8.5549078756911037</v>
      </c>
      <c r="Q12" s="226">
        <v>8.4934019877928399</v>
      </c>
      <c r="R12" s="226">
        <v>8.9686995073985578</v>
      </c>
      <c r="S12" s="226">
        <v>8.1160912126315701</v>
      </c>
      <c r="T12" s="226">
        <v>8.1893900099892729</v>
      </c>
      <c r="U12" s="226">
        <v>8.2890086182057487</v>
      </c>
      <c r="V12" s="226">
        <v>8.4091485758433819</v>
      </c>
      <c r="W12" s="226">
        <v>9.2739645995830173</v>
      </c>
      <c r="X12" s="226">
        <v>9.4533065567075152</v>
      </c>
      <c r="Y12" s="226">
        <v>7.8206734673537772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3548.6497265939961</v>
      </c>
      <c r="C17" s="261">
        <v>3432.6208419857858</v>
      </c>
      <c r="D17" s="261">
        <v>3628.978207515805</v>
      </c>
      <c r="E17" s="261">
        <v>3886.207561171228</v>
      </c>
      <c r="F17" s="261">
        <v>3878.0575287409811</v>
      </c>
      <c r="G17" s="261">
        <v>3847.630843874837</v>
      </c>
      <c r="H17" s="261">
        <v>3831.31305101301</v>
      </c>
      <c r="I17" s="261">
        <v>3849.2677705032411</v>
      </c>
      <c r="J17" s="261">
        <v>3629.044066281916</v>
      </c>
      <c r="K17" s="261">
        <v>2841.6608692566788</v>
      </c>
      <c r="L17" s="261">
        <v>3060.4195306346992</v>
      </c>
      <c r="M17" s="261">
        <v>2914.2975276901279</v>
      </c>
      <c r="N17" s="261">
        <v>2392.3287628248372</v>
      </c>
      <c r="O17" s="261">
        <v>1995.7850716763589</v>
      </c>
      <c r="P17" s="261">
        <v>1691.4876848552431</v>
      </c>
      <c r="Q17" s="261">
        <v>1806.6865581366169</v>
      </c>
      <c r="R17" s="261">
        <v>1724.4090047350819</v>
      </c>
      <c r="S17" s="261">
        <v>1470.6854559258391</v>
      </c>
      <c r="T17" s="261">
        <v>1494.147900577193</v>
      </c>
      <c r="U17" s="261">
        <v>1535.40108237101</v>
      </c>
      <c r="V17" s="261">
        <v>1656.434888723898</v>
      </c>
      <c r="W17" s="261">
        <v>1836.200043412568</v>
      </c>
      <c r="X17" s="261">
        <v>1915.578403676423</v>
      </c>
      <c r="Y17" s="261">
        <v>1548.709966920934</v>
      </c>
      <c r="DA17" s="70" t="s">
        <v>1703</v>
      </c>
    </row>
    <row r="18" spans="1:105" ht="12" customHeight="1" x14ac:dyDescent="0.25">
      <c r="A18" s="18" t="s">
        <v>28</v>
      </c>
      <c r="B18" s="230">
        <v>216.872960386936</v>
      </c>
      <c r="C18" s="230">
        <v>232.57534255614979</v>
      </c>
      <c r="D18" s="230">
        <v>219.36278873456399</v>
      </c>
      <c r="E18" s="230">
        <v>293.4497428475637</v>
      </c>
      <c r="F18" s="230">
        <v>143.2578517661006</v>
      </c>
      <c r="G18" s="230">
        <v>178.8854595884934</v>
      </c>
      <c r="H18" s="230">
        <v>63.73766780205667</v>
      </c>
      <c r="I18" s="230">
        <v>329.56588053308332</v>
      </c>
      <c r="J18" s="230">
        <v>292.10082794730329</v>
      </c>
      <c r="K18" s="230">
        <v>61.65590960899047</v>
      </c>
      <c r="L18" s="230">
        <v>37.930811419501367</v>
      </c>
      <c r="M18" s="230">
        <v>182.29086404233789</v>
      </c>
      <c r="N18" s="230">
        <v>144.35942629121789</v>
      </c>
      <c r="O18" s="230">
        <v>107.6726955679097</v>
      </c>
      <c r="P18" s="230">
        <v>151.3917031754971</v>
      </c>
      <c r="Q18" s="230">
        <v>53.116809670755622</v>
      </c>
      <c r="R18" s="230">
        <v>105.7320236371616</v>
      </c>
      <c r="S18" s="230">
        <v>73.673442534403691</v>
      </c>
      <c r="T18" s="230">
        <v>80.802198294947019</v>
      </c>
      <c r="U18" s="230">
        <v>86.958717582621503</v>
      </c>
      <c r="V18" s="230">
        <v>72.121310832966984</v>
      </c>
      <c r="W18" s="230">
        <v>17.12203071600036</v>
      </c>
      <c r="X18" s="230">
        <v>12.49880409093395</v>
      </c>
      <c r="Y18" s="230">
        <v>8.6125722530312441</v>
      </c>
      <c r="DA18" s="71" t="s">
        <v>1704</v>
      </c>
    </row>
    <row r="19" spans="1:105" ht="12" customHeight="1" x14ac:dyDescent="0.25">
      <c r="A19" s="18" t="s">
        <v>31</v>
      </c>
      <c r="B19" s="230">
        <v>63.675186499010607</v>
      </c>
      <c r="C19" s="230">
        <v>65.257231784486351</v>
      </c>
      <c r="D19" s="230">
        <v>64.063770988231411</v>
      </c>
      <c r="E19" s="230">
        <v>65.844336432570287</v>
      </c>
      <c r="F19" s="230">
        <v>60.917165852696677</v>
      </c>
      <c r="G19" s="230">
        <v>56.038127083677317</v>
      </c>
      <c r="H19" s="230">
        <v>60.641094578931487</v>
      </c>
      <c r="I19" s="230">
        <v>62.053654468213793</v>
      </c>
      <c r="J19" s="230">
        <v>42.770423404874222</v>
      </c>
      <c r="K19" s="230">
        <v>41.684076739626043</v>
      </c>
      <c r="L19" s="230">
        <v>55.414574424742092</v>
      </c>
      <c r="M19" s="230">
        <v>42.496417760276813</v>
      </c>
      <c r="N19" s="230">
        <v>33.177735169876541</v>
      </c>
      <c r="O19" s="230">
        <v>25.989753190301151</v>
      </c>
      <c r="P19" s="230">
        <v>15.74745496960376</v>
      </c>
      <c r="Q19" s="230">
        <v>24.255185090060891</v>
      </c>
      <c r="R19" s="230">
        <v>30.401740488374411</v>
      </c>
      <c r="S19" s="230">
        <v>13.97734264350547</v>
      </c>
      <c r="T19" s="230">
        <v>13.344550616279649</v>
      </c>
      <c r="U19" s="230">
        <v>14.53967533341488</v>
      </c>
      <c r="V19" s="230">
        <v>12.433642483488921</v>
      </c>
      <c r="W19" s="230">
        <v>16.82916781067506</v>
      </c>
      <c r="X19" s="230">
        <v>16.6970249580645</v>
      </c>
      <c r="Y19" s="230">
        <v>18.305454291029161</v>
      </c>
      <c r="DA19" s="71" t="s">
        <v>1705</v>
      </c>
    </row>
    <row r="20" spans="1:105" ht="12" customHeight="1" x14ac:dyDescent="0.25">
      <c r="A20" s="18" t="s">
        <v>159</v>
      </c>
      <c r="B20" s="295">
        <v>2.3300424438197931</v>
      </c>
      <c r="C20" s="295">
        <v>21.816928049924329</v>
      </c>
      <c r="D20" s="295">
        <v>22.333753513499669</v>
      </c>
      <c r="E20" s="295">
        <v>24.68464130117875</v>
      </c>
      <c r="F20" s="295">
        <v>26.45849651228891</v>
      </c>
      <c r="G20" s="295">
        <v>23.382934226251351</v>
      </c>
      <c r="H20" s="295">
        <v>23.124071249255181</v>
      </c>
      <c r="I20" s="295">
        <v>29.213088053601819</v>
      </c>
      <c r="J20" s="295">
        <v>20.778502250184189</v>
      </c>
      <c r="K20" s="295">
        <v>20.206286597125072</v>
      </c>
      <c r="L20" s="295">
        <v>32.96886803845517</v>
      </c>
      <c r="M20" s="295">
        <v>23.972086346293711</v>
      </c>
      <c r="N20" s="295">
        <v>15.190263660549901</v>
      </c>
      <c r="O20" s="295">
        <v>9.2066374840580227</v>
      </c>
      <c r="P20" s="295">
        <v>13.496843557514589</v>
      </c>
      <c r="Q20" s="295">
        <v>13.953039102631919</v>
      </c>
      <c r="R20" s="295">
        <v>14.705489767717941</v>
      </c>
      <c r="S20" s="295">
        <v>16.260290665425519</v>
      </c>
      <c r="T20" s="295">
        <v>15.89772352911517</v>
      </c>
      <c r="U20" s="295">
        <v>15.79842630368044</v>
      </c>
      <c r="V20" s="295">
        <v>14.76358662432626</v>
      </c>
      <c r="W20" s="295">
        <v>19.808185066495881</v>
      </c>
      <c r="X20" s="295">
        <v>24.139825262097091</v>
      </c>
      <c r="Y20" s="295">
        <v>19.968807662057319</v>
      </c>
      <c r="DA20" s="122" t="s">
        <v>1706</v>
      </c>
    </row>
    <row r="21" spans="1:105" ht="12" customHeight="1" x14ac:dyDescent="0.25">
      <c r="A21" s="18" t="s">
        <v>32</v>
      </c>
      <c r="B21" s="295">
        <v>423.21613061888007</v>
      </c>
      <c r="C21" s="295">
        <v>190.09449479899999</v>
      </c>
      <c r="D21" s="295">
        <v>202.9872089028803</v>
      </c>
      <c r="E21" s="295">
        <v>183.05507199946771</v>
      </c>
      <c r="F21" s="295">
        <v>174.51910999923021</v>
      </c>
      <c r="G21" s="295">
        <v>163.5863808844764</v>
      </c>
      <c r="H21" s="295">
        <v>170.23838838923311</v>
      </c>
      <c r="I21" s="295">
        <v>151.68149882056909</v>
      </c>
      <c r="J21" s="295">
        <v>149.15831536729769</v>
      </c>
      <c r="K21" s="295">
        <v>120.9352048007744</v>
      </c>
      <c r="L21" s="295">
        <v>94.570952460474189</v>
      </c>
      <c r="M21" s="295">
        <v>28.491834627722671</v>
      </c>
      <c r="N21" s="295">
        <v>35.388353158611487</v>
      </c>
      <c r="O21" s="295">
        <v>28.072368592291681</v>
      </c>
      <c r="P21" s="295">
        <v>32.829954788244407</v>
      </c>
      <c r="Q21" s="295">
        <v>51.742603927491871</v>
      </c>
      <c r="R21" s="295">
        <v>97.646597136909847</v>
      </c>
      <c r="S21" s="295">
        <v>72.062064002643126</v>
      </c>
      <c r="T21" s="295">
        <v>65.175278204788853</v>
      </c>
      <c r="U21" s="295">
        <v>44.798868666589371</v>
      </c>
      <c r="V21" s="295">
        <v>33.654047681038627</v>
      </c>
      <c r="W21" s="295">
        <v>41.966091871725148</v>
      </c>
      <c r="X21" s="295">
        <v>38.359553885153836</v>
      </c>
      <c r="Y21" s="295">
        <v>33.614201444532718</v>
      </c>
      <c r="DA21" s="122" t="s">
        <v>1707</v>
      </c>
    </row>
    <row r="22" spans="1:105" ht="12" customHeight="1" x14ac:dyDescent="0.25">
      <c r="A22" s="18" t="s">
        <v>33</v>
      </c>
      <c r="B22" s="295">
        <v>1599.5625178732221</v>
      </c>
      <c r="C22" s="295">
        <v>1625.852448097191</v>
      </c>
      <c r="D22" s="295">
        <v>1770.3511895635711</v>
      </c>
      <c r="E22" s="295">
        <v>2080.0893627038631</v>
      </c>
      <c r="F22" s="295">
        <v>2348.7723831341559</v>
      </c>
      <c r="G22" s="295">
        <v>2397.258359646361</v>
      </c>
      <c r="H22" s="295">
        <v>2418.8981803552379</v>
      </c>
      <c r="I22" s="295">
        <v>2221.6447489184388</v>
      </c>
      <c r="J22" s="295">
        <v>2273.0883987702132</v>
      </c>
      <c r="K22" s="295">
        <v>1839.216274904966</v>
      </c>
      <c r="L22" s="295">
        <v>1797.4228737469221</v>
      </c>
      <c r="M22" s="295">
        <v>1715.1242670472409</v>
      </c>
      <c r="N22" s="295">
        <v>1331.9898534277679</v>
      </c>
      <c r="O22" s="295">
        <v>1060.6740561689969</v>
      </c>
      <c r="P22" s="295">
        <v>700.60040032042707</v>
      </c>
      <c r="Q22" s="295">
        <v>1049.548660574641</v>
      </c>
      <c r="R22" s="295">
        <v>766.53550909996534</v>
      </c>
      <c r="S22" s="295">
        <v>535.5717846805195</v>
      </c>
      <c r="T22" s="295">
        <v>556.52074879147074</v>
      </c>
      <c r="U22" s="295">
        <v>566.33087192668245</v>
      </c>
      <c r="V22" s="295">
        <v>746.14272166704598</v>
      </c>
      <c r="W22" s="295">
        <v>875.01134307854863</v>
      </c>
      <c r="X22" s="295">
        <v>1025.0269523858899</v>
      </c>
      <c r="Y22" s="295">
        <v>720.7803127963407</v>
      </c>
      <c r="DA22" s="122" t="s">
        <v>1708</v>
      </c>
    </row>
    <row r="23" spans="1:105" ht="12" customHeight="1" x14ac:dyDescent="0.25">
      <c r="A23" s="18" t="s">
        <v>35</v>
      </c>
      <c r="B23" s="295">
        <v>1242.9928887721269</v>
      </c>
      <c r="C23" s="295">
        <v>1297.024396699034</v>
      </c>
      <c r="D23" s="295">
        <v>1349.8794958130579</v>
      </c>
      <c r="E23" s="295">
        <v>1239.084405886585</v>
      </c>
      <c r="F23" s="295">
        <v>1124.1325214765091</v>
      </c>
      <c r="G23" s="295">
        <v>1028.479582445578</v>
      </c>
      <c r="H23" s="295">
        <v>1094.6736486382949</v>
      </c>
      <c r="I23" s="295">
        <v>1055.1088997093341</v>
      </c>
      <c r="J23" s="295">
        <v>851.14759854204306</v>
      </c>
      <c r="K23" s="295">
        <v>757.963116605197</v>
      </c>
      <c r="L23" s="295">
        <v>834.96804584830875</v>
      </c>
      <c r="M23" s="295">
        <v>689.5217328419044</v>
      </c>
      <c r="N23" s="295">
        <v>571.76883032134458</v>
      </c>
      <c r="O23" s="295">
        <v>528.08325305259029</v>
      </c>
      <c r="P23" s="295">
        <v>563.86235321175877</v>
      </c>
      <c r="Q23" s="295">
        <v>427.18713925740502</v>
      </c>
      <c r="R23" s="295">
        <v>520.36285738205606</v>
      </c>
      <c r="S23" s="295">
        <v>591.31306936346937</v>
      </c>
      <c r="T23" s="295">
        <v>572.40280478233512</v>
      </c>
      <c r="U23" s="295">
        <v>592.60564240874112</v>
      </c>
      <c r="V23" s="295">
        <v>538.93942033344069</v>
      </c>
      <c r="W23" s="295">
        <v>607.55558005136879</v>
      </c>
      <c r="X23" s="295">
        <v>553.92130546729027</v>
      </c>
      <c r="Y23" s="295">
        <v>498.25257193727998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207.14340469629519</v>
      </c>
      <c r="M24" s="295">
        <v>232.4003250243517</v>
      </c>
      <c r="N24" s="295">
        <v>260.45430079546873</v>
      </c>
      <c r="O24" s="295">
        <v>236.0863076202105</v>
      </c>
      <c r="P24" s="295">
        <v>213.5589748321969</v>
      </c>
      <c r="Q24" s="295">
        <v>186.88312051362999</v>
      </c>
      <c r="R24" s="295">
        <v>189.02478722289689</v>
      </c>
      <c r="S24" s="295">
        <v>167.82746203587189</v>
      </c>
      <c r="T24" s="295">
        <v>190.00459635825641</v>
      </c>
      <c r="U24" s="295">
        <v>214.36888014927979</v>
      </c>
      <c r="V24" s="295">
        <v>238.38015910158981</v>
      </c>
      <c r="W24" s="295">
        <v>257.90764481775449</v>
      </c>
      <c r="X24" s="295">
        <v>244.9349376269935</v>
      </c>
      <c r="Y24" s="295">
        <v>249.1760465366624</v>
      </c>
      <c r="DA24" s="122" t="s">
        <v>1710</v>
      </c>
    </row>
    <row r="25" spans="1:105" ht="12" customHeight="1" x14ac:dyDescent="0.25">
      <c r="A25" s="57" t="s">
        <v>1461</v>
      </c>
      <c r="B25" s="261">
        <v>5271.937842614012</v>
      </c>
      <c r="C25" s="261">
        <v>5099.5632453078342</v>
      </c>
      <c r="D25" s="261">
        <v>5391.2752782695316</v>
      </c>
      <c r="E25" s="261">
        <v>5773.419831338384</v>
      </c>
      <c r="F25" s="261">
        <v>5761.3119966130926</v>
      </c>
      <c r="G25" s="261">
        <v>5716.1095664693112</v>
      </c>
      <c r="H25" s="261">
        <v>5691.8675599811759</v>
      </c>
      <c r="I25" s="261">
        <v>5718.5414141022829</v>
      </c>
      <c r="J25" s="261">
        <v>5391.3731192366804</v>
      </c>
      <c r="K25" s="261">
        <v>4221.6224836844003</v>
      </c>
      <c r="L25" s="261">
        <v>4546.6142845588392</v>
      </c>
      <c r="M25" s="261">
        <v>4329.5328095434324</v>
      </c>
      <c r="N25" s="261">
        <v>3554.0866268634109</v>
      </c>
      <c r="O25" s="261">
        <v>2964.9741889835459</v>
      </c>
      <c r="P25" s="261">
        <v>2512.904519506601</v>
      </c>
      <c r="Q25" s="261">
        <v>2684.0460370610758</v>
      </c>
      <c r="R25" s="261">
        <v>2561.8130242831239</v>
      </c>
      <c r="S25" s="261">
        <v>2184.8767579321411</v>
      </c>
      <c r="T25" s="261">
        <v>2219.7329875878181</v>
      </c>
      <c r="U25" s="261">
        <v>2281.019456240163</v>
      </c>
      <c r="V25" s="261">
        <v>2460.8294552844582</v>
      </c>
      <c r="W25" s="261">
        <v>2727.8918014732949</v>
      </c>
      <c r="X25" s="261">
        <v>2845.8177207950998</v>
      </c>
      <c r="Y25" s="261">
        <v>2300.791374436516</v>
      </c>
      <c r="DA25" s="70" t="s">
        <v>1711</v>
      </c>
    </row>
    <row r="26" spans="1:105" ht="12" customHeight="1" x14ac:dyDescent="0.25">
      <c r="A26" s="18" t="s">
        <v>28</v>
      </c>
      <c r="B26" s="230">
        <v>322.19036957502112</v>
      </c>
      <c r="C26" s="230">
        <v>345.5181108724189</v>
      </c>
      <c r="D26" s="230">
        <v>325.88930333822259</v>
      </c>
      <c r="E26" s="230">
        <v>435.95421453677352</v>
      </c>
      <c r="F26" s="230">
        <v>212.82644052395179</v>
      </c>
      <c r="G26" s="230">
        <v>265.7554553300875</v>
      </c>
      <c r="H26" s="230">
        <v>94.689825362994355</v>
      </c>
      <c r="I26" s="230">
        <v>489.60899809189692</v>
      </c>
      <c r="J26" s="230">
        <v>433.95024230591201</v>
      </c>
      <c r="K26" s="230">
        <v>91.597127958978916</v>
      </c>
      <c r="L26" s="230">
        <v>56.350695484238663</v>
      </c>
      <c r="M26" s="230">
        <v>270.81458541979077</v>
      </c>
      <c r="N26" s="230">
        <v>214.46295944603739</v>
      </c>
      <c r="O26" s="230">
        <v>159.96049261405889</v>
      </c>
      <c r="P26" s="230">
        <v>224.91023643371429</v>
      </c>
      <c r="Q26" s="230">
        <v>78.911287547941413</v>
      </c>
      <c r="R26" s="230">
        <v>157.0773954982358</v>
      </c>
      <c r="S26" s="230">
        <v>109.4505909619771</v>
      </c>
      <c r="T26" s="230">
        <v>120.04119870303271</v>
      </c>
      <c r="U26" s="230">
        <v>129.18743445806911</v>
      </c>
      <c r="V26" s="230">
        <v>107.14471619721741</v>
      </c>
      <c r="W26" s="230">
        <v>25.43679670541044</v>
      </c>
      <c r="X26" s="230">
        <v>18.568448100302579</v>
      </c>
      <c r="Y26" s="230">
        <v>12.794992203015379</v>
      </c>
      <c r="DA26" s="71" t="s">
        <v>1712</v>
      </c>
    </row>
    <row r="27" spans="1:105" ht="12" customHeight="1" x14ac:dyDescent="0.25">
      <c r="A27" s="18" t="s">
        <v>31</v>
      </c>
      <c r="B27" s="295">
        <v>94.597002015703779</v>
      </c>
      <c r="C27" s="295">
        <v>96.947316938792525</v>
      </c>
      <c r="D27" s="295">
        <v>95.174290120084308</v>
      </c>
      <c r="E27" s="295">
        <v>97.819530160799943</v>
      </c>
      <c r="F27" s="295">
        <v>90.499636951170146</v>
      </c>
      <c r="G27" s="295">
        <v>83.251249225210472</v>
      </c>
      <c r="H27" s="295">
        <v>90.089500502786862</v>
      </c>
      <c r="I27" s="295">
        <v>92.188024873749157</v>
      </c>
      <c r="J27" s="295">
        <v>63.54051007147433</v>
      </c>
      <c r="K27" s="295">
        <v>61.926613931824527</v>
      </c>
      <c r="L27" s="295">
        <v>82.324888182905383</v>
      </c>
      <c r="M27" s="295">
        <v>63.133442358925123</v>
      </c>
      <c r="N27" s="295">
        <v>49.289439942041852</v>
      </c>
      <c r="O27" s="295">
        <v>38.610844665037042</v>
      </c>
      <c r="P27" s="295">
        <v>23.394702260117569</v>
      </c>
      <c r="Q27" s="295">
        <v>36.033939105799249</v>
      </c>
      <c r="R27" s="295">
        <v>45.16537232763887</v>
      </c>
      <c r="S27" s="295">
        <v>20.764991559819201</v>
      </c>
      <c r="T27" s="295">
        <v>19.824904345847209</v>
      </c>
      <c r="U27" s="295">
        <v>21.60040311533438</v>
      </c>
      <c r="V27" s="295">
        <v>18.471642844601909</v>
      </c>
      <c r="W27" s="295">
        <v>25.001714307248751</v>
      </c>
      <c r="X27" s="295">
        <v>24.805400509330688</v>
      </c>
      <c r="Y27" s="295">
        <v>27.19491204778436</v>
      </c>
      <c r="DA27" s="122" t="s">
        <v>1713</v>
      </c>
    </row>
    <row r="28" spans="1:105" ht="12" customHeight="1" x14ac:dyDescent="0.25">
      <c r="A28" s="18" t="s">
        <v>159</v>
      </c>
      <c r="B28" s="295">
        <v>3.4615529513701722</v>
      </c>
      <c r="C28" s="295">
        <v>32.4116206043185</v>
      </c>
      <c r="D28" s="295">
        <v>33.179425806119752</v>
      </c>
      <c r="E28" s="295">
        <v>36.671946975150433</v>
      </c>
      <c r="F28" s="295">
        <v>39.307218172723793</v>
      </c>
      <c r="G28" s="295">
        <v>34.738107538454358</v>
      </c>
      <c r="H28" s="295">
        <v>34.353536045176071</v>
      </c>
      <c r="I28" s="295">
        <v>43.399488897208698</v>
      </c>
      <c r="J28" s="295">
        <v>30.868916564139489</v>
      </c>
      <c r="K28" s="295">
        <v>30.01882270086211</v>
      </c>
      <c r="L28" s="295">
        <v>48.979143175932037</v>
      </c>
      <c r="M28" s="295">
        <v>35.613362521619088</v>
      </c>
      <c r="N28" s="295">
        <v>22.566928832449332</v>
      </c>
      <c r="O28" s="295">
        <v>13.677546192201939</v>
      </c>
      <c r="P28" s="295">
        <v>20.051153477747331</v>
      </c>
      <c r="Q28" s="295">
        <v>20.728885782491961</v>
      </c>
      <c r="R28" s="295">
        <v>21.84674002046842</v>
      </c>
      <c r="S28" s="295">
        <v>24.156580191203471</v>
      </c>
      <c r="T28" s="295">
        <v>23.617943934128501</v>
      </c>
      <c r="U28" s="295">
        <v>23.47042619054486</v>
      </c>
      <c r="V28" s="295">
        <v>21.933049755293752</v>
      </c>
      <c r="W28" s="295">
        <v>29.427395908637958</v>
      </c>
      <c r="X28" s="295">
        <v>35.862558471074422</v>
      </c>
      <c r="Y28" s="295">
        <v>29.666019724782259</v>
      </c>
      <c r="DA28" s="122" t="s">
        <v>1714</v>
      </c>
    </row>
    <row r="29" spans="1:105" ht="12" customHeight="1" x14ac:dyDescent="0.25">
      <c r="A29" s="18" t="s">
        <v>32</v>
      </c>
      <c r="B29" s="295">
        <v>628.73749355810082</v>
      </c>
      <c r="C29" s="295">
        <v>282.40779959010558</v>
      </c>
      <c r="D29" s="295">
        <v>301.56144748859452</v>
      </c>
      <c r="E29" s="295">
        <v>271.94990650223718</v>
      </c>
      <c r="F29" s="295">
        <v>259.26872786831223</v>
      </c>
      <c r="G29" s="295">
        <v>243.0268689124444</v>
      </c>
      <c r="H29" s="295">
        <v>252.90921087222361</v>
      </c>
      <c r="I29" s="295">
        <v>225.34076205489089</v>
      </c>
      <c r="J29" s="295">
        <v>221.5922753469828</v>
      </c>
      <c r="K29" s="295">
        <v>179.66351480550679</v>
      </c>
      <c r="L29" s="295">
        <v>140.4963074693076</v>
      </c>
      <c r="M29" s="295">
        <v>42.327981838760039</v>
      </c>
      <c r="N29" s="295">
        <v>52.573573775549512</v>
      </c>
      <c r="O29" s="295">
        <v>41.704815554044082</v>
      </c>
      <c r="P29" s="295">
        <v>48.772771153599606</v>
      </c>
      <c r="Q29" s="295">
        <v>76.869742785955808</v>
      </c>
      <c r="R29" s="295">
        <v>145.06554050423401</v>
      </c>
      <c r="S29" s="295">
        <v>107.0566980407623</v>
      </c>
      <c r="T29" s="295">
        <v>96.825565227174678</v>
      </c>
      <c r="U29" s="295">
        <v>66.554004826047134</v>
      </c>
      <c r="V29" s="295">
        <v>49.997058373268658</v>
      </c>
      <c r="W29" s="295">
        <v>62.345580683026022</v>
      </c>
      <c r="X29" s="295">
        <v>56.98764300049249</v>
      </c>
      <c r="Y29" s="295">
        <v>49.937862087834532</v>
      </c>
      <c r="DA29" s="122" t="s">
        <v>1715</v>
      </c>
    </row>
    <row r="30" spans="1:105" ht="12" customHeight="1" x14ac:dyDescent="0.25">
      <c r="A30" s="18" t="s">
        <v>33</v>
      </c>
      <c r="B30" s="295">
        <v>2376.338838518338</v>
      </c>
      <c r="C30" s="295">
        <v>2415.3956315821179</v>
      </c>
      <c r="D30" s="295">
        <v>2630.065560157424</v>
      </c>
      <c r="E30" s="295">
        <v>3090.2181596217042</v>
      </c>
      <c r="F30" s="295">
        <v>3489.3784860013488</v>
      </c>
      <c r="G30" s="295">
        <v>3561.4101245412639</v>
      </c>
      <c r="H30" s="295">
        <v>3593.5586312951291</v>
      </c>
      <c r="I30" s="295">
        <v>3300.5153867100312</v>
      </c>
      <c r="J30" s="295">
        <v>3376.9409979455631</v>
      </c>
      <c r="K30" s="295">
        <v>2732.3727692136972</v>
      </c>
      <c r="L30" s="295">
        <v>2670.283740960092</v>
      </c>
      <c r="M30" s="295">
        <v>2548.0194510238489</v>
      </c>
      <c r="N30" s="295">
        <v>1978.8280769552421</v>
      </c>
      <c r="O30" s="295">
        <v>1575.7564499788689</v>
      </c>
      <c r="P30" s="295">
        <v>1040.824552313547</v>
      </c>
      <c r="Q30" s="295">
        <v>1559.2283622365389</v>
      </c>
      <c r="R30" s="295">
        <v>1138.778935505193</v>
      </c>
      <c r="S30" s="295">
        <v>795.655073515401</v>
      </c>
      <c r="T30" s="295">
        <v>826.77723128499588</v>
      </c>
      <c r="U30" s="295">
        <v>841.3513266119146</v>
      </c>
      <c r="V30" s="295">
        <v>1108.483043809176</v>
      </c>
      <c r="W30" s="295">
        <v>1299.932584983497</v>
      </c>
      <c r="X30" s="295">
        <v>1522.7984716229359</v>
      </c>
      <c r="Y30" s="295">
        <v>1070.804193145701</v>
      </c>
      <c r="DA30" s="122" t="s">
        <v>1716</v>
      </c>
    </row>
    <row r="31" spans="1:105" ht="12" customHeight="1" x14ac:dyDescent="0.25">
      <c r="A31" s="18" t="s">
        <v>35</v>
      </c>
      <c r="B31" s="295">
        <v>1846.612585995478</v>
      </c>
      <c r="C31" s="295">
        <v>1926.88276572008</v>
      </c>
      <c r="D31" s="295">
        <v>2005.4052513590859</v>
      </c>
      <c r="E31" s="295">
        <v>1840.8060735417189</v>
      </c>
      <c r="F31" s="295">
        <v>1670.031487095586</v>
      </c>
      <c r="G31" s="295">
        <v>1527.92776092185</v>
      </c>
      <c r="H31" s="295">
        <v>1626.2668559028659</v>
      </c>
      <c r="I31" s="295">
        <v>1567.4887534745069</v>
      </c>
      <c r="J31" s="295">
        <v>1264.480177002609</v>
      </c>
      <c r="K31" s="295">
        <v>1126.043635073531</v>
      </c>
      <c r="L31" s="295">
        <v>1240.4435425939109</v>
      </c>
      <c r="M31" s="295">
        <v>1024.3658847003251</v>
      </c>
      <c r="N31" s="295">
        <v>849.43005538374439</v>
      </c>
      <c r="O31" s="295">
        <v>784.5299762765751</v>
      </c>
      <c r="P31" s="295">
        <v>837.68405082223057</v>
      </c>
      <c r="Q31" s="295">
        <v>634.63689539477627</v>
      </c>
      <c r="R31" s="295">
        <v>773.06041764687404</v>
      </c>
      <c r="S31" s="295">
        <v>878.46532833252434</v>
      </c>
      <c r="T31" s="295">
        <v>850.37189924257837</v>
      </c>
      <c r="U31" s="295">
        <v>880.38559809052401</v>
      </c>
      <c r="V31" s="295">
        <v>800.65809359532648</v>
      </c>
      <c r="W31" s="295">
        <v>902.59549426941123</v>
      </c>
      <c r="X31" s="295">
        <v>822.91545154162566</v>
      </c>
      <c r="Y31" s="295">
        <v>740.21298002186199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307.73596669245183</v>
      </c>
      <c r="M32" s="295">
        <v>345.25810168016392</v>
      </c>
      <c r="N32" s="295">
        <v>386.93559252834717</v>
      </c>
      <c r="O32" s="295">
        <v>350.73406370276012</v>
      </c>
      <c r="P32" s="295">
        <v>317.26705304564541</v>
      </c>
      <c r="Q32" s="295">
        <v>277.63692420757269</v>
      </c>
      <c r="R32" s="295">
        <v>280.81862278047981</v>
      </c>
      <c r="S32" s="295">
        <v>249.32749533045339</v>
      </c>
      <c r="T32" s="295">
        <v>282.27424485006009</v>
      </c>
      <c r="U32" s="295">
        <v>318.47026294772883</v>
      </c>
      <c r="V32" s="295">
        <v>354.14185070957359</v>
      </c>
      <c r="W32" s="295">
        <v>383.15223461606388</v>
      </c>
      <c r="X32" s="295">
        <v>363.87974754933782</v>
      </c>
      <c r="Y32" s="295">
        <v>370.18041520553709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139.5528349792252</v>
      </c>
      <c r="C33" s="261">
        <f t="shared" si="1"/>
        <v>134.98992766684469</v>
      </c>
      <c r="D33" s="261">
        <f t="shared" si="1"/>
        <v>142.7118019401523</v>
      </c>
      <c r="E33" s="261">
        <f t="shared" si="1"/>
        <v>152.8275046181233</v>
      </c>
      <c r="F33" s="261">
        <f t="shared" si="1"/>
        <v>111.7615279928075</v>
      </c>
      <c r="G33" s="261">
        <f t="shared" si="1"/>
        <v>110.43463272285619</v>
      </c>
      <c r="H33" s="261">
        <f t="shared" si="1"/>
        <v>100.97798159140589</v>
      </c>
      <c r="I33" s="261">
        <f t="shared" si="1"/>
        <v>106.9614821328512</v>
      </c>
      <c r="J33" s="261">
        <f t="shared" si="1"/>
        <v>101.4869740333374</v>
      </c>
      <c r="K33" s="261">
        <f t="shared" si="1"/>
        <v>76.592324281007222</v>
      </c>
      <c r="L33" s="261">
        <f t="shared" si="1"/>
        <v>80.205967409310574</v>
      </c>
      <c r="M33" s="261">
        <f t="shared" si="1"/>
        <v>73.928033292065933</v>
      </c>
      <c r="N33" s="261">
        <f t="shared" si="1"/>
        <v>55.075559945765583</v>
      </c>
      <c r="O33" s="261">
        <f t="shared" si="1"/>
        <v>42.31266954997507</v>
      </c>
      <c r="P33" s="261">
        <f t="shared" si="1"/>
        <v>28.71975077188668</v>
      </c>
      <c r="Q33" s="261">
        <f t="shared" si="1"/>
        <v>28.69651806937647</v>
      </c>
      <c r="R33" s="261">
        <f t="shared" si="1"/>
        <v>29.112383629469761</v>
      </c>
      <c r="S33" s="261">
        <f t="shared" si="1"/>
        <v>23.381300324357859</v>
      </c>
      <c r="T33" s="261">
        <f t="shared" si="1"/>
        <v>21.21726853377567</v>
      </c>
      <c r="U33" s="261">
        <f t="shared" si="1"/>
        <v>19.870289985616282</v>
      </c>
      <c r="V33" s="261">
        <f t="shared" si="1"/>
        <v>22.287807290272159</v>
      </c>
      <c r="W33" s="261">
        <f t="shared" si="1"/>
        <v>69.734604063700587</v>
      </c>
      <c r="X33" s="261">
        <f t="shared" si="1"/>
        <v>72.70759972750966</v>
      </c>
      <c r="Y33" s="261">
        <f t="shared" si="1"/>
        <v>57.536247436506549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139.5528349792252</v>
      </c>
      <c r="C35" s="262">
        <v>134.98992766684469</v>
      </c>
      <c r="D35" s="262">
        <v>142.7118019401523</v>
      </c>
      <c r="E35" s="262">
        <v>152.8275046181233</v>
      </c>
      <c r="F35" s="262">
        <v>111.7615279928075</v>
      </c>
      <c r="G35" s="262">
        <v>110.43463272285619</v>
      </c>
      <c r="H35" s="262">
        <v>100.97798159140589</v>
      </c>
      <c r="I35" s="262">
        <v>106.9614821328512</v>
      </c>
      <c r="J35" s="262">
        <v>101.4869740333374</v>
      </c>
      <c r="K35" s="262">
        <v>76.592324281007222</v>
      </c>
      <c r="L35" s="262">
        <v>80.205967409310574</v>
      </c>
      <c r="M35" s="262">
        <v>73.928033292065933</v>
      </c>
      <c r="N35" s="262">
        <v>55.075559945765583</v>
      </c>
      <c r="O35" s="262">
        <v>42.31266954997507</v>
      </c>
      <c r="P35" s="262">
        <v>28.71975077188668</v>
      </c>
      <c r="Q35" s="262">
        <v>28.69651806937647</v>
      </c>
      <c r="R35" s="262">
        <v>29.112383629469761</v>
      </c>
      <c r="S35" s="262">
        <v>23.381300324357859</v>
      </c>
      <c r="T35" s="262">
        <v>21.21726853377567</v>
      </c>
      <c r="U35" s="262">
        <v>19.870289985616282</v>
      </c>
      <c r="V35" s="262">
        <v>22.287807290272159</v>
      </c>
      <c r="W35" s="262">
        <v>69.734604063700587</v>
      </c>
      <c r="X35" s="262">
        <v>72.70759972750966</v>
      </c>
      <c r="Y35" s="262">
        <v>57.536247436506549</v>
      </c>
      <c r="DA35" s="72" t="s">
        <v>1720</v>
      </c>
    </row>
    <row r="36" spans="1:105" ht="12" customHeight="1" x14ac:dyDescent="0.25">
      <c r="A36" s="64" t="s">
        <v>28</v>
      </c>
      <c r="B36" s="229">
        <v>8.528662670063742</v>
      </c>
      <c r="C36" s="229">
        <v>9.1461685149542937</v>
      </c>
      <c r="D36" s="229">
        <v>8.6265767025249431</v>
      </c>
      <c r="E36" s="229">
        <v>11.54009177953095</v>
      </c>
      <c r="F36" s="229">
        <v>4.1285402012961976</v>
      </c>
      <c r="G36" s="229">
        <v>5.1343673108774013</v>
      </c>
      <c r="H36" s="229">
        <v>1.6798682227998829</v>
      </c>
      <c r="I36" s="229">
        <v>9.1578079634683771</v>
      </c>
      <c r="J36" s="229">
        <v>8.1686605617264103</v>
      </c>
      <c r="K36" s="229">
        <v>1.66183427223937</v>
      </c>
      <c r="L36" s="229">
        <v>0.99407201988751359</v>
      </c>
      <c r="M36" s="229">
        <v>4.6242378953129144</v>
      </c>
      <c r="N36" s="229">
        <v>3.3234045253254498</v>
      </c>
      <c r="O36" s="229">
        <v>2.282770450474052</v>
      </c>
      <c r="P36" s="229">
        <v>2.5704780608579001</v>
      </c>
      <c r="Q36" s="229">
        <v>0.84368120282943382</v>
      </c>
      <c r="R36" s="229">
        <v>1.7850238693911811</v>
      </c>
      <c r="S36" s="229">
        <v>1.171277569167092</v>
      </c>
      <c r="T36" s="229">
        <v>1.147411135591734</v>
      </c>
      <c r="U36" s="229">
        <v>1.125370403201575</v>
      </c>
      <c r="V36" s="229">
        <v>0.97041295634948421</v>
      </c>
      <c r="W36" s="229">
        <v>0.65025487665699311</v>
      </c>
      <c r="X36" s="229">
        <v>0.47440399368257441</v>
      </c>
      <c r="Y36" s="229">
        <v>0.3199663583236273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2.5040659063008381</v>
      </c>
      <c r="C38" s="229">
        <v>2.5662808110289999</v>
      </c>
      <c r="D38" s="229">
        <v>2.5193472305446281</v>
      </c>
      <c r="E38" s="229">
        <v>2.5893690627252952</v>
      </c>
      <c r="F38" s="229">
        <v>1.755568473709298</v>
      </c>
      <c r="G38" s="229">
        <v>1.608405336705935</v>
      </c>
      <c r="H38" s="229">
        <v>1.5982550239414659</v>
      </c>
      <c r="I38" s="229">
        <v>1.7243151813292079</v>
      </c>
      <c r="J38" s="229">
        <v>1.196083808905759</v>
      </c>
      <c r="K38" s="229">
        <v>1.1235261594853749</v>
      </c>
      <c r="L38" s="229">
        <v>1.452277867730742</v>
      </c>
      <c r="M38" s="229">
        <v>1.0780219099541899</v>
      </c>
      <c r="N38" s="229">
        <v>0.76380904272355699</v>
      </c>
      <c r="O38" s="229">
        <v>0.5510091512524109</v>
      </c>
      <c r="P38" s="229">
        <v>0.26737586449364742</v>
      </c>
      <c r="Q38" s="229">
        <v>0.38525739513492879</v>
      </c>
      <c r="R38" s="229">
        <v>0.5132582407484646</v>
      </c>
      <c r="S38" s="229">
        <v>0.22221505269358899</v>
      </c>
      <c r="T38" s="229">
        <v>0.18949590852337389</v>
      </c>
      <c r="U38" s="229">
        <v>0.1881642318015867</v>
      </c>
      <c r="V38" s="229">
        <v>0.16729823156624751</v>
      </c>
      <c r="W38" s="229">
        <v>0.63913262512395808</v>
      </c>
      <c r="X38" s="229">
        <v>0.63375145854706572</v>
      </c>
      <c r="Y38" s="229">
        <v>0.68006739158545448</v>
      </c>
      <c r="DA38" s="73" t="s">
        <v>1723</v>
      </c>
    </row>
    <row r="39" spans="1:105" ht="12" customHeight="1" x14ac:dyDescent="0.25">
      <c r="A39" s="64" t="s">
        <v>159</v>
      </c>
      <c r="B39" s="229">
        <v>9.1630353432787956E-2</v>
      </c>
      <c r="C39" s="229">
        <v>0.85796412564701052</v>
      </c>
      <c r="D39" s="229">
        <v>0.87828860514998386</v>
      </c>
      <c r="E39" s="229">
        <v>0.97073871456203353</v>
      </c>
      <c r="F39" s="229">
        <v>0.76250596508448043</v>
      </c>
      <c r="G39" s="229">
        <v>0.67113656638073582</v>
      </c>
      <c r="H39" s="229">
        <v>0.60945738701990493</v>
      </c>
      <c r="I39" s="229">
        <v>0.81175833487994253</v>
      </c>
      <c r="J39" s="229">
        <v>0.58107514811099348</v>
      </c>
      <c r="K39" s="229">
        <v>0.54462742979136924</v>
      </c>
      <c r="L39" s="229">
        <v>0.86403185215126244</v>
      </c>
      <c r="M39" s="229">
        <v>0.60810853409800392</v>
      </c>
      <c r="N39" s="229">
        <v>0.34970623178092669</v>
      </c>
      <c r="O39" s="229">
        <v>0.1951900608226077</v>
      </c>
      <c r="P39" s="229">
        <v>0.22916275811498829</v>
      </c>
      <c r="Q39" s="229">
        <v>0.22162319021422389</v>
      </c>
      <c r="R39" s="229">
        <v>0.24826584551663061</v>
      </c>
      <c r="S39" s="229">
        <v>0.25850989270192248</v>
      </c>
      <c r="T39" s="229">
        <v>0.22575159330790351</v>
      </c>
      <c r="U39" s="229">
        <v>0.204454272941996</v>
      </c>
      <c r="V39" s="229">
        <v>0.1986482993302072</v>
      </c>
      <c r="W39" s="229">
        <v>0.75226876711397328</v>
      </c>
      <c r="X39" s="229">
        <v>0.91625002102762221</v>
      </c>
      <c r="Y39" s="229">
        <v>0.74186276526674799</v>
      </c>
      <c r="DA39" s="73" t="s">
        <v>1724</v>
      </c>
    </row>
    <row r="40" spans="1:105" ht="12" customHeight="1" x14ac:dyDescent="0.25">
      <c r="A40" s="64" t="s">
        <v>32</v>
      </c>
      <c r="B40" s="229">
        <v>16.64323486034495</v>
      </c>
      <c r="C40" s="229">
        <v>7.4755830265067926</v>
      </c>
      <c r="D40" s="229">
        <v>7.9825969451501582</v>
      </c>
      <c r="E40" s="229">
        <v>7.1987533915811133</v>
      </c>
      <c r="F40" s="229">
        <v>5.0294566939523957</v>
      </c>
      <c r="G40" s="229">
        <v>4.695253423336494</v>
      </c>
      <c r="H40" s="229">
        <v>4.4867982908296709</v>
      </c>
      <c r="I40" s="229">
        <v>4.2148478342568803</v>
      </c>
      <c r="J40" s="229">
        <v>4.171243391388832</v>
      </c>
      <c r="K40" s="229">
        <v>3.259610787234394</v>
      </c>
      <c r="L40" s="229">
        <v>2.4784689337475139</v>
      </c>
      <c r="M40" s="229">
        <v>0.72276261393935604</v>
      </c>
      <c r="N40" s="229">
        <v>0.81470130529536089</v>
      </c>
      <c r="O40" s="229">
        <v>0.59516271195125758</v>
      </c>
      <c r="P40" s="229">
        <v>0.5574194407755193</v>
      </c>
      <c r="Q40" s="229">
        <v>0.82185399668511927</v>
      </c>
      <c r="R40" s="229">
        <v>1.648521428591545</v>
      </c>
      <c r="S40" s="229">
        <v>1.145659497515191</v>
      </c>
      <c r="T40" s="229">
        <v>0.92550501787697659</v>
      </c>
      <c r="U40" s="229">
        <v>0.5797615500296831</v>
      </c>
      <c r="V40" s="229">
        <v>0.45282487972133367</v>
      </c>
      <c r="W40" s="229">
        <v>1.5937744971058669</v>
      </c>
      <c r="X40" s="229">
        <v>1.4559733416574481</v>
      </c>
      <c r="Y40" s="229">
        <v>1.2488038774221619</v>
      </c>
      <c r="DA40" s="73" t="s">
        <v>1725</v>
      </c>
    </row>
    <row r="41" spans="1:105" ht="12" customHeight="1" x14ac:dyDescent="0.25">
      <c r="A41" s="64" t="s">
        <v>33</v>
      </c>
      <c r="B41" s="229">
        <v>62.903780675464503</v>
      </c>
      <c r="C41" s="229">
        <v>63.937648365100443</v>
      </c>
      <c r="D41" s="229">
        <v>69.620150323928058</v>
      </c>
      <c r="E41" s="229">
        <v>81.800794651566747</v>
      </c>
      <c r="F41" s="229">
        <v>67.689142953896052</v>
      </c>
      <c r="G41" s="229">
        <v>68.806067222064982</v>
      </c>
      <c r="H41" s="229">
        <v>63.752414035395702</v>
      </c>
      <c r="I41" s="229">
        <v>61.73392688810403</v>
      </c>
      <c r="J41" s="229">
        <v>63.567391050674708</v>
      </c>
      <c r="K41" s="229">
        <v>49.573068649559147</v>
      </c>
      <c r="L41" s="229">
        <v>47.105973213612607</v>
      </c>
      <c r="M41" s="229">
        <v>43.508173997181707</v>
      </c>
      <c r="N41" s="229">
        <v>30.664718060317799</v>
      </c>
      <c r="O41" s="229">
        <v>22.487366738951302</v>
      </c>
      <c r="P41" s="229">
        <v>11.895486480948669</v>
      </c>
      <c r="Q41" s="229">
        <v>16.670513192910239</v>
      </c>
      <c r="R41" s="229">
        <v>12.941057339211371</v>
      </c>
      <c r="S41" s="229">
        <v>8.5146451217091563</v>
      </c>
      <c r="T41" s="229">
        <v>7.9027318294026614</v>
      </c>
      <c r="U41" s="229">
        <v>7.3291329426527749</v>
      </c>
      <c r="V41" s="229">
        <v>10.039564672756811</v>
      </c>
      <c r="W41" s="229">
        <v>33.230894302467597</v>
      </c>
      <c r="X41" s="229">
        <v>38.905872618394511</v>
      </c>
      <c r="Y41" s="229">
        <v>26.777766857705039</v>
      </c>
      <c r="DA41" s="73" t="s">
        <v>1726</v>
      </c>
    </row>
    <row r="42" spans="1:105" ht="12" customHeight="1" x14ac:dyDescent="0.25">
      <c r="A42" s="64" t="s">
        <v>35</v>
      </c>
      <c r="B42" s="229">
        <v>48.881460513618372</v>
      </c>
      <c r="C42" s="229">
        <v>51.006282823607158</v>
      </c>
      <c r="D42" s="229">
        <v>53.084842132854483</v>
      </c>
      <c r="E42" s="229">
        <v>48.727757018157128</v>
      </c>
      <c r="F42" s="229">
        <v>32.396313704869051</v>
      </c>
      <c r="G42" s="229">
        <v>29.519402863490662</v>
      </c>
      <c r="H42" s="229">
        <v>28.851188631419301</v>
      </c>
      <c r="I42" s="229">
        <v>29.31882593081275</v>
      </c>
      <c r="J42" s="229">
        <v>23.802520072530719</v>
      </c>
      <c r="K42" s="229">
        <v>20.429656982697569</v>
      </c>
      <c r="L42" s="229">
        <v>21.882431216623569</v>
      </c>
      <c r="M42" s="229">
        <v>17.491345731450451</v>
      </c>
      <c r="N42" s="229">
        <v>13.16311076421613</v>
      </c>
      <c r="O42" s="229">
        <v>11.19590105086905</v>
      </c>
      <c r="P42" s="229">
        <v>9.573812685060803</v>
      </c>
      <c r="Q42" s="229">
        <v>6.7852297929026797</v>
      </c>
      <c r="R42" s="229">
        <v>8.7850406075563185</v>
      </c>
      <c r="S42" s="229">
        <v>9.4008330637916533</v>
      </c>
      <c r="T42" s="229">
        <v>8.1282609398049566</v>
      </c>
      <c r="U42" s="229">
        <v>7.6691661201582857</v>
      </c>
      <c r="V42" s="229">
        <v>7.2515847277139107</v>
      </c>
      <c r="W42" s="229">
        <v>23.073546901150319</v>
      </c>
      <c r="X42" s="229">
        <v>21.0246098416854</v>
      </c>
      <c r="Y42" s="229">
        <v>18.510621018249498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5.4287123055573661</v>
      </c>
      <c r="M44" s="229">
        <v>5.8953826101293094</v>
      </c>
      <c r="N44" s="229">
        <v>5.996110016106341</v>
      </c>
      <c r="O44" s="229">
        <v>5.0052693856543886</v>
      </c>
      <c r="P44" s="229">
        <v>3.626015481635156</v>
      </c>
      <c r="Q44" s="229">
        <v>2.9683592986998448</v>
      </c>
      <c r="R44" s="229">
        <v>3.1912162984542518</v>
      </c>
      <c r="S44" s="229">
        <v>2.6681601267792519</v>
      </c>
      <c r="T44" s="229">
        <v>2.6981121092680649</v>
      </c>
      <c r="U44" s="229">
        <v>2.7742404648303749</v>
      </c>
      <c r="V44" s="229">
        <v>3.2074735228341589</v>
      </c>
      <c r="W44" s="229">
        <v>9.7947320940818798</v>
      </c>
      <c r="X44" s="229">
        <v>9.2967384525150401</v>
      </c>
      <c r="Y44" s="229">
        <v>9.2571591679540131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17875.25892</v>
      </c>
      <c r="C46" s="279">
        <v>18538.631359999999</v>
      </c>
      <c r="D46" s="279">
        <v>18421.573990000001</v>
      </c>
      <c r="E46" s="279">
        <v>19218.80558</v>
      </c>
      <c r="F46" s="279">
        <v>19798.488730000001</v>
      </c>
      <c r="G46" s="279">
        <v>19859.1623</v>
      </c>
      <c r="H46" s="279">
        <v>19969.995780000001</v>
      </c>
      <c r="I46" s="279">
        <v>20366.298279999999</v>
      </c>
      <c r="J46" s="279">
        <v>18433.21027</v>
      </c>
      <c r="K46" s="279">
        <v>14985.55623</v>
      </c>
      <c r="L46" s="279">
        <v>15207.64957</v>
      </c>
      <c r="M46" s="279">
        <v>14652.604450000001</v>
      </c>
      <c r="N46" s="279">
        <v>12081.91115</v>
      </c>
      <c r="O46" s="279">
        <v>10751.91828</v>
      </c>
      <c r="P46" s="279">
        <v>10259.407670000001</v>
      </c>
      <c r="Q46" s="279">
        <v>9927.6277499999997</v>
      </c>
      <c r="R46" s="279">
        <v>9426.0926999999992</v>
      </c>
      <c r="S46" s="279">
        <v>9607.323620000001</v>
      </c>
      <c r="T46" s="279">
        <v>9717.8258800000003</v>
      </c>
      <c r="U46" s="279">
        <v>9781.5361999999986</v>
      </c>
      <c r="V46" s="279">
        <v>8752.2481399999997</v>
      </c>
      <c r="W46" s="279">
        <v>9930.2072900000003</v>
      </c>
      <c r="X46" s="279">
        <v>8922.0762799999993</v>
      </c>
      <c r="Y46" s="279">
        <v>8530.2833900000005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12040.696730760868</v>
      </c>
      <c r="C48" s="223">
        <f t="shared" si="2"/>
        <v>10977.805252679513</v>
      </c>
      <c r="D48" s="223">
        <f t="shared" si="2"/>
        <v>10892.737460005053</v>
      </c>
      <c r="E48" s="223">
        <f t="shared" si="2"/>
        <v>12997.479538103633</v>
      </c>
      <c r="F48" s="223">
        <f t="shared" si="2"/>
        <v>13787.833028502402</v>
      </c>
      <c r="G48" s="223">
        <f t="shared" si="2"/>
        <v>14126.572364878893</v>
      </c>
      <c r="H48" s="223">
        <f t="shared" si="2"/>
        <v>12000.728834509435</v>
      </c>
      <c r="I48" s="223">
        <f t="shared" si="2"/>
        <v>12167.164737289113</v>
      </c>
      <c r="J48" s="223">
        <f t="shared" si="2"/>
        <v>13208.924223322963</v>
      </c>
      <c r="K48" s="223">
        <f t="shared" si="2"/>
        <v>7975.60706406805</v>
      </c>
      <c r="L48" s="223">
        <f t="shared" si="2"/>
        <v>7660.0288325955789</v>
      </c>
      <c r="M48" s="223">
        <f t="shared" si="2"/>
        <v>7936.1548192379378</v>
      </c>
      <c r="N48" s="223">
        <f t="shared" si="2"/>
        <v>7857.5686768679861</v>
      </c>
      <c r="O48" s="223">
        <f t="shared" si="2"/>
        <v>7314.9322219271316</v>
      </c>
      <c r="P48" s="223">
        <f t="shared" si="2"/>
        <v>5933.0552410199452</v>
      </c>
      <c r="Q48" s="223">
        <f t="shared" si="2"/>
        <v>7105.2619618456065</v>
      </c>
      <c r="R48" s="223">
        <f t="shared" si="2"/>
        <v>5899.4597675596897</v>
      </c>
      <c r="S48" s="223">
        <f t="shared" si="2"/>
        <v>4854.4783207215705</v>
      </c>
      <c r="T48" s="223">
        <f t="shared" si="2"/>
        <v>4873.2540186436363</v>
      </c>
      <c r="U48" s="223">
        <f t="shared" si="2"/>
        <v>4573.236575440159</v>
      </c>
      <c r="V48" s="223">
        <f t="shared" si="2"/>
        <v>4315.2949934774215</v>
      </c>
      <c r="W48" s="223">
        <f t="shared" si="2"/>
        <v>5081.4029821006425</v>
      </c>
      <c r="X48" s="223">
        <f t="shared" si="2"/>
        <v>5469.2079130787133</v>
      </c>
      <c r="Y48" s="223">
        <f t="shared" si="2"/>
        <v>5234.2917224275052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54.457230024075123</v>
      </c>
      <c r="C53" s="260">
        <v>47.035181349562997</v>
      </c>
      <c r="D53" s="260">
        <v>44.55606055206745</v>
      </c>
      <c r="E53" s="260">
        <v>55.267827437505169</v>
      </c>
      <c r="F53" s="260">
        <v>58.726105188361423</v>
      </c>
      <c r="G53" s="260">
        <v>58.751999106632653</v>
      </c>
      <c r="H53" s="260">
        <v>45.423081099088868</v>
      </c>
      <c r="I53" s="260">
        <v>45.553042719503097</v>
      </c>
      <c r="J53" s="260">
        <v>51.589188433834352</v>
      </c>
      <c r="K53" s="260">
        <v>28.168837153131459</v>
      </c>
      <c r="L53" s="260">
        <v>26.81075859318647</v>
      </c>
      <c r="M53" s="260">
        <v>27.011044574219241</v>
      </c>
      <c r="N53" s="260">
        <v>29.885722258313201</v>
      </c>
      <c r="O53" s="260">
        <v>28.99762088447315</v>
      </c>
      <c r="P53" s="260">
        <v>24.507618612914278</v>
      </c>
      <c r="Q53" s="260">
        <v>29.186746795369199</v>
      </c>
      <c r="R53" s="260">
        <v>25.718499647474982</v>
      </c>
      <c r="S53" s="260">
        <v>21.724761416336349</v>
      </c>
      <c r="T53" s="260">
        <v>22.030000523151831</v>
      </c>
      <c r="U53" s="260">
        <v>20.40789993441706</v>
      </c>
      <c r="V53" s="260">
        <v>18.570519484741322</v>
      </c>
      <c r="W53" s="260">
        <v>21.64062373289876</v>
      </c>
      <c r="X53" s="260">
        <v>23.27830088740475</v>
      </c>
      <c r="Y53" s="260">
        <v>22.95260991368735</v>
      </c>
      <c r="DA53" s="68" t="s">
        <v>1736</v>
      </c>
    </row>
    <row r="54" spans="1:105" ht="12" customHeight="1" x14ac:dyDescent="0.25">
      <c r="A54" s="37" t="s">
        <v>159</v>
      </c>
      <c r="B54" s="226">
        <v>0.1018913682132699</v>
      </c>
      <c r="C54" s="226">
        <v>0.77807932467834118</v>
      </c>
      <c r="D54" s="226">
        <v>0.72518179983381492</v>
      </c>
      <c r="E54" s="226">
        <v>1.079522005089562</v>
      </c>
      <c r="F54" s="226">
        <v>1.350440273749556</v>
      </c>
      <c r="G54" s="226">
        <v>1.306058642642725</v>
      </c>
      <c r="H54" s="226">
        <v>0.9396749921816745</v>
      </c>
      <c r="I54" s="226">
        <v>1.227260041844018</v>
      </c>
      <c r="J54" s="226">
        <v>1.229400137217638</v>
      </c>
      <c r="K54" s="226">
        <v>0.73144432855056796</v>
      </c>
      <c r="L54" s="226">
        <v>1.0184154492419299</v>
      </c>
      <c r="M54" s="226">
        <v>0.90752165670264562</v>
      </c>
      <c r="N54" s="226">
        <v>0.77343038968869859</v>
      </c>
      <c r="O54" s="226">
        <v>0.49688368995151277</v>
      </c>
      <c r="P54" s="226">
        <v>0.57291110323808137</v>
      </c>
      <c r="Q54" s="226">
        <v>0.92316193194724294</v>
      </c>
      <c r="R54" s="226">
        <v>0.70683144578002044</v>
      </c>
      <c r="S54" s="226">
        <v>0.58141281120332611</v>
      </c>
      <c r="T54" s="226">
        <v>0.59531963819335199</v>
      </c>
      <c r="U54" s="226">
        <v>0.52993186552664195</v>
      </c>
      <c r="V54" s="226">
        <v>0.49515258112482841</v>
      </c>
      <c r="W54" s="226">
        <v>0.68327420818626305</v>
      </c>
      <c r="X54" s="226">
        <v>0.97210154073399102</v>
      </c>
      <c r="Y54" s="226">
        <v>0.88444103379720718</v>
      </c>
      <c r="DA54" s="69" t="s">
        <v>1737</v>
      </c>
    </row>
    <row r="55" spans="1:105" ht="12" customHeight="1" x14ac:dyDescent="0.25">
      <c r="A55" s="37" t="s">
        <v>35</v>
      </c>
      <c r="B55" s="226">
        <v>54.35533865586185</v>
      </c>
      <c r="C55" s="226">
        <v>46.257102024884659</v>
      </c>
      <c r="D55" s="226">
        <v>43.830878752233637</v>
      </c>
      <c r="E55" s="226">
        <v>54.188305432415603</v>
      </c>
      <c r="F55" s="226">
        <v>57.37566491461186</v>
      </c>
      <c r="G55" s="226">
        <v>57.445940463989928</v>
      </c>
      <c r="H55" s="226">
        <v>44.483406106907204</v>
      </c>
      <c r="I55" s="226">
        <v>44.325782677659078</v>
      </c>
      <c r="J55" s="226">
        <v>50.359788296616713</v>
      </c>
      <c r="K55" s="226">
        <v>27.43739282458089</v>
      </c>
      <c r="L55" s="226">
        <v>25.792343143944539</v>
      </c>
      <c r="M55" s="226">
        <v>26.103522917516589</v>
      </c>
      <c r="N55" s="226">
        <v>29.11229186862451</v>
      </c>
      <c r="O55" s="226">
        <v>28.500737194521641</v>
      </c>
      <c r="P55" s="226">
        <v>23.934707509676201</v>
      </c>
      <c r="Q55" s="226">
        <v>28.263584863421961</v>
      </c>
      <c r="R55" s="226">
        <v>25.01166820169496</v>
      </c>
      <c r="S55" s="226">
        <v>21.143348605133021</v>
      </c>
      <c r="T55" s="226">
        <v>21.434680884958478</v>
      </c>
      <c r="U55" s="226">
        <v>19.877968068890421</v>
      </c>
      <c r="V55" s="226">
        <v>18.075366903616491</v>
      </c>
      <c r="W55" s="226">
        <v>20.957349524712491</v>
      </c>
      <c r="X55" s="226">
        <v>22.306199346670759</v>
      </c>
      <c r="Y55" s="226">
        <v>22.068168879890141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1568.8084765576536</v>
      </c>
      <c r="C60" s="261">
        <f t="shared" si="3"/>
        <v>1366.4931334425119</v>
      </c>
      <c r="D60" s="261">
        <f t="shared" si="3"/>
        <v>1321.1248823100282</v>
      </c>
      <c r="E60" s="261">
        <f t="shared" si="3"/>
        <v>1621.9103258960452</v>
      </c>
      <c r="F60" s="261">
        <f t="shared" si="3"/>
        <v>1589.6257589351587</v>
      </c>
      <c r="G60" s="261">
        <f t="shared" si="3"/>
        <v>1619.5621598111152</v>
      </c>
      <c r="H60" s="261">
        <f t="shared" si="3"/>
        <v>1298.3817793879837</v>
      </c>
      <c r="I60" s="261">
        <f t="shared" si="3"/>
        <v>1389.2069926555014</v>
      </c>
      <c r="J60" s="261">
        <f t="shared" si="3"/>
        <v>1552.5442964622036</v>
      </c>
      <c r="K60" s="261">
        <f t="shared" si="3"/>
        <v>870.7877797531188</v>
      </c>
      <c r="L60" s="261">
        <f t="shared" si="3"/>
        <v>814.6342566006781</v>
      </c>
      <c r="M60" s="261">
        <f t="shared" si="3"/>
        <v>862.86654822994683</v>
      </c>
      <c r="N60" s="261">
        <f t="shared" si="3"/>
        <v>880.21242433535372</v>
      </c>
      <c r="O60" s="261">
        <f t="shared" si="3"/>
        <v>824.42203975421012</v>
      </c>
      <c r="P60" s="261">
        <f t="shared" si="3"/>
        <v>693.44529447132061</v>
      </c>
      <c r="Q60" s="261">
        <f t="shared" si="3"/>
        <v>773.23076748396329</v>
      </c>
      <c r="R60" s="261">
        <f t="shared" si="3"/>
        <v>701.00303727527842</v>
      </c>
      <c r="S60" s="261">
        <f t="shared" si="3"/>
        <v>584.04694429313588</v>
      </c>
      <c r="T60" s="261">
        <f t="shared" si="3"/>
        <v>577.72670439465071</v>
      </c>
      <c r="U60" s="261">
        <f t="shared" si="3"/>
        <v>535.50414405299114</v>
      </c>
      <c r="V60" s="261">
        <f t="shared" si="3"/>
        <v>492.21380264763451</v>
      </c>
      <c r="W60" s="261">
        <f t="shared" si="3"/>
        <v>652.85876975141025</v>
      </c>
      <c r="X60" s="261">
        <f t="shared" si="3"/>
        <v>681.25208886467249</v>
      </c>
      <c r="Y60" s="261">
        <f t="shared" si="3"/>
        <v>680.39403822790746</v>
      </c>
      <c r="DA60" s="70"/>
    </row>
    <row r="61" spans="1:105" ht="12" customHeight="1" x14ac:dyDescent="0.25">
      <c r="A61" s="60" t="s">
        <v>1499</v>
      </c>
      <c r="B61" s="262">
        <v>1261.2144146362209</v>
      </c>
      <c r="C61" s="262">
        <v>1094.3857415989389</v>
      </c>
      <c r="D61" s="262">
        <v>1056.1595164027101</v>
      </c>
      <c r="E61" s="262">
        <v>1288.968566439615</v>
      </c>
      <c r="F61" s="262">
        <v>1325.7781989509981</v>
      </c>
      <c r="G61" s="262">
        <v>1347.9833092812969</v>
      </c>
      <c r="H61" s="262">
        <v>1093.840523095557</v>
      </c>
      <c r="I61" s="262">
        <v>1172.8774268600589</v>
      </c>
      <c r="J61" s="262">
        <v>1302.4800866940841</v>
      </c>
      <c r="K61" s="262">
        <v>728.94127964347047</v>
      </c>
      <c r="L61" s="262">
        <v>680.92804467935287</v>
      </c>
      <c r="M61" s="262">
        <v>725.42392729144717</v>
      </c>
      <c r="N61" s="262">
        <v>750.24366314186625</v>
      </c>
      <c r="O61" s="262">
        <v>711.42641650646624</v>
      </c>
      <c r="P61" s="262">
        <v>622.11298243909471</v>
      </c>
      <c r="Q61" s="262">
        <v>688.45580296606886</v>
      </c>
      <c r="R61" s="262">
        <v>628.92817895658482</v>
      </c>
      <c r="S61" s="262">
        <v>529.97296158224481</v>
      </c>
      <c r="T61" s="262">
        <v>528.42660586500074</v>
      </c>
      <c r="U61" s="262">
        <v>493.20160363710181</v>
      </c>
      <c r="V61" s="262">
        <v>449.68381210135738</v>
      </c>
      <c r="W61" s="262">
        <v>512.96057557147185</v>
      </c>
      <c r="X61" s="262">
        <v>528.94697294856473</v>
      </c>
      <c r="Y61" s="262">
        <v>536.26332848905258</v>
      </c>
      <c r="DA61" s="72" t="s">
        <v>1743</v>
      </c>
    </row>
    <row r="62" spans="1:105" ht="12" customHeight="1" x14ac:dyDescent="0.25">
      <c r="A62" s="59" t="s">
        <v>28</v>
      </c>
      <c r="B62" s="230">
        <v>140.33405101681049</v>
      </c>
      <c r="C62" s="230">
        <v>140.87424796774121</v>
      </c>
      <c r="D62" s="230">
        <v>124.652280758248</v>
      </c>
      <c r="E62" s="230">
        <v>209.4256592294297</v>
      </c>
      <c r="F62" s="230">
        <v>124.1940636418631</v>
      </c>
      <c r="G62" s="230">
        <v>166.25702460611299</v>
      </c>
      <c r="H62" s="230">
        <v>49.36144849354632</v>
      </c>
      <c r="I62" s="230">
        <v>237.48765949755449</v>
      </c>
      <c r="J62" s="230">
        <v>280.58108448809861</v>
      </c>
      <c r="K62" s="230">
        <v>44.833936859148743</v>
      </c>
      <c r="L62" s="230">
        <v>24.461877821917561</v>
      </c>
      <c r="M62" s="230">
        <v>136.7830538391508</v>
      </c>
      <c r="N62" s="230">
        <v>135.40046104790721</v>
      </c>
      <c r="O62" s="230">
        <v>109.58296480678329</v>
      </c>
      <c r="P62" s="230">
        <v>121.16211747784411</v>
      </c>
      <c r="Q62" s="230">
        <v>64.126733040547052</v>
      </c>
      <c r="R62" s="230">
        <v>86.490161661117924</v>
      </c>
      <c r="S62" s="230">
        <v>50.887051091594813</v>
      </c>
      <c r="T62" s="230">
        <v>57.111748544044758</v>
      </c>
      <c r="U62" s="230">
        <v>56.828015587580609</v>
      </c>
      <c r="V62" s="230">
        <v>48.267906519204473</v>
      </c>
      <c r="W62" s="230">
        <v>12.488501804708189</v>
      </c>
      <c r="X62" s="230">
        <v>10.240141708676999</v>
      </c>
      <c r="Y62" s="230">
        <v>7.9802641447229092</v>
      </c>
      <c r="DA62" s="71" t="s">
        <v>1744</v>
      </c>
    </row>
    <row r="63" spans="1:105" ht="12" customHeight="1" x14ac:dyDescent="0.25">
      <c r="A63" s="59" t="s">
        <v>31</v>
      </c>
      <c r="B63" s="295">
        <v>41.202909088870207</v>
      </c>
      <c r="C63" s="295">
        <v>39.527248895168853</v>
      </c>
      <c r="D63" s="295">
        <v>36.404055645554678</v>
      </c>
      <c r="E63" s="295">
        <v>46.990988746848281</v>
      </c>
      <c r="F63" s="295">
        <v>52.810720526119127</v>
      </c>
      <c r="G63" s="295">
        <v>52.082110501678358</v>
      </c>
      <c r="H63" s="295">
        <v>46.963316510831163</v>
      </c>
      <c r="I63" s="295">
        <v>44.716331493686567</v>
      </c>
      <c r="J63" s="295">
        <v>41.083662334294203</v>
      </c>
      <c r="K63" s="295">
        <v>30.31114578356318</v>
      </c>
      <c r="L63" s="295">
        <v>35.737293730412333</v>
      </c>
      <c r="M63" s="295">
        <v>31.887444436737869</v>
      </c>
      <c r="N63" s="295">
        <v>31.118720501592481</v>
      </c>
      <c r="O63" s="295">
        <v>26.450848974924089</v>
      </c>
      <c r="P63" s="295">
        <v>12.603035364443951</v>
      </c>
      <c r="Q63" s="295">
        <v>29.282740977113821</v>
      </c>
      <c r="R63" s="295">
        <v>24.86901658708711</v>
      </c>
      <c r="S63" s="295">
        <v>9.6543031621285529</v>
      </c>
      <c r="T63" s="295">
        <v>9.4320530296500706</v>
      </c>
      <c r="U63" s="295">
        <v>9.501760369230519</v>
      </c>
      <c r="V63" s="295">
        <v>8.3213392290690731</v>
      </c>
      <c r="W63" s="295">
        <v>12.27489285946379</v>
      </c>
      <c r="X63" s="295">
        <v>13.679700908978811</v>
      </c>
      <c r="Y63" s="295">
        <v>16.96152511000993</v>
      </c>
      <c r="DA63" s="122" t="s">
        <v>1745</v>
      </c>
    </row>
    <row r="64" spans="1:105" ht="12" customHeight="1" x14ac:dyDescent="0.25">
      <c r="A64" s="59" t="s">
        <v>159</v>
      </c>
      <c r="B64" s="295">
        <v>1.5077227451451229</v>
      </c>
      <c r="C64" s="295">
        <v>13.21482878718064</v>
      </c>
      <c r="D64" s="295">
        <v>12.691091909480329</v>
      </c>
      <c r="E64" s="295">
        <v>17.616635909020989</v>
      </c>
      <c r="F64" s="295">
        <v>22.937578354031899</v>
      </c>
      <c r="G64" s="295">
        <v>21.732213897987819</v>
      </c>
      <c r="H64" s="295">
        <v>17.908368650639179</v>
      </c>
      <c r="I64" s="295">
        <v>21.05117161195157</v>
      </c>
      <c r="J64" s="295">
        <v>19.959048854345799</v>
      </c>
      <c r="K64" s="295">
        <v>14.693277306240059</v>
      </c>
      <c r="L64" s="295">
        <v>21.261881612924789</v>
      </c>
      <c r="M64" s="295">
        <v>17.987600171670191</v>
      </c>
      <c r="N64" s="295">
        <v>14.247553872433549</v>
      </c>
      <c r="O64" s="295">
        <v>9.3699765393913719</v>
      </c>
      <c r="P64" s="295">
        <v>10.80182143667396</v>
      </c>
      <c r="Q64" s="295">
        <v>16.845191177425271</v>
      </c>
      <c r="R64" s="295">
        <v>12.02928066221947</v>
      </c>
      <c r="S64" s="295">
        <v>11.231160285055189</v>
      </c>
      <c r="T64" s="295">
        <v>11.23665949413097</v>
      </c>
      <c r="U64" s="295">
        <v>10.324361273977869</v>
      </c>
      <c r="V64" s="295">
        <v>9.8806775811598424</v>
      </c>
      <c r="W64" s="295">
        <v>14.447734562218651</v>
      </c>
      <c r="X64" s="295">
        <v>19.777510688872962</v>
      </c>
      <c r="Y64" s="295">
        <v>18.502760280739331</v>
      </c>
      <c r="DA64" s="122" t="s">
        <v>1746</v>
      </c>
    </row>
    <row r="65" spans="1:105" ht="12" customHeight="1" x14ac:dyDescent="0.25">
      <c r="A65" s="59" t="s">
        <v>32</v>
      </c>
      <c r="B65" s="295">
        <v>273.85449047886311</v>
      </c>
      <c r="C65" s="295">
        <v>115.1429842187658</v>
      </c>
      <c r="D65" s="295">
        <v>115.3469040964472</v>
      </c>
      <c r="E65" s="295">
        <v>130.6405272561224</v>
      </c>
      <c r="F65" s="295">
        <v>151.29528459880561</v>
      </c>
      <c r="G65" s="295">
        <v>152.03798572840969</v>
      </c>
      <c r="H65" s="295">
        <v>131.8406168577809</v>
      </c>
      <c r="I65" s="295">
        <v>109.30283221585481</v>
      </c>
      <c r="J65" s="295">
        <v>143.27587559499969</v>
      </c>
      <c r="K65" s="295">
        <v>87.939686081535314</v>
      </c>
      <c r="L65" s="295">
        <v>60.989549076746442</v>
      </c>
      <c r="M65" s="295">
        <v>21.37902066751316</v>
      </c>
      <c r="N65" s="295">
        <v>33.192147243201248</v>
      </c>
      <c r="O65" s="295">
        <v>28.570412984152899</v>
      </c>
      <c r="P65" s="295">
        <v>26.27453655260404</v>
      </c>
      <c r="Q65" s="295">
        <v>62.467685266644708</v>
      </c>
      <c r="R65" s="295">
        <v>79.876178299694146</v>
      </c>
      <c r="S65" s="295">
        <v>49.774054347411081</v>
      </c>
      <c r="T65" s="295">
        <v>46.066495450196633</v>
      </c>
      <c r="U65" s="295">
        <v>29.2763149878799</v>
      </c>
      <c r="V65" s="295">
        <v>22.523307032277291</v>
      </c>
      <c r="W65" s="295">
        <v>30.609313975054921</v>
      </c>
      <c r="X65" s="295">
        <v>31.427588176258482</v>
      </c>
      <c r="Y65" s="295">
        <v>31.146351944610419</v>
      </c>
      <c r="DA65" s="122" t="s">
        <v>1747</v>
      </c>
    </row>
    <row r="66" spans="1:105" ht="12" customHeight="1" x14ac:dyDescent="0.25">
      <c r="A66" s="59" t="s">
        <v>35</v>
      </c>
      <c r="B66" s="295">
        <v>804.31524130653168</v>
      </c>
      <c r="C66" s="295">
        <v>785.62643173008257</v>
      </c>
      <c r="D66" s="295">
        <v>767.06518399298</v>
      </c>
      <c r="E66" s="295">
        <v>884.29475529819388</v>
      </c>
      <c r="F66" s="295">
        <v>974.54055183017783</v>
      </c>
      <c r="G66" s="295">
        <v>955.87397454710822</v>
      </c>
      <c r="H66" s="295">
        <v>847.7667725827597</v>
      </c>
      <c r="I66" s="295">
        <v>760.3194320410114</v>
      </c>
      <c r="J66" s="295">
        <v>817.58041542234548</v>
      </c>
      <c r="K66" s="295">
        <v>551.16323361298316</v>
      </c>
      <c r="L66" s="295">
        <v>538.47744243735178</v>
      </c>
      <c r="M66" s="295">
        <v>517.38680817637521</v>
      </c>
      <c r="N66" s="295">
        <v>536.28478047673173</v>
      </c>
      <c r="O66" s="295">
        <v>537.45221320121459</v>
      </c>
      <c r="P66" s="295">
        <v>451.27147160752872</v>
      </c>
      <c r="Q66" s="295">
        <v>515.73345250433795</v>
      </c>
      <c r="R66" s="295">
        <v>425.66354174646619</v>
      </c>
      <c r="S66" s="295">
        <v>408.42639269605507</v>
      </c>
      <c r="T66" s="295">
        <v>404.57964934697839</v>
      </c>
      <c r="U66" s="295">
        <v>387.27115141843291</v>
      </c>
      <c r="V66" s="295">
        <v>360.69058173964669</v>
      </c>
      <c r="W66" s="295">
        <v>443.14013237002632</v>
      </c>
      <c r="X66" s="295">
        <v>453.82203146577751</v>
      </c>
      <c r="Y66" s="295">
        <v>461.67242700896998</v>
      </c>
      <c r="DA66" s="122" t="s">
        <v>1748</v>
      </c>
    </row>
    <row r="67" spans="1:105" ht="12" customHeight="1" x14ac:dyDescent="0.25">
      <c r="A67" s="60" t="s">
        <v>1506</v>
      </c>
      <c r="B67" s="262">
        <v>307.59406192143263</v>
      </c>
      <c r="C67" s="262">
        <v>272.107391843573</v>
      </c>
      <c r="D67" s="262">
        <v>264.96536590731819</v>
      </c>
      <c r="E67" s="262">
        <v>332.94175945643019</v>
      </c>
      <c r="F67" s="262">
        <v>263.84755998416068</v>
      </c>
      <c r="G67" s="262">
        <v>271.57885052981823</v>
      </c>
      <c r="H67" s="262">
        <v>204.54125629242671</v>
      </c>
      <c r="I67" s="262">
        <v>216.32956579544251</v>
      </c>
      <c r="J67" s="262">
        <v>250.06420976811961</v>
      </c>
      <c r="K67" s="262">
        <v>141.8465001096483</v>
      </c>
      <c r="L67" s="262">
        <v>133.70621192132529</v>
      </c>
      <c r="M67" s="262">
        <v>137.44262093849969</v>
      </c>
      <c r="N67" s="262">
        <v>129.9687611934875</v>
      </c>
      <c r="O67" s="262">
        <v>112.99562324774389</v>
      </c>
      <c r="P67" s="262">
        <v>71.332312032225929</v>
      </c>
      <c r="Q67" s="262">
        <v>84.774964517894475</v>
      </c>
      <c r="R67" s="262">
        <v>72.074858318693643</v>
      </c>
      <c r="S67" s="262">
        <v>54.073982710891109</v>
      </c>
      <c r="T67" s="262">
        <v>49.300098529649958</v>
      </c>
      <c r="U67" s="262">
        <v>42.302540415889297</v>
      </c>
      <c r="V67" s="262">
        <v>42.529990546277141</v>
      </c>
      <c r="W67" s="262">
        <v>139.8981941799384</v>
      </c>
      <c r="X67" s="262">
        <v>152.30511591610781</v>
      </c>
      <c r="Y67" s="262">
        <v>144.1307097388549</v>
      </c>
      <c r="DA67" s="72" t="s">
        <v>1749</v>
      </c>
    </row>
    <row r="68" spans="1:105" ht="12" customHeight="1" x14ac:dyDescent="0.25">
      <c r="A68" s="147" t="s">
        <v>28</v>
      </c>
      <c r="B68" s="229">
        <v>18.798371196351042</v>
      </c>
      <c r="C68" s="229">
        <v>18.4364870993059</v>
      </c>
      <c r="D68" s="229">
        <v>16.016503340561979</v>
      </c>
      <c r="E68" s="229">
        <v>25.140621584879909</v>
      </c>
      <c r="F68" s="229">
        <v>9.7466926049778131</v>
      </c>
      <c r="G68" s="229">
        <v>12.62634318697171</v>
      </c>
      <c r="H68" s="229">
        <v>3.4027453439063171</v>
      </c>
      <c r="I68" s="229">
        <v>18.521663881905969</v>
      </c>
      <c r="J68" s="229">
        <v>20.127604233831189</v>
      </c>
      <c r="K68" s="229">
        <v>3.0776631665409919</v>
      </c>
      <c r="L68" s="229">
        <v>1.6571535566406079</v>
      </c>
      <c r="M68" s="229">
        <v>8.597109213821712</v>
      </c>
      <c r="N68" s="229">
        <v>7.8426577873510679</v>
      </c>
      <c r="O68" s="229">
        <v>6.0961190235986997</v>
      </c>
      <c r="P68" s="229">
        <v>6.3843918620837474</v>
      </c>
      <c r="Q68" s="229">
        <v>2.4923945079805931</v>
      </c>
      <c r="R68" s="229">
        <v>4.4192651525662434</v>
      </c>
      <c r="S68" s="229">
        <v>2.708816111429651</v>
      </c>
      <c r="T68" s="229">
        <v>2.666105768923106</v>
      </c>
      <c r="U68" s="229">
        <v>2.3958395674517781</v>
      </c>
      <c r="V68" s="229">
        <v>1.851759274567222</v>
      </c>
      <c r="W68" s="229">
        <v>1.3045099233361079</v>
      </c>
      <c r="X68" s="229">
        <v>0.99376345140920508</v>
      </c>
      <c r="Y68" s="229">
        <v>0.80152912941764265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5.5193131945525202</v>
      </c>
      <c r="C70" s="229">
        <v>5.1730080184258309</v>
      </c>
      <c r="D70" s="229">
        <v>4.6775371883313914</v>
      </c>
      <c r="E70" s="229">
        <v>5.6410597933925377</v>
      </c>
      <c r="F70" s="229">
        <v>4.1445608922161972</v>
      </c>
      <c r="G70" s="229">
        <v>3.9553613006965551</v>
      </c>
      <c r="H70" s="229">
        <v>3.2374294407613</v>
      </c>
      <c r="I70" s="229">
        <v>3.487426941299566</v>
      </c>
      <c r="J70" s="229">
        <v>2.9471541085874802</v>
      </c>
      <c r="K70" s="229">
        <v>2.0807340030566741</v>
      </c>
      <c r="L70" s="229">
        <v>2.420999068068296</v>
      </c>
      <c r="M70" s="229">
        <v>2.0041944866553432</v>
      </c>
      <c r="N70" s="229">
        <v>1.8024567552090149</v>
      </c>
      <c r="O70" s="229">
        <v>1.471465240155551</v>
      </c>
      <c r="P70" s="229">
        <v>0.66409136859978712</v>
      </c>
      <c r="Q70" s="229">
        <v>1.138123514632021</v>
      </c>
      <c r="R70" s="229">
        <v>1.27069687778504</v>
      </c>
      <c r="S70" s="229">
        <v>0.51391722234263282</v>
      </c>
      <c r="T70" s="229">
        <v>0.44030959717063101</v>
      </c>
      <c r="U70" s="229">
        <v>0.40058927304902697</v>
      </c>
      <c r="V70" s="229">
        <v>0.31924146302300987</v>
      </c>
      <c r="W70" s="229">
        <v>1.2821969995649301</v>
      </c>
      <c r="X70" s="229">
        <v>1.327558463183492</v>
      </c>
      <c r="Y70" s="229">
        <v>1.7035973005996019</v>
      </c>
      <c r="DA70" s="73" t="s">
        <v>1752</v>
      </c>
    </row>
    <row r="71" spans="1:105" ht="12" customHeight="1" x14ac:dyDescent="0.25">
      <c r="A71" s="147" t="s">
        <v>159</v>
      </c>
      <c r="B71" s="229">
        <v>0.20196617726815461</v>
      </c>
      <c r="C71" s="229">
        <v>1.7294503712998139</v>
      </c>
      <c r="D71" s="229">
        <v>1.630671454442048</v>
      </c>
      <c r="E71" s="229">
        <v>2.114799010860966</v>
      </c>
      <c r="F71" s="229">
        <v>1.8001305276879831</v>
      </c>
      <c r="G71" s="229">
        <v>1.6504469001460831</v>
      </c>
      <c r="H71" s="229">
        <v>1.2345184329606429</v>
      </c>
      <c r="I71" s="229">
        <v>1.6417809908177681</v>
      </c>
      <c r="J71" s="229">
        <v>1.431770915551557</v>
      </c>
      <c r="K71" s="229">
        <v>1.00863233365508</v>
      </c>
      <c r="L71" s="229">
        <v>1.4403719531360111</v>
      </c>
      <c r="M71" s="229">
        <v>1.130559369965934</v>
      </c>
      <c r="N71" s="229">
        <v>0.82524600332645515</v>
      </c>
      <c r="O71" s="229">
        <v>0.5212533931087926</v>
      </c>
      <c r="P71" s="229">
        <v>0.5691800565353583</v>
      </c>
      <c r="Q71" s="229">
        <v>0.65471699532784633</v>
      </c>
      <c r="R71" s="229">
        <v>0.61464309720309018</v>
      </c>
      <c r="S71" s="229">
        <v>0.59785637559240334</v>
      </c>
      <c r="T71" s="229">
        <v>0.52455271401160741</v>
      </c>
      <c r="U71" s="229">
        <v>0.43526969916346708</v>
      </c>
      <c r="V71" s="229">
        <v>0.37906422029390141</v>
      </c>
      <c r="W71" s="229">
        <v>1.509165262644623</v>
      </c>
      <c r="X71" s="229">
        <v>1.919325712631774</v>
      </c>
      <c r="Y71" s="229">
        <v>1.8583972999754981</v>
      </c>
      <c r="DA71" s="73" t="s">
        <v>1753</v>
      </c>
    </row>
    <row r="72" spans="1:105" ht="12" customHeight="1" x14ac:dyDescent="0.25">
      <c r="A72" s="147" t="s">
        <v>32</v>
      </c>
      <c r="B72" s="229">
        <v>36.684028776398513</v>
      </c>
      <c r="C72" s="229">
        <v>15.068986516335951</v>
      </c>
      <c r="D72" s="229">
        <v>14.820860585513079</v>
      </c>
      <c r="E72" s="229">
        <v>15.68281590460345</v>
      </c>
      <c r="F72" s="229">
        <v>11.873583876114729</v>
      </c>
      <c r="G72" s="229">
        <v>11.54648226028835</v>
      </c>
      <c r="H72" s="229">
        <v>9.0884700275601578</v>
      </c>
      <c r="I72" s="229">
        <v>8.5245284909773265</v>
      </c>
      <c r="J72" s="229">
        <v>10.27795628309401</v>
      </c>
      <c r="K72" s="229">
        <v>6.0366934445349898</v>
      </c>
      <c r="L72" s="229">
        <v>4.1316962216155222</v>
      </c>
      <c r="M72" s="229">
        <v>1.3437174445549229</v>
      </c>
      <c r="N72" s="229">
        <v>1.922553660756674</v>
      </c>
      <c r="O72" s="229">
        <v>1.5893769475197159</v>
      </c>
      <c r="P72" s="229">
        <v>1.3844833751534731</v>
      </c>
      <c r="Q72" s="229">
        <v>2.427912795532571</v>
      </c>
      <c r="R72" s="229">
        <v>4.0813198229770027</v>
      </c>
      <c r="S72" s="229">
        <v>2.649569142938847</v>
      </c>
      <c r="T72" s="229">
        <v>2.1504883391745828</v>
      </c>
      <c r="U72" s="229">
        <v>1.2342742063383449</v>
      </c>
      <c r="V72" s="229">
        <v>0.86408849479208882</v>
      </c>
      <c r="W72" s="229">
        <v>3.1973534096712868</v>
      </c>
      <c r="X72" s="229">
        <v>3.0499176070035809</v>
      </c>
      <c r="Y72" s="229">
        <v>3.1283060191945462</v>
      </c>
      <c r="DA72" s="73" t="s">
        <v>1754</v>
      </c>
    </row>
    <row r="73" spans="1:105" ht="12" customHeight="1" x14ac:dyDescent="0.25">
      <c r="A73" s="147" t="s">
        <v>33</v>
      </c>
      <c r="B73" s="229">
        <v>138.64877349902241</v>
      </c>
      <c r="C73" s="229">
        <v>128.8829991832948</v>
      </c>
      <c r="D73" s="229">
        <v>129.26000761197039</v>
      </c>
      <c r="E73" s="229">
        <v>178.20679964826891</v>
      </c>
      <c r="F73" s="229">
        <v>159.80110084888861</v>
      </c>
      <c r="G73" s="229">
        <v>169.20663549939431</v>
      </c>
      <c r="H73" s="229">
        <v>129.13705198861479</v>
      </c>
      <c r="I73" s="229">
        <v>124.85684876695851</v>
      </c>
      <c r="J73" s="229">
        <v>156.63024305844769</v>
      </c>
      <c r="K73" s="229">
        <v>91.807715115638274</v>
      </c>
      <c r="L73" s="229">
        <v>78.527339557136557</v>
      </c>
      <c r="M73" s="229">
        <v>80.887820223708076</v>
      </c>
      <c r="N73" s="229">
        <v>72.36341169425522</v>
      </c>
      <c r="O73" s="229">
        <v>60.052321134389032</v>
      </c>
      <c r="P73" s="229">
        <v>29.545261732033239</v>
      </c>
      <c r="Q73" s="229">
        <v>49.247862092795181</v>
      </c>
      <c r="R73" s="229">
        <v>32.038766941555927</v>
      </c>
      <c r="S73" s="229">
        <v>19.691837781195741</v>
      </c>
      <c r="T73" s="229">
        <v>18.362658568549531</v>
      </c>
      <c r="U73" s="229">
        <v>15.603241962972231</v>
      </c>
      <c r="V73" s="229">
        <v>19.157675991188601</v>
      </c>
      <c r="W73" s="229">
        <v>66.66621494907956</v>
      </c>
      <c r="X73" s="229">
        <v>81.498542946947325</v>
      </c>
      <c r="Y73" s="229">
        <v>67.07942756749506</v>
      </c>
      <c r="DA73" s="73" t="s">
        <v>1755</v>
      </c>
    </row>
    <row r="74" spans="1:105" ht="12" customHeight="1" x14ac:dyDescent="0.25">
      <c r="A74" s="147" t="s">
        <v>35</v>
      </c>
      <c r="B74" s="229">
        <v>107.7416090778399</v>
      </c>
      <c r="C74" s="229">
        <v>102.8164606549107</v>
      </c>
      <c r="D74" s="229">
        <v>98.559785726499271</v>
      </c>
      <c r="E74" s="229">
        <v>106.1556635144245</v>
      </c>
      <c r="F74" s="229">
        <v>76.481491234275367</v>
      </c>
      <c r="G74" s="229">
        <v>72.593581382321219</v>
      </c>
      <c r="H74" s="229">
        <v>58.441041058623512</v>
      </c>
      <c r="I74" s="229">
        <v>59.29731672348337</v>
      </c>
      <c r="J74" s="229">
        <v>58.649481168607672</v>
      </c>
      <c r="K74" s="229">
        <v>37.835062046222319</v>
      </c>
      <c r="L74" s="229">
        <v>36.478794285623877</v>
      </c>
      <c r="M74" s="229">
        <v>32.518874018659922</v>
      </c>
      <c r="N74" s="229">
        <v>31.062656487968471</v>
      </c>
      <c r="O74" s="229">
        <v>29.89855829277888</v>
      </c>
      <c r="P74" s="229">
        <v>23.778834266812019</v>
      </c>
      <c r="Q74" s="229">
        <v>20.044857482306519</v>
      </c>
      <c r="R74" s="229">
        <v>21.74952642739424</v>
      </c>
      <c r="S74" s="229">
        <v>21.741326509110841</v>
      </c>
      <c r="T74" s="229">
        <v>18.886694324916458</v>
      </c>
      <c r="U74" s="229">
        <v>16.327150232281969</v>
      </c>
      <c r="V74" s="229">
        <v>13.837603040017781</v>
      </c>
      <c r="W74" s="229">
        <v>46.289035237776723</v>
      </c>
      <c r="X74" s="229">
        <v>44.041553441864878</v>
      </c>
      <c r="Y74" s="229">
        <v>46.369880969582702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9.0498572791043994</v>
      </c>
      <c r="M76" s="229">
        <v>10.960346181133771</v>
      </c>
      <c r="N76" s="229">
        <v>14.149778804620571</v>
      </c>
      <c r="O76" s="229">
        <v>13.366529216193189</v>
      </c>
      <c r="P76" s="229">
        <v>9.0060693710083086</v>
      </c>
      <c r="Q76" s="229">
        <v>8.7690971293197482</v>
      </c>
      <c r="R76" s="229">
        <v>7.9006399992120953</v>
      </c>
      <c r="S76" s="229">
        <v>6.1706595682809944</v>
      </c>
      <c r="T76" s="229">
        <v>6.2692892169040437</v>
      </c>
      <c r="U76" s="229">
        <v>5.9061754746324926</v>
      </c>
      <c r="V76" s="229">
        <v>6.1205580623945393</v>
      </c>
      <c r="W76" s="229">
        <v>19.649718397865179</v>
      </c>
      <c r="X76" s="229">
        <v>19.474454293067581</v>
      </c>
      <c r="Y76" s="229">
        <v>23.18957145258987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7482.9235781293737</v>
      </c>
      <c r="C79" s="261">
        <f t="shared" si="4"/>
        <v>6619.6297987366452</v>
      </c>
      <c r="D79" s="261">
        <f t="shared" si="4"/>
        <v>6445.8838104683064</v>
      </c>
      <c r="E79" s="261">
        <f t="shared" si="4"/>
        <v>8099.5638420899086</v>
      </c>
      <c r="F79" s="261">
        <f t="shared" si="4"/>
        <v>8758.7855053295534</v>
      </c>
      <c r="G79" s="261">
        <f t="shared" si="4"/>
        <v>9052.1750645317188</v>
      </c>
      <c r="H79" s="261">
        <f t="shared" si="4"/>
        <v>7424.5607440212316</v>
      </c>
      <c r="I79" s="261">
        <f t="shared" si="4"/>
        <v>7447.9282131016853</v>
      </c>
      <c r="J79" s="261">
        <f t="shared" si="4"/>
        <v>8554.6524165838928</v>
      </c>
      <c r="K79" s="261">
        <f t="shared" si="4"/>
        <v>5034.7106335499566</v>
      </c>
      <c r="L79" s="261">
        <f t="shared" si="4"/>
        <v>4880.8421268847169</v>
      </c>
      <c r="M79" s="261">
        <f t="shared" si="4"/>
        <v>5183.4039525535782</v>
      </c>
      <c r="N79" s="261">
        <f t="shared" si="4"/>
        <v>5400.9457151688339</v>
      </c>
      <c r="O79" s="261">
        <f t="shared" si="4"/>
        <v>5098.8690404982581</v>
      </c>
      <c r="P79" s="261">
        <f t="shared" si="4"/>
        <v>4019.2346912031339</v>
      </c>
      <c r="Q79" s="261">
        <f t="shared" si="4"/>
        <v>5106.1094306365303</v>
      </c>
      <c r="R79" s="261">
        <f t="shared" si="4"/>
        <v>4084.2771630607008</v>
      </c>
      <c r="S79" s="261">
        <f t="shared" si="4"/>
        <v>3253.9313589881672</v>
      </c>
      <c r="T79" s="261">
        <f t="shared" si="4"/>
        <v>3321.3970483945218</v>
      </c>
      <c r="U79" s="261">
        <f t="shared" si="4"/>
        <v>3127.1807100405658</v>
      </c>
      <c r="V79" s="261">
        <f t="shared" si="4"/>
        <v>3023.9263101742981</v>
      </c>
      <c r="W79" s="261">
        <f t="shared" si="4"/>
        <v>3524.135957829943</v>
      </c>
      <c r="X79" s="261">
        <f t="shared" si="4"/>
        <v>3838.87090907733</v>
      </c>
      <c r="Y79" s="261">
        <f t="shared" si="4"/>
        <v>3711.5385638621569</v>
      </c>
      <c r="DA79" s="70"/>
    </row>
    <row r="80" spans="1:105" ht="12" customHeight="1" x14ac:dyDescent="0.25">
      <c r="A80" s="60" t="s">
        <v>1521</v>
      </c>
      <c r="B80" s="262">
        <v>7482.9235781293737</v>
      </c>
      <c r="C80" s="262">
        <v>6619.6297987366452</v>
      </c>
      <c r="D80" s="262">
        <v>6445.8838104683064</v>
      </c>
      <c r="E80" s="262">
        <v>8099.5638420899086</v>
      </c>
      <c r="F80" s="262">
        <v>8758.7855053295534</v>
      </c>
      <c r="G80" s="262">
        <v>9052.1750645317188</v>
      </c>
      <c r="H80" s="262">
        <v>7424.5607440212316</v>
      </c>
      <c r="I80" s="262">
        <v>7447.9282131016853</v>
      </c>
      <c r="J80" s="262">
        <v>8554.6524165838928</v>
      </c>
      <c r="K80" s="262">
        <v>5034.7106335499566</v>
      </c>
      <c r="L80" s="262">
        <v>4880.8421268847169</v>
      </c>
      <c r="M80" s="262">
        <v>5183.4039525535782</v>
      </c>
      <c r="N80" s="262">
        <v>5400.9457151688339</v>
      </c>
      <c r="O80" s="262">
        <v>5098.8690404982581</v>
      </c>
      <c r="P80" s="262">
        <v>4019.2346912031339</v>
      </c>
      <c r="Q80" s="262">
        <v>5106.1094306365303</v>
      </c>
      <c r="R80" s="262">
        <v>4084.2771630607008</v>
      </c>
      <c r="S80" s="262">
        <v>3253.9313589881672</v>
      </c>
      <c r="T80" s="262">
        <v>3321.3970483945218</v>
      </c>
      <c r="U80" s="262">
        <v>3127.1807100405658</v>
      </c>
      <c r="V80" s="262">
        <v>3023.9263101742981</v>
      </c>
      <c r="W80" s="262">
        <v>3524.135957829943</v>
      </c>
      <c r="X80" s="262">
        <v>3838.87090907733</v>
      </c>
      <c r="Y80" s="262">
        <v>3711.5385638621569</v>
      </c>
      <c r="DA80" s="72" t="s">
        <v>1761</v>
      </c>
    </row>
    <row r="81" spans="1:105" ht="12" customHeight="1" x14ac:dyDescent="0.25">
      <c r="A81" s="59" t="s">
        <v>28</v>
      </c>
      <c r="B81" s="230">
        <v>457.31303841467911</v>
      </c>
      <c r="C81" s="230">
        <v>448.50938653202059</v>
      </c>
      <c r="D81" s="230">
        <v>389.63778994177062</v>
      </c>
      <c r="E81" s="230">
        <v>611.60267155735301</v>
      </c>
      <c r="F81" s="230">
        <v>323.55497211536567</v>
      </c>
      <c r="G81" s="230">
        <v>420.85703187250272</v>
      </c>
      <c r="H81" s="230">
        <v>123.5148837951245</v>
      </c>
      <c r="I81" s="230">
        <v>637.67531022585774</v>
      </c>
      <c r="J81" s="230">
        <v>688.56178322620497</v>
      </c>
      <c r="K81" s="230">
        <v>109.2388142047291</v>
      </c>
      <c r="L81" s="230">
        <v>60.49311227759263</v>
      </c>
      <c r="M81" s="230">
        <v>324.22468063526071</v>
      </c>
      <c r="N81" s="230">
        <v>325.90730713413723</v>
      </c>
      <c r="O81" s="230">
        <v>275.08421709812109</v>
      </c>
      <c r="P81" s="230">
        <v>359.72995299422428</v>
      </c>
      <c r="Q81" s="230">
        <v>150.1202527708528</v>
      </c>
      <c r="R81" s="230">
        <v>250.4271830868779</v>
      </c>
      <c r="S81" s="230">
        <v>163.00448476006241</v>
      </c>
      <c r="T81" s="230">
        <v>179.618217725937</v>
      </c>
      <c r="U81" s="230">
        <v>177.11048097889099</v>
      </c>
      <c r="V81" s="230">
        <v>131.66199941615679</v>
      </c>
      <c r="W81" s="230">
        <v>32.86154160261502</v>
      </c>
      <c r="X81" s="230">
        <v>25.047941306320961</v>
      </c>
      <c r="Y81" s="230">
        <v>20.64033597893582</v>
      </c>
      <c r="DA81" s="71" t="s">
        <v>1762</v>
      </c>
    </row>
    <row r="82" spans="1:105" ht="12" customHeight="1" x14ac:dyDescent="0.25">
      <c r="A82" s="59" t="s">
        <v>31</v>
      </c>
      <c r="B82" s="295">
        <v>134.2698184113413</v>
      </c>
      <c r="C82" s="295">
        <v>125.8451591332029</v>
      </c>
      <c r="D82" s="295">
        <v>113.7917068213178</v>
      </c>
      <c r="E82" s="295">
        <v>137.23158070716121</v>
      </c>
      <c r="F82" s="295">
        <v>137.58444410430849</v>
      </c>
      <c r="G82" s="295">
        <v>131.83877488077039</v>
      </c>
      <c r="H82" s="295">
        <v>117.51414835866009</v>
      </c>
      <c r="I82" s="295">
        <v>120.0672936763374</v>
      </c>
      <c r="J82" s="295">
        <v>100.8216211366336</v>
      </c>
      <c r="K82" s="295">
        <v>73.853733456098382</v>
      </c>
      <c r="L82" s="295">
        <v>88.376703451365373</v>
      </c>
      <c r="M82" s="295">
        <v>75.584629810456477</v>
      </c>
      <c r="N82" s="295">
        <v>74.902391924245393</v>
      </c>
      <c r="O82" s="295">
        <v>66.399107695954811</v>
      </c>
      <c r="P82" s="295">
        <v>37.418373115384057</v>
      </c>
      <c r="Q82" s="295">
        <v>68.550700602948382</v>
      </c>
      <c r="R82" s="295">
        <v>72.006776845288726</v>
      </c>
      <c r="S82" s="295">
        <v>30.92524874014833</v>
      </c>
      <c r="T82" s="295">
        <v>29.664098856572789</v>
      </c>
      <c r="U82" s="295">
        <v>29.613234453823889</v>
      </c>
      <c r="V82" s="295">
        <v>22.698398164076671</v>
      </c>
      <c r="W82" s="295">
        <v>32.299463032214113</v>
      </c>
      <c r="X82" s="295">
        <v>33.461289423932783</v>
      </c>
      <c r="Y82" s="295">
        <v>43.869672812430061</v>
      </c>
      <c r="DA82" s="122" t="s">
        <v>1763</v>
      </c>
    </row>
    <row r="83" spans="1:105" ht="12" customHeight="1" x14ac:dyDescent="0.25">
      <c r="A83" s="59" t="s">
        <v>159</v>
      </c>
      <c r="B83" s="295">
        <v>4.9132855830310387</v>
      </c>
      <c r="C83" s="295">
        <v>42.072804916206501</v>
      </c>
      <c r="D83" s="295">
        <v>39.669783605067373</v>
      </c>
      <c r="E83" s="295">
        <v>51.447285043552867</v>
      </c>
      <c r="F83" s="295">
        <v>59.757828249619827</v>
      </c>
      <c r="G83" s="295">
        <v>55.01214194584599</v>
      </c>
      <c r="H83" s="295">
        <v>44.81128776302311</v>
      </c>
      <c r="I83" s="295">
        <v>56.524252319759889</v>
      </c>
      <c r="J83" s="295">
        <v>48.98062995130455</v>
      </c>
      <c r="K83" s="295">
        <v>35.800473974825429</v>
      </c>
      <c r="L83" s="295">
        <v>52.579667064280827</v>
      </c>
      <c r="M83" s="295">
        <v>42.637035490614643</v>
      </c>
      <c r="N83" s="295">
        <v>34.293693536024598</v>
      </c>
      <c r="O83" s="295">
        <v>23.52128969234353</v>
      </c>
      <c r="P83" s="295">
        <v>32.070574520763728</v>
      </c>
      <c r="Q83" s="295">
        <v>39.434479781302322</v>
      </c>
      <c r="R83" s="295">
        <v>34.830075617205623</v>
      </c>
      <c r="S83" s="295">
        <v>35.976333001255107</v>
      </c>
      <c r="T83" s="295">
        <v>35.339642069836238</v>
      </c>
      <c r="U83" s="295">
        <v>32.176956596627583</v>
      </c>
      <c r="V83" s="295">
        <v>26.9518580716631</v>
      </c>
      <c r="W83" s="295">
        <v>38.016956541648227</v>
      </c>
      <c r="X83" s="295">
        <v>48.376862451059537</v>
      </c>
      <c r="Y83" s="295">
        <v>47.855958375100748</v>
      </c>
      <c r="DA83" s="122" t="s">
        <v>1764</v>
      </c>
    </row>
    <row r="84" spans="1:105" ht="12" customHeight="1" x14ac:dyDescent="0.25">
      <c r="A84" s="59" t="s">
        <v>32</v>
      </c>
      <c r="B84" s="295">
        <v>892.42224689566444</v>
      </c>
      <c r="C84" s="295">
        <v>366.5872929965912</v>
      </c>
      <c r="D84" s="295">
        <v>360.55106665821052</v>
      </c>
      <c r="E84" s="295">
        <v>381.52008582660648</v>
      </c>
      <c r="F84" s="295">
        <v>394.16007620715379</v>
      </c>
      <c r="G84" s="295">
        <v>384.86347002254558</v>
      </c>
      <c r="H84" s="295">
        <v>329.89871585302842</v>
      </c>
      <c r="I84" s="295">
        <v>293.48774411803828</v>
      </c>
      <c r="J84" s="295">
        <v>351.60706778568829</v>
      </c>
      <c r="K84" s="295">
        <v>214.26686349813079</v>
      </c>
      <c r="L84" s="295">
        <v>150.8243834311717</v>
      </c>
      <c r="M84" s="295">
        <v>50.675913087671418</v>
      </c>
      <c r="N84" s="295">
        <v>79.893105550091363</v>
      </c>
      <c r="O84" s="295">
        <v>71.719812488858651</v>
      </c>
      <c r="P84" s="295">
        <v>78.009017965055278</v>
      </c>
      <c r="Q84" s="295">
        <v>146.23643303814231</v>
      </c>
      <c r="R84" s="295">
        <v>231.27678273643599</v>
      </c>
      <c r="S84" s="295">
        <v>159.43926616449579</v>
      </c>
      <c r="T84" s="295">
        <v>144.88055471218979</v>
      </c>
      <c r="U84" s="295">
        <v>91.242711454561231</v>
      </c>
      <c r="V84" s="295">
        <v>61.437585575702123</v>
      </c>
      <c r="W84" s="295">
        <v>80.543628078714605</v>
      </c>
      <c r="X84" s="295">
        <v>76.873583045351467</v>
      </c>
      <c r="Y84" s="295">
        <v>80.557630298497088</v>
      </c>
      <c r="DA84" s="122" t="s">
        <v>1765</v>
      </c>
    </row>
    <row r="85" spans="1:105" ht="12" customHeight="1" x14ac:dyDescent="0.25">
      <c r="A85" s="59" t="s">
        <v>33</v>
      </c>
      <c r="B85" s="295">
        <v>3372.946050433045</v>
      </c>
      <c r="C85" s="295">
        <v>3135.37142877304</v>
      </c>
      <c r="D85" s="295">
        <v>3144.5430143441922</v>
      </c>
      <c r="E85" s="295">
        <v>4335.284805373195</v>
      </c>
      <c r="F85" s="295">
        <v>5304.8190627003578</v>
      </c>
      <c r="G85" s="295">
        <v>5639.9387641297626</v>
      </c>
      <c r="H85" s="295">
        <v>4687.4938786068169</v>
      </c>
      <c r="I85" s="295">
        <v>4298.6488837578572</v>
      </c>
      <c r="J85" s="295">
        <v>5358.2929301740342</v>
      </c>
      <c r="K85" s="295">
        <v>3258.6301331180239</v>
      </c>
      <c r="L85" s="295">
        <v>2866.579955523533</v>
      </c>
      <c r="M85" s="295">
        <v>3050.5402487094661</v>
      </c>
      <c r="N85" s="295">
        <v>3007.1138228612281</v>
      </c>
      <c r="O85" s="295">
        <v>2709.8299229772101</v>
      </c>
      <c r="P85" s="295">
        <v>1664.7342211537571</v>
      </c>
      <c r="Q85" s="295">
        <v>2966.2645629020471</v>
      </c>
      <c r="R85" s="295">
        <v>1815.5457701133189</v>
      </c>
      <c r="S85" s="295">
        <v>1184.9670629020479</v>
      </c>
      <c r="T85" s="295">
        <v>1237.1107115247751</v>
      </c>
      <c r="U85" s="295">
        <v>1153.4569035568991</v>
      </c>
      <c r="V85" s="295">
        <v>1362.1305748590321</v>
      </c>
      <c r="W85" s="295">
        <v>1679.369820687522</v>
      </c>
      <c r="X85" s="295">
        <v>2054.1817244245108</v>
      </c>
      <c r="Y85" s="295">
        <v>1727.3756766316619</v>
      </c>
      <c r="DA85" s="122" t="s">
        <v>1766</v>
      </c>
    </row>
    <row r="86" spans="1:105" ht="12" customHeight="1" x14ac:dyDescent="0.25">
      <c r="A86" s="59" t="s">
        <v>35</v>
      </c>
      <c r="B86" s="295">
        <v>2621.059138391613</v>
      </c>
      <c r="C86" s="295">
        <v>2501.2437263855841</v>
      </c>
      <c r="D86" s="295">
        <v>2397.6904490977481</v>
      </c>
      <c r="E86" s="295">
        <v>2582.4774135820412</v>
      </c>
      <c r="F86" s="295">
        <v>2538.9091219527481</v>
      </c>
      <c r="G86" s="295">
        <v>2419.6648816802922</v>
      </c>
      <c r="H86" s="295">
        <v>2121.3278296445792</v>
      </c>
      <c r="I86" s="295">
        <v>2041.5247290038351</v>
      </c>
      <c r="J86" s="295">
        <v>2006.388384310027</v>
      </c>
      <c r="K86" s="295">
        <v>1342.920615298149</v>
      </c>
      <c r="L86" s="295">
        <v>1331.6302461100331</v>
      </c>
      <c r="M86" s="295">
        <v>1226.391485915691</v>
      </c>
      <c r="N86" s="295">
        <v>1290.8311191078831</v>
      </c>
      <c r="O86" s="295">
        <v>1349.156974870941</v>
      </c>
      <c r="P86" s="295">
        <v>1339.823606984218</v>
      </c>
      <c r="Q86" s="295">
        <v>1207.32855989065</v>
      </c>
      <c r="R86" s="295">
        <v>1232.483783762804</v>
      </c>
      <c r="S86" s="295">
        <v>1308.2961632812689</v>
      </c>
      <c r="T86" s="295">
        <v>1272.4155256399749</v>
      </c>
      <c r="U86" s="295">
        <v>1206.9712304358111</v>
      </c>
      <c r="V86" s="295">
        <v>983.86788628431543</v>
      </c>
      <c r="W86" s="295">
        <v>1166.054033012666</v>
      </c>
      <c r="X86" s="295">
        <v>1110.0732715483839</v>
      </c>
      <c r="Y86" s="295">
        <v>1194.0800245286539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0</v>
      </c>
      <c r="L87" s="295">
        <v>330.35805902674048</v>
      </c>
      <c r="M87" s="295">
        <v>413.34995890441792</v>
      </c>
      <c r="N87" s="295">
        <v>588.00427505522509</v>
      </c>
      <c r="O87" s="295">
        <v>603.15771567483011</v>
      </c>
      <c r="P87" s="295">
        <v>507.4489444697316</v>
      </c>
      <c r="Q87" s="295">
        <v>528.1744416505876</v>
      </c>
      <c r="R87" s="295">
        <v>447.70679089877041</v>
      </c>
      <c r="S87" s="295">
        <v>371.32280013888823</v>
      </c>
      <c r="T87" s="295">
        <v>422.36829786523651</v>
      </c>
      <c r="U87" s="295">
        <v>436.609192563953</v>
      </c>
      <c r="V87" s="295">
        <v>435.17800780335187</v>
      </c>
      <c r="W87" s="295">
        <v>494.99051487456279</v>
      </c>
      <c r="X87" s="295">
        <v>490.85623687777019</v>
      </c>
      <c r="Y87" s="295">
        <v>597.1592652368779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671.94434604976846</v>
      </c>
      <c r="C89" s="261">
        <f t="shared" si="5"/>
        <v>583.06208915079367</v>
      </c>
      <c r="D89" s="261">
        <f t="shared" si="5"/>
        <v>562.69608667464865</v>
      </c>
      <c r="E89" s="261">
        <f t="shared" si="5"/>
        <v>686.73108268017495</v>
      </c>
      <c r="F89" s="261">
        <f t="shared" si="5"/>
        <v>706.34235904933053</v>
      </c>
      <c r="G89" s="261">
        <f t="shared" si="5"/>
        <v>718.17270142942402</v>
      </c>
      <c r="H89" s="261">
        <f t="shared" si="5"/>
        <v>582.77161000112858</v>
      </c>
      <c r="I89" s="261">
        <f t="shared" si="5"/>
        <v>624.88054881242101</v>
      </c>
      <c r="J89" s="261">
        <f t="shared" si="5"/>
        <v>693.92969184303161</v>
      </c>
      <c r="K89" s="261">
        <f t="shared" si="5"/>
        <v>388.36217361184492</v>
      </c>
      <c r="L89" s="261">
        <f t="shared" si="5"/>
        <v>362.78189051699673</v>
      </c>
      <c r="M89" s="261">
        <f t="shared" si="5"/>
        <v>386.48821388019343</v>
      </c>
      <c r="N89" s="261">
        <f t="shared" si="5"/>
        <v>399.71156510548678</v>
      </c>
      <c r="O89" s="261">
        <f t="shared" si="5"/>
        <v>379.03068079018999</v>
      </c>
      <c r="P89" s="261">
        <f t="shared" si="5"/>
        <v>331.44665673257629</v>
      </c>
      <c r="Q89" s="261">
        <f t="shared" si="5"/>
        <v>366.79249692974298</v>
      </c>
      <c r="R89" s="261">
        <f t="shared" si="5"/>
        <v>335.07762757623459</v>
      </c>
      <c r="S89" s="261">
        <f t="shared" si="5"/>
        <v>282.35669602393187</v>
      </c>
      <c r="T89" s="261">
        <f t="shared" si="5"/>
        <v>281.53283533131253</v>
      </c>
      <c r="U89" s="261">
        <f t="shared" si="5"/>
        <v>262.76581141218429</v>
      </c>
      <c r="V89" s="261">
        <f t="shared" si="5"/>
        <v>239.58059117074731</v>
      </c>
      <c r="W89" s="261">
        <f t="shared" si="5"/>
        <v>273.29291078638983</v>
      </c>
      <c r="X89" s="261">
        <f t="shared" si="5"/>
        <v>281.81007424930573</v>
      </c>
      <c r="Y89" s="261">
        <f t="shared" si="5"/>
        <v>285.70805042375241</v>
      </c>
      <c r="DA89" s="70"/>
    </row>
    <row r="90" spans="1:105" ht="12" customHeight="1" x14ac:dyDescent="0.25">
      <c r="A90" s="60" t="s">
        <v>1533</v>
      </c>
      <c r="B90" s="262">
        <v>671.94434604976846</v>
      </c>
      <c r="C90" s="262">
        <v>583.06208915079367</v>
      </c>
      <c r="D90" s="262">
        <v>562.69608667464865</v>
      </c>
      <c r="E90" s="262">
        <v>686.73108268017495</v>
      </c>
      <c r="F90" s="262">
        <v>706.34235904933053</v>
      </c>
      <c r="G90" s="262">
        <v>718.17270142942402</v>
      </c>
      <c r="H90" s="262">
        <v>582.77161000112858</v>
      </c>
      <c r="I90" s="262">
        <v>624.88054881242101</v>
      </c>
      <c r="J90" s="262">
        <v>693.92969184303161</v>
      </c>
      <c r="K90" s="262">
        <v>388.36217361184492</v>
      </c>
      <c r="L90" s="262">
        <v>362.78189051699673</v>
      </c>
      <c r="M90" s="262">
        <v>386.48821388019343</v>
      </c>
      <c r="N90" s="262">
        <v>399.71156510548678</v>
      </c>
      <c r="O90" s="262">
        <v>379.03068079018999</v>
      </c>
      <c r="P90" s="262">
        <v>331.44665673257629</v>
      </c>
      <c r="Q90" s="262">
        <v>366.79249692974298</v>
      </c>
      <c r="R90" s="262">
        <v>335.07762757623459</v>
      </c>
      <c r="S90" s="262">
        <v>282.35669602393187</v>
      </c>
      <c r="T90" s="262">
        <v>281.53283533131253</v>
      </c>
      <c r="U90" s="262">
        <v>262.76581141218429</v>
      </c>
      <c r="V90" s="262">
        <v>239.58059117074731</v>
      </c>
      <c r="W90" s="262">
        <v>273.29291078638983</v>
      </c>
      <c r="X90" s="262">
        <v>281.81007424930573</v>
      </c>
      <c r="Y90" s="262">
        <v>285.70805042375241</v>
      </c>
      <c r="DA90" s="72" t="s">
        <v>1770</v>
      </c>
    </row>
    <row r="91" spans="1:105" ht="12" customHeight="1" x14ac:dyDescent="0.25">
      <c r="A91" s="59" t="s">
        <v>28</v>
      </c>
      <c r="B91" s="230">
        <v>74.766567083840457</v>
      </c>
      <c r="C91" s="230">
        <v>75.054370872568896</v>
      </c>
      <c r="D91" s="230">
        <v>66.411701535993274</v>
      </c>
      <c r="E91" s="230">
        <v>111.5768944629056</v>
      </c>
      <c r="F91" s="230">
        <v>66.167574607974572</v>
      </c>
      <c r="G91" s="230">
        <v>88.577696527007774</v>
      </c>
      <c r="H91" s="230">
        <v>26.298578451969419</v>
      </c>
      <c r="I91" s="230">
        <v>126.5276452632382</v>
      </c>
      <c r="J91" s="230">
        <v>149.48677333716529</v>
      </c>
      <c r="K91" s="230">
        <v>23.886430438829631</v>
      </c>
      <c r="L91" s="230">
        <v>13.03269317686855</v>
      </c>
      <c r="M91" s="230">
        <v>72.874682207901017</v>
      </c>
      <c r="N91" s="230">
        <v>72.13807041677012</v>
      </c>
      <c r="O91" s="230">
        <v>58.383136737719113</v>
      </c>
      <c r="P91" s="230">
        <v>64.552227480002244</v>
      </c>
      <c r="Q91" s="230">
        <v>34.165162717131693</v>
      </c>
      <c r="R91" s="230">
        <v>46.079853229303247</v>
      </c>
      <c r="S91" s="230">
        <v>27.111382387748399</v>
      </c>
      <c r="T91" s="230">
        <v>30.427749700478952</v>
      </c>
      <c r="U91" s="230">
        <v>30.27658368645978</v>
      </c>
      <c r="V91" s="230">
        <v>25.715965901478501</v>
      </c>
      <c r="W91" s="230">
        <v>6.6535698299376271</v>
      </c>
      <c r="X91" s="230">
        <v>5.4556982889214751</v>
      </c>
      <c r="Y91" s="230">
        <v>4.2516905212956422</v>
      </c>
      <c r="DA91" s="71" t="s">
        <v>1771</v>
      </c>
    </row>
    <row r="92" spans="1:105" ht="12" customHeight="1" x14ac:dyDescent="0.25">
      <c r="A92" s="59" t="s">
        <v>31</v>
      </c>
      <c r="B92" s="295">
        <v>21.951907210840599</v>
      </c>
      <c r="C92" s="295">
        <v>21.05915624003676</v>
      </c>
      <c r="D92" s="295">
        <v>19.395194885531971</v>
      </c>
      <c r="E92" s="295">
        <v>25.0356551886068</v>
      </c>
      <c r="F92" s="295">
        <v>28.136266646282831</v>
      </c>
      <c r="G92" s="295">
        <v>27.748080957381251</v>
      </c>
      <c r="H92" s="295">
        <v>25.020912094713761</v>
      </c>
      <c r="I92" s="295">
        <v>23.823773162263219</v>
      </c>
      <c r="J92" s="295">
        <v>21.888375442100671</v>
      </c>
      <c r="K92" s="295">
        <v>16.149040793694269</v>
      </c>
      <c r="L92" s="295">
        <v>19.039960364072389</v>
      </c>
      <c r="M92" s="295">
        <v>16.988854353858901</v>
      </c>
      <c r="N92" s="295">
        <v>16.579296949582741</v>
      </c>
      <c r="O92" s="295">
        <v>14.0923686017679</v>
      </c>
      <c r="P92" s="295">
        <v>6.7145905231712932</v>
      </c>
      <c r="Q92" s="295">
        <v>15.60113174101874</v>
      </c>
      <c r="R92" s="295">
        <v>13.249606802449231</v>
      </c>
      <c r="S92" s="295">
        <v>5.1435777688235591</v>
      </c>
      <c r="T92" s="295">
        <v>5.0251683071216791</v>
      </c>
      <c r="U92" s="295">
        <v>5.0623066811885211</v>
      </c>
      <c r="V92" s="295">
        <v>4.4334070255198341</v>
      </c>
      <c r="W92" s="295">
        <v>6.5397641824942241</v>
      </c>
      <c r="X92" s="295">
        <v>7.288211722581285</v>
      </c>
      <c r="Y92" s="295">
        <v>9.0366877874129816</v>
      </c>
      <c r="DA92" s="122" t="s">
        <v>1772</v>
      </c>
    </row>
    <row r="93" spans="1:105" ht="12" customHeight="1" x14ac:dyDescent="0.25">
      <c r="A93" s="59" t="s">
        <v>159</v>
      </c>
      <c r="B93" s="295">
        <v>0.80327798529254624</v>
      </c>
      <c r="C93" s="295">
        <v>7.0405391696406783</v>
      </c>
      <c r="D93" s="295">
        <v>6.7615049073419966</v>
      </c>
      <c r="E93" s="295">
        <v>9.3857148777500363</v>
      </c>
      <c r="F93" s="295">
        <v>12.220583517126149</v>
      </c>
      <c r="G93" s="295">
        <v>11.57839466979855</v>
      </c>
      <c r="H93" s="295">
        <v>9.5411429826091787</v>
      </c>
      <c r="I93" s="295">
        <v>11.215551914266889</v>
      </c>
      <c r="J93" s="295">
        <v>10.633695487913601</v>
      </c>
      <c r="K93" s="295">
        <v>7.8282205597191279</v>
      </c>
      <c r="L93" s="295">
        <v>11.32781307475396</v>
      </c>
      <c r="M93" s="295">
        <v>9.5833556087636858</v>
      </c>
      <c r="N93" s="295">
        <v>7.5907499617204799</v>
      </c>
      <c r="O93" s="295">
        <v>4.9920954638621291</v>
      </c>
      <c r="P93" s="295">
        <v>5.754947578446278</v>
      </c>
      <c r="Q93" s="295">
        <v>8.9747078993409506</v>
      </c>
      <c r="R93" s="295">
        <v>6.4089079812456964</v>
      </c>
      <c r="S93" s="295">
        <v>5.9836888680805984</v>
      </c>
      <c r="T93" s="295">
        <v>5.9866187128423887</v>
      </c>
      <c r="U93" s="295">
        <v>5.500568423669348</v>
      </c>
      <c r="V93" s="295">
        <v>5.2641845500283662</v>
      </c>
      <c r="W93" s="295">
        <v>7.6974013614574863</v>
      </c>
      <c r="X93" s="295">
        <v>10.536976371428629</v>
      </c>
      <c r="Y93" s="295">
        <v>9.8578203774677711</v>
      </c>
      <c r="DA93" s="122" t="s">
        <v>1773</v>
      </c>
    </row>
    <row r="94" spans="1:105" ht="12" customHeight="1" x14ac:dyDescent="0.25">
      <c r="A94" s="59" t="s">
        <v>32</v>
      </c>
      <c r="B94" s="295">
        <v>145.90300775359341</v>
      </c>
      <c r="C94" s="295">
        <v>61.345379766701747</v>
      </c>
      <c r="D94" s="295">
        <v>61.454023314749627</v>
      </c>
      <c r="E94" s="295">
        <v>69.602093534612763</v>
      </c>
      <c r="F94" s="295">
        <v>80.606445573714012</v>
      </c>
      <c r="G94" s="295">
        <v>81.002138660512571</v>
      </c>
      <c r="H94" s="295">
        <v>70.241472067897405</v>
      </c>
      <c r="I94" s="295">
        <v>58.233888910835518</v>
      </c>
      <c r="J94" s="295">
        <v>76.333899624164033</v>
      </c>
      <c r="K94" s="295">
        <v>46.852124563548557</v>
      </c>
      <c r="L94" s="295">
        <v>32.493747450599201</v>
      </c>
      <c r="M94" s="295">
        <v>11.39022191223539</v>
      </c>
      <c r="N94" s="295">
        <v>17.683968256700869</v>
      </c>
      <c r="O94" s="295">
        <v>15.221620722235199</v>
      </c>
      <c r="P94" s="295">
        <v>13.99843363405626</v>
      </c>
      <c r="Q94" s="295">
        <v>33.28126243930172</v>
      </c>
      <c r="R94" s="295">
        <v>42.556083858289661</v>
      </c>
      <c r="S94" s="295">
        <v>26.51840480935482</v>
      </c>
      <c r="T94" s="295">
        <v>24.5431076594659</v>
      </c>
      <c r="U94" s="295">
        <v>15.59770813034366</v>
      </c>
      <c r="V94" s="295">
        <v>11.99986983898137</v>
      </c>
      <c r="W94" s="295">
        <v>16.30789754962704</v>
      </c>
      <c r="X94" s="295">
        <v>16.743854129758351</v>
      </c>
      <c r="Y94" s="295">
        <v>16.594018309958621</v>
      </c>
      <c r="DA94" s="122" t="s">
        <v>1774</v>
      </c>
    </row>
    <row r="95" spans="1:105" ht="12" customHeight="1" x14ac:dyDescent="0.25">
      <c r="A95" s="59" t="s">
        <v>35</v>
      </c>
      <c r="B95" s="295">
        <v>428.51958601620152</v>
      </c>
      <c r="C95" s="295">
        <v>418.56264310184559</v>
      </c>
      <c r="D95" s="295">
        <v>408.67366203103182</v>
      </c>
      <c r="E95" s="295">
        <v>471.1307246162998</v>
      </c>
      <c r="F95" s="295">
        <v>519.21148870423303</v>
      </c>
      <c r="G95" s="295">
        <v>509.26639061472389</v>
      </c>
      <c r="H95" s="295">
        <v>451.66950440393879</v>
      </c>
      <c r="I95" s="295">
        <v>405.07968956181708</v>
      </c>
      <c r="J95" s="295">
        <v>435.58694795168799</v>
      </c>
      <c r="K95" s="295">
        <v>293.64635725605331</v>
      </c>
      <c r="L95" s="295">
        <v>286.88767645070249</v>
      </c>
      <c r="M95" s="295">
        <v>275.65109979743443</v>
      </c>
      <c r="N95" s="295">
        <v>285.71947952071258</v>
      </c>
      <c r="O95" s="295">
        <v>286.3414592646057</v>
      </c>
      <c r="P95" s="295">
        <v>240.42645751690031</v>
      </c>
      <c r="Q95" s="295">
        <v>274.7702321329499</v>
      </c>
      <c r="R95" s="295">
        <v>226.78317570494681</v>
      </c>
      <c r="S95" s="295">
        <v>217.59964218992459</v>
      </c>
      <c r="T95" s="295">
        <v>215.55019095140361</v>
      </c>
      <c r="U95" s="295">
        <v>206.328644490523</v>
      </c>
      <c r="V95" s="295">
        <v>192.16716385473919</v>
      </c>
      <c r="W95" s="295">
        <v>236.09427786287341</v>
      </c>
      <c r="X95" s="295">
        <v>241.785333736616</v>
      </c>
      <c r="Y95" s="295">
        <v>245.96783342761739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2262.563099999998</v>
      </c>
      <c r="C97" s="279">
        <v>2361.5850500000001</v>
      </c>
      <c r="D97" s="279">
        <v>2518.4766200000031</v>
      </c>
      <c r="E97" s="279">
        <v>2534.0064599999992</v>
      </c>
      <c r="F97" s="279">
        <v>2674.3532999999979</v>
      </c>
      <c r="G97" s="279">
        <v>2677.910440000001</v>
      </c>
      <c r="H97" s="279">
        <v>2649.5916200000011</v>
      </c>
      <c r="I97" s="279">
        <v>2659.5959400000002</v>
      </c>
      <c r="J97" s="279">
        <v>2356.2086300000019</v>
      </c>
      <c r="K97" s="279">
        <v>1653.5776399999991</v>
      </c>
      <c r="L97" s="279">
        <v>1574.9598000000001</v>
      </c>
      <c r="M97" s="279">
        <v>1476.3850600000001</v>
      </c>
      <c r="N97" s="279">
        <v>1146.813249999999</v>
      </c>
      <c r="O97" s="279">
        <v>983.61284000000035</v>
      </c>
      <c r="P97" s="279">
        <v>864.4209800000001</v>
      </c>
      <c r="Q97" s="279">
        <v>829.94252000000085</v>
      </c>
      <c r="R97" s="279">
        <v>753.38344000000029</v>
      </c>
      <c r="S97" s="279">
        <v>712.41855999999927</v>
      </c>
      <c r="T97" s="279">
        <v>670.56742999999926</v>
      </c>
      <c r="U97" s="279">
        <v>627.37801000000115</v>
      </c>
      <c r="V97" s="279">
        <v>541.00376999999992</v>
      </c>
      <c r="W97" s="279">
        <v>609.47471999999971</v>
      </c>
      <c r="X97" s="279">
        <v>643.99654000000032</v>
      </c>
      <c r="Y97" s="279">
        <v>533.6984600000003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2552.9020766534059</v>
      </c>
      <c r="C99" s="223">
        <f t="shared" si="6"/>
        <v>2430.3104073187092</v>
      </c>
      <c r="D99" s="223">
        <f t="shared" si="6"/>
        <v>2330.8060867640615</v>
      </c>
      <c r="E99" s="223">
        <f t="shared" si="6"/>
        <v>2576.7967428692327</v>
      </c>
      <c r="F99" s="223">
        <f t="shared" si="6"/>
        <v>2660.796404117767</v>
      </c>
      <c r="G99" s="223">
        <f t="shared" si="6"/>
        <v>2975.7612215853151</v>
      </c>
      <c r="H99" s="223">
        <f t="shared" si="6"/>
        <v>2452.5822577312119</v>
      </c>
      <c r="I99" s="223">
        <f t="shared" si="6"/>
        <v>2602.2016621851735</v>
      </c>
      <c r="J99" s="223">
        <f t="shared" si="6"/>
        <v>2609.7047951298568</v>
      </c>
      <c r="K99" s="223">
        <f t="shared" si="6"/>
        <v>2139.2631128833677</v>
      </c>
      <c r="L99" s="223">
        <f t="shared" si="6"/>
        <v>2056.3488499434757</v>
      </c>
      <c r="M99" s="223">
        <f t="shared" si="6"/>
        <v>2223.6604467270445</v>
      </c>
      <c r="N99" s="223">
        <f t="shared" si="6"/>
        <v>2129.7564151605943</v>
      </c>
      <c r="O99" s="223">
        <f t="shared" si="6"/>
        <v>2055.3323001460867</v>
      </c>
      <c r="P99" s="223">
        <f t="shared" si="6"/>
        <v>2097.465061826671</v>
      </c>
      <c r="Q99" s="223">
        <f t="shared" si="6"/>
        <v>2295.117471615541</v>
      </c>
      <c r="R99" s="223">
        <f t="shared" si="6"/>
        <v>2316.6916877878371</v>
      </c>
      <c r="S99" s="223">
        <f t="shared" si="6"/>
        <v>2160.499328358921</v>
      </c>
      <c r="T99" s="223">
        <f t="shared" si="6"/>
        <v>2431.0516168688623</v>
      </c>
      <c r="U99" s="223">
        <f t="shared" si="6"/>
        <v>2384.9651088322707</v>
      </c>
      <c r="V99" s="223">
        <f t="shared" si="6"/>
        <v>2372.0688222852623</v>
      </c>
      <c r="W99" s="223">
        <f t="shared" si="6"/>
        <v>2485.4526479775059</v>
      </c>
      <c r="X99" s="223">
        <f t="shared" si="6"/>
        <v>2530.773298961356</v>
      </c>
      <c r="Y99" s="223">
        <f t="shared" si="6"/>
        <v>2282.5739696990286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14.451170859027769</v>
      </c>
      <c r="C104" s="260">
        <v>13.32890405532625</v>
      </c>
      <c r="D104" s="260">
        <v>12.482390143983951</v>
      </c>
      <c r="E104" s="260">
        <v>14.04208422516453</v>
      </c>
      <c r="F104" s="260">
        <v>14.861256666078431</v>
      </c>
      <c r="G104" s="260">
        <v>16.58733514595729</v>
      </c>
      <c r="H104" s="260">
        <v>12.24618435630579</v>
      </c>
      <c r="I104" s="260">
        <v>12.36830420835685</v>
      </c>
      <c r="J104" s="260">
        <v>12.98603283999169</v>
      </c>
      <c r="K104" s="260">
        <v>10.188443984805939</v>
      </c>
      <c r="L104" s="260">
        <v>10.169594976637789</v>
      </c>
      <c r="M104" s="260">
        <v>10.532525211184129</v>
      </c>
      <c r="N104" s="260">
        <v>10.87569724561483</v>
      </c>
      <c r="O104" s="260">
        <v>10.611733650941369</v>
      </c>
      <c r="P104" s="260">
        <v>10.43634070540101</v>
      </c>
      <c r="Q104" s="260">
        <v>12.87381807057907</v>
      </c>
      <c r="R104" s="260">
        <v>12.724894329403311</v>
      </c>
      <c r="S104" s="260">
        <v>11.370622437499311</v>
      </c>
      <c r="T104" s="260">
        <v>13.1328801419849</v>
      </c>
      <c r="U104" s="260">
        <v>12.75801653537633</v>
      </c>
      <c r="V104" s="260">
        <v>12.839267469499021</v>
      </c>
      <c r="W104" s="260">
        <v>13.610578419346989</v>
      </c>
      <c r="X104" s="260">
        <v>14.70179982775314</v>
      </c>
      <c r="Y104" s="260">
        <v>12.57137119736139</v>
      </c>
      <c r="DA104" s="68" t="s">
        <v>1782</v>
      </c>
    </row>
    <row r="105" spans="1:105" ht="12" customHeight="1" x14ac:dyDescent="0.25">
      <c r="A105" s="37" t="s">
        <v>159</v>
      </c>
      <c r="B105" s="226">
        <v>2.7038642443971458E-2</v>
      </c>
      <c r="C105" s="226">
        <v>0.22049334920161859</v>
      </c>
      <c r="D105" s="226">
        <v>0.2031598404051933</v>
      </c>
      <c r="E105" s="226">
        <v>0.27427781443964072</v>
      </c>
      <c r="F105" s="226">
        <v>0.34174307075243893</v>
      </c>
      <c r="G105" s="226">
        <v>0.36873694095871612</v>
      </c>
      <c r="H105" s="226">
        <v>0.25333889535507109</v>
      </c>
      <c r="I105" s="226">
        <v>0.33321869701996371</v>
      </c>
      <c r="J105" s="226">
        <v>0.30946465800435041</v>
      </c>
      <c r="K105" s="226">
        <v>0.26455758641825938</v>
      </c>
      <c r="L105" s="226">
        <v>0.38629539707888322</v>
      </c>
      <c r="M105" s="226">
        <v>0.35387356837133721</v>
      </c>
      <c r="N105" s="226">
        <v>0.28145864055443282</v>
      </c>
      <c r="O105" s="226">
        <v>0.18183551658493879</v>
      </c>
      <c r="P105" s="226">
        <v>0.24396884747296929</v>
      </c>
      <c r="Q105" s="226">
        <v>0.40719230700486042</v>
      </c>
      <c r="R105" s="226">
        <v>0.34972317901651723</v>
      </c>
      <c r="S105" s="226">
        <v>0.30430831574273598</v>
      </c>
      <c r="T105" s="226">
        <v>0.35489156917389619</v>
      </c>
      <c r="U105" s="226">
        <v>0.33128737031926497</v>
      </c>
      <c r="V105" s="226">
        <v>0.34233810381546481</v>
      </c>
      <c r="W105" s="226">
        <v>0.42973609759216741</v>
      </c>
      <c r="X105" s="226">
        <v>0.61394696860604481</v>
      </c>
      <c r="Y105" s="226">
        <v>0.48441709155752061</v>
      </c>
      <c r="DA105" s="69" t="s">
        <v>1783</v>
      </c>
    </row>
    <row r="106" spans="1:105" ht="12" customHeight="1" x14ac:dyDescent="0.25">
      <c r="A106" s="37" t="s">
        <v>35</v>
      </c>
      <c r="B106" s="226">
        <v>14.4241322165838</v>
      </c>
      <c r="C106" s="226">
        <v>13.108410706124641</v>
      </c>
      <c r="D106" s="226">
        <v>12.27923030357875</v>
      </c>
      <c r="E106" s="226">
        <v>13.767806410724891</v>
      </c>
      <c r="F106" s="226">
        <v>14.519513595325989</v>
      </c>
      <c r="G106" s="226">
        <v>16.218598204998571</v>
      </c>
      <c r="H106" s="226">
        <v>11.99284546095071</v>
      </c>
      <c r="I106" s="226">
        <v>12.03508551133689</v>
      </c>
      <c r="J106" s="226">
        <v>12.67656818198734</v>
      </c>
      <c r="K106" s="226">
        <v>9.9238863983876762</v>
      </c>
      <c r="L106" s="226">
        <v>9.7832995795589053</v>
      </c>
      <c r="M106" s="226">
        <v>10.17865164281279</v>
      </c>
      <c r="N106" s="226">
        <v>10.594238605060401</v>
      </c>
      <c r="O106" s="226">
        <v>10.42989813435643</v>
      </c>
      <c r="P106" s="226">
        <v>10.192371857928039</v>
      </c>
      <c r="Q106" s="226">
        <v>12.466625763574211</v>
      </c>
      <c r="R106" s="226">
        <v>12.375171150386789</v>
      </c>
      <c r="S106" s="226">
        <v>11.066314121756569</v>
      </c>
      <c r="T106" s="226">
        <v>12.777988572810999</v>
      </c>
      <c r="U106" s="226">
        <v>12.42672916505707</v>
      </c>
      <c r="V106" s="226">
        <v>12.49692936568356</v>
      </c>
      <c r="W106" s="226">
        <v>13.18084232175482</v>
      </c>
      <c r="X106" s="226">
        <v>14.0878528591471</v>
      </c>
      <c r="Y106" s="226">
        <v>12.086954105803869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1778.5243835090851</v>
      </c>
      <c r="C110" s="261">
        <f t="shared" si="7"/>
        <v>1648.0312949889531</v>
      </c>
      <c r="D110" s="261">
        <f t="shared" si="7"/>
        <v>1572.3306954860871</v>
      </c>
      <c r="E110" s="261">
        <f t="shared" si="7"/>
        <v>1740.3031910045399</v>
      </c>
      <c r="F110" s="261">
        <f t="shared" si="7"/>
        <v>1782.865654408525</v>
      </c>
      <c r="G110" s="261">
        <f t="shared" si="7"/>
        <v>2022.3759645346249</v>
      </c>
      <c r="H110" s="261">
        <f t="shared" si="7"/>
        <v>1567.117719715952</v>
      </c>
      <c r="I110" s="261">
        <f t="shared" si="7"/>
        <v>1692.266685044902</v>
      </c>
      <c r="J110" s="261">
        <f t="shared" si="7"/>
        <v>1742.25733820032</v>
      </c>
      <c r="K110" s="261">
        <f t="shared" si="7"/>
        <v>1401.054073363516</v>
      </c>
      <c r="L110" s="261">
        <f t="shared" si="7"/>
        <v>1372.521591254291</v>
      </c>
      <c r="M110" s="261">
        <f t="shared" si="7"/>
        <v>1503.1641631749419</v>
      </c>
      <c r="N110" s="261">
        <f t="shared" si="7"/>
        <v>1450.838589522587</v>
      </c>
      <c r="O110" s="261">
        <f t="shared" si="7"/>
        <v>1383.4942861686429</v>
      </c>
      <c r="P110" s="261">
        <f t="shared" si="7"/>
        <v>1407.7962666032231</v>
      </c>
      <c r="Q110" s="261">
        <f t="shared" si="7"/>
        <v>1613.6938774633229</v>
      </c>
      <c r="R110" s="261">
        <f t="shared" si="7"/>
        <v>1653.609726321014</v>
      </c>
      <c r="S110" s="261">
        <f t="shared" si="7"/>
        <v>1474.030078676991</v>
      </c>
      <c r="T110" s="261">
        <f t="shared" si="7"/>
        <v>1673.9926945777131</v>
      </c>
      <c r="U110" s="261">
        <f t="shared" si="7"/>
        <v>1638.448268943775</v>
      </c>
      <c r="V110" s="261">
        <f t="shared" si="7"/>
        <v>1652.1400407999749</v>
      </c>
      <c r="W110" s="261">
        <f t="shared" si="7"/>
        <v>1714.4080821966011</v>
      </c>
      <c r="X110" s="261">
        <f t="shared" si="7"/>
        <v>1775.2305916905609</v>
      </c>
      <c r="Y110" s="261">
        <f t="shared" si="7"/>
        <v>1560.817346430631</v>
      </c>
      <c r="DA110" s="70"/>
    </row>
    <row r="111" spans="1:105" ht="12" customHeight="1" x14ac:dyDescent="0.25">
      <c r="A111" s="60" t="s">
        <v>1554</v>
      </c>
      <c r="B111" s="262">
        <v>1778.5243835090851</v>
      </c>
      <c r="C111" s="262">
        <v>1648.0312949889531</v>
      </c>
      <c r="D111" s="262">
        <v>1572.3306954860871</v>
      </c>
      <c r="E111" s="262">
        <v>1740.3031910045399</v>
      </c>
      <c r="F111" s="262">
        <v>1782.865654408525</v>
      </c>
      <c r="G111" s="262">
        <v>2022.3759645346249</v>
      </c>
      <c r="H111" s="262">
        <v>1567.117719715952</v>
      </c>
      <c r="I111" s="262">
        <v>1692.266685044902</v>
      </c>
      <c r="J111" s="262">
        <v>1742.25733820032</v>
      </c>
      <c r="K111" s="262">
        <v>1401.054073363516</v>
      </c>
      <c r="L111" s="262">
        <v>1372.521591254291</v>
      </c>
      <c r="M111" s="262">
        <v>1503.1641631749419</v>
      </c>
      <c r="N111" s="262">
        <v>1450.838589522587</v>
      </c>
      <c r="O111" s="262">
        <v>1383.4942861686429</v>
      </c>
      <c r="P111" s="262">
        <v>1407.7962666032231</v>
      </c>
      <c r="Q111" s="262">
        <v>1613.6938774633229</v>
      </c>
      <c r="R111" s="262">
        <v>1653.609726321014</v>
      </c>
      <c r="S111" s="262">
        <v>1474.030078676991</v>
      </c>
      <c r="T111" s="262">
        <v>1673.9926945777131</v>
      </c>
      <c r="U111" s="262">
        <v>1638.448268943775</v>
      </c>
      <c r="V111" s="262">
        <v>1652.1400407999749</v>
      </c>
      <c r="W111" s="262">
        <v>1714.4080821966011</v>
      </c>
      <c r="X111" s="262">
        <v>1775.2305916905609</v>
      </c>
      <c r="Y111" s="262">
        <v>1560.817346430631</v>
      </c>
      <c r="DA111" s="72" t="s">
        <v>1788</v>
      </c>
    </row>
    <row r="112" spans="1:105" ht="12" customHeight="1" x14ac:dyDescent="0.25">
      <c r="A112" s="59" t="s">
        <v>28</v>
      </c>
      <c r="B112" s="230">
        <v>197.89460750969559</v>
      </c>
      <c r="C112" s="230">
        <v>212.1419902361568</v>
      </c>
      <c r="D112" s="230">
        <v>185.57292175532601</v>
      </c>
      <c r="E112" s="230">
        <v>282.75642441919871</v>
      </c>
      <c r="F112" s="230">
        <v>167.01234846349161</v>
      </c>
      <c r="G112" s="230">
        <v>249.43499536185971</v>
      </c>
      <c r="H112" s="230">
        <v>70.718901861642777</v>
      </c>
      <c r="I112" s="230">
        <v>342.65511900328409</v>
      </c>
      <c r="J112" s="230">
        <v>375.31817829965019</v>
      </c>
      <c r="K112" s="230">
        <v>86.172606238126747</v>
      </c>
      <c r="L112" s="230">
        <v>49.306906560173253</v>
      </c>
      <c r="M112" s="230">
        <v>283.43066298947008</v>
      </c>
      <c r="N112" s="230">
        <v>261.84055071493128</v>
      </c>
      <c r="O112" s="230">
        <v>213.1034245482312</v>
      </c>
      <c r="P112" s="230">
        <v>274.18102732769938</v>
      </c>
      <c r="Q112" s="230">
        <v>150.30872866991569</v>
      </c>
      <c r="R112" s="230">
        <v>227.40430042612891</v>
      </c>
      <c r="S112" s="230">
        <v>141.53371843771541</v>
      </c>
      <c r="T112" s="230">
        <v>180.92323281260889</v>
      </c>
      <c r="U112" s="230">
        <v>188.7864173197043</v>
      </c>
      <c r="V112" s="230">
        <v>177.33647265023961</v>
      </c>
      <c r="W112" s="230">
        <v>41.738857620131888</v>
      </c>
      <c r="X112" s="230">
        <v>34.367552428091081</v>
      </c>
      <c r="Y112" s="230">
        <v>23.226900003169231</v>
      </c>
      <c r="DA112" s="71" t="s">
        <v>1789</v>
      </c>
    </row>
    <row r="113" spans="1:105" ht="12" customHeight="1" x14ac:dyDescent="0.25">
      <c r="A113" s="59" t="s">
        <v>31</v>
      </c>
      <c r="B113" s="295">
        <v>58.103029616261132</v>
      </c>
      <c r="C113" s="295">
        <v>59.523932657310247</v>
      </c>
      <c r="D113" s="295">
        <v>54.195614623297153</v>
      </c>
      <c r="E113" s="295">
        <v>63.444966614265063</v>
      </c>
      <c r="F113" s="295">
        <v>71.01822905602414</v>
      </c>
      <c r="G113" s="295">
        <v>78.138659236804031</v>
      </c>
      <c r="H113" s="295">
        <v>67.283158675154354</v>
      </c>
      <c r="I113" s="295">
        <v>64.518215059158706</v>
      </c>
      <c r="J113" s="295">
        <v>54.955398484245627</v>
      </c>
      <c r="K113" s="295">
        <v>58.259225337255828</v>
      </c>
      <c r="L113" s="295">
        <v>72.034347301828504</v>
      </c>
      <c r="M113" s="295">
        <v>66.074555758731236</v>
      </c>
      <c r="N113" s="295">
        <v>60.17810316611871</v>
      </c>
      <c r="O113" s="295">
        <v>51.438346358881027</v>
      </c>
      <c r="P113" s="295">
        <v>28.519749040391691</v>
      </c>
      <c r="Q113" s="295">
        <v>68.636765971804707</v>
      </c>
      <c r="R113" s="295">
        <v>65.38687419074067</v>
      </c>
      <c r="S113" s="295">
        <v>26.851809962451181</v>
      </c>
      <c r="T113" s="295">
        <v>29.87962318940755</v>
      </c>
      <c r="U113" s="295">
        <v>31.565474876962</v>
      </c>
      <c r="V113" s="295">
        <v>30.572632066030089</v>
      </c>
      <c r="W113" s="295">
        <v>41.02493744849199</v>
      </c>
      <c r="X113" s="295">
        <v>45.91126290679771</v>
      </c>
      <c r="Y113" s="295">
        <v>49.36724405193528</v>
      </c>
      <c r="DA113" s="122" t="s">
        <v>1790</v>
      </c>
    </row>
    <row r="114" spans="1:105" ht="12" customHeight="1" x14ac:dyDescent="0.25">
      <c r="A114" s="59" t="s">
        <v>159</v>
      </c>
      <c r="B114" s="295">
        <v>2.126142577101215</v>
      </c>
      <c r="C114" s="295">
        <v>19.900160036236819</v>
      </c>
      <c r="D114" s="295">
        <v>18.89354122990493</v>
      </c>
      <c r="E114" s="295">
        <v>23.785132147883651</v>
      </c>
      <c r="F114" s="295">
        <v>30.845748312247991</v>
      </c>
      <c r="G114" s="295">
        <v>32.604785786887113</v>
      </c>
      <c r="H114" s="295">
        <v>25.65686793555609</v>
      </c>
      <c r="I114" s="295">
        <v>30.37333278332342</v>
      </c>
      <c r="J114" s="295">
        <v>26.698142785617922</v>
      </c>
      <c r="K114" s="295">
        <v>28.241062203304111</v>
      </c>
      <c r="L114" s="295">
        <v>42.856792009754543</v>
      </c>
      <c r="M114" s="295">
        <v>37.272434699705059</v>
      </c>
      <c r="N114" s="295">
        <v>27.552249995505569</v>
      </c>
      <c r="O114" s="295">
        <v>18.221573873289501</v>
      </c>
      <c r="P114" s="295">
        <v>24.44373340585771</v>
      </c>
      <c r="Q114" s="295">
        <v>39.483989750101799</v>
      </c>
      <c r="R114" s="295">
        <v>31.62799214481457</v>
      </c>
      <c r="S114" s="295">
        <v>31.237571119078069</v>
      </c>
      <c r="T114" s="295">
        <v>35.596402027944123</v>
      </c>
      <c r="U114" s="295">
        <v>34.298209358106519</v>
      </c>
      <c r="V114" s="295">
        <v>36.301647119085928</v>
      </c>
      <c r="W114" s="295">
        <v>48.286971908716723</v>
      </c>
      <c r="X114" s="295">
        <v>66.376487243435733</v>
      </c>
      <c r="Y114" s="295">
        <v>53.853074914510358</v>
      </c>
      <c r="DA114" s="122" t="s">
        <v>1791</v>
      </c>
    </row>
    <row r="115" spans="1:105" ht="12" customHeight="1" x14ac:dyDescent="0.25">
      <c r="A115" s="59" t="s">
        <v>32</v>
      </c>
      <c r="B115" s="295">
        <v>386.18087709582608</v>
      </c>
      <c r="C115" s="295">
        <v>173.39337874934279</v>
      </c>
      <c r="D115" s="295">
        <v>171.71977823753329</v>
      </c>
      <c r="E115" s="295">
        <v>176.3845390631536</v>
      </c>
      <c r="F115" s="295">
        <v>203.45723500250699</v>
      </c>
      <c r="G115" s="295">
        <v>228.10220713884939</v>
      </c>
      <c r="H115" s="295">
        <v>188.8847254181135</v>
      </c>
      <c r="I115" s="295">
        <v>157.7057732581064</v>
      </c>
      <c r="J115" s="295">
        <v>191.6524085032664</v>
      </c>
      <c r="K115" s="295">
        <v>169.02356724139131</v>
      </c>
      <c r="L115" s="295">
        <v>122.9343887401734</v>
      </c>
      <c r="M115" s="295">
        <v>44.299859023358508</v>
      </c>
      <c r="N115" s="295">
        <v>64.187743869615375</v>
      </c>
      <c r="O115" s="295">
        <v>55.560212834315912</v>
      </c>
      <c r="P115" s="295">
        <v>59.457358244580831</v>
      </c>
      <c r="Q115" s="295">
        <v>146.42003280355621</v>
      </c>
      <c r="R115" s="295">
        <v>210.0144813941362</v>
      </c>
      <c r="S115" s="295">
        <v>138.43810640215349</v>
      </c>
      <c r="T115" s="295">
        <v>145.93318351598569</v>
      </c>
      <c r="U115" s="295">
        <v>97.257850054030257</v>
      </c>
      <c r="V115" s="295">
        <v>82.750715942760209</v>
      </c>
      <c r="W115" s="295">
        <v>102.301926831053</v>
      </c>
      <c r="X115" s="295">
        <v>105.4760095185795</v>
      </c>
      <c r="Y115" s="295">
        <v>90.65278905076903</v>
      </c>
      <c r="DA115" s="122" t="s">
        <v>1792</v>
      </c>
    </row>
    <row r="116" spans="1:105" ht="12" customHeight="1" x14ac:dyDescent="0.25">
      <c r="A116" s="59" t="s">
        <v>35</v>
      </c>
      <c r="B116" s="295">
        <v>1134.219726710201</v>
      </c>
      <c r="C116" s="295">
        <v>1183.071833309906</v>
      </c>
      <c r="D116" s="295">
        <v>1141.948839640025</v>
      </c>
      <c r="E116" s="295">
        <v>1193.9321287600389</v>
      </c>
      <c r="F116" s="295">
        <v>1310.532093574255</v>
      </c>
      <c r="G116" s="295">
        <v>1434.095317010225</v>
      </c>
      <c r="H116" s="295">
        <v>1214.5740658254849</v>
      </c>
      <c r="I116" s="295">
        <v>1097.01424494103</v>
      </c>
      <c r="J116" s="295">
        <v>1093.63321012754</v>
      </c>
      <c r="K116" s="295">
        <v>1059.3576123434379</v>
      </c>
      <c r="L116" s="295">
        <v>1085.3891566423611</v>
      </c>
      <c r="M116" s="295">
        <v>1072.0866507036769</v>
      </c>
      <c r="N116" s="295">
        <v>1037.079941776416</v>
      </c>
      <c r="O116" s="295">
        <v>1045.1707285539251</v>
      </c>
      <c r="P116" s="295">
        <v>1021.194398584693</v>
      </c>
      <c r="Q116" s="295">
        <v>1208.8443602679449</v>
      </c>
      <c r="R116" s="295">
        <v>1119.1760781651931</v>
      </c>
      <c r="S116" s="295">
        <v>1135.9688727555931</v>
      </c>
      <c r="T116" s="295">
        <v>1281.6602530317671</v>
      </c>
      <c r="U116" s="295">
        <v>1286.5403173349721</v>
      </c>
      <c r="V116" s="295">
        <v>1325.1785730218589</v>
      </c>
      <c r="W116" s="295">
        <v>1481.055388388208</v>
      </c>
      <c r="X116" s="295">
        <v>1523.099279593657</v>
      </c>
      <c r="Y116" s="295">
        <v>1343.7173384102471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148.72991228529301</v>
      </c>
      <c r="C119" s="261">
        <f t="shared" si="8"/>
        <v>137.81736827442981</v>
      </c>
      <c r="D119" s="261">
        <f t="shared" si="8"/>
        <v>131.48687113399069</v>
      </c>
      <c r="E119" s="261">
        <f t="shared" si="8"/>
        <v>145.5336476395284</v>
      </c>
      <c r="F119" s="261">
        <f t="shared" si="8"/>
        <v>149.09295304316359</v>
      </c>
      <c r="G119" s="261">
        <f t="shared" si="8"/>
        <v>169.1221119047328</v>
      </c>
      <c r="H119" s="261">
        <f t="shared" si="8"/>
        <v>131.05093365895439</v>
      </c>
      <c r="I119" s="261">
        <f t="shared" si="8"/>
        <v>141.5165729319146</v>
      </c>
      <c r="J119" s="261">
        <f t="shared" si="8"/>
        <v>145.69706408954511</v>
      </c>
      <c r="K119" s="261">
        <f t="shared" si="8"/>
        <v>117.1637855350459</v>
      </c>
      <c r="L119" s="261">
        <f t="shared" si="8"/>
        <v>114.77774371254699</v>
      </c>
      <c r="M119" s="261">
        <f t="shared" si="8"/>
        <v>125.7027883409184</v>
      </c>
      <c r="N119" s="261">
        <f t="shared" si="8"/>
        <v>121.3270383923922</v>
      </c>
      <c r="O119" s="261">
        <f t="shared" si="8"/>
        <v>115.6953403265023</v>
      </c>
      <c r="P119" s="261">
        <f t="shared" si="8"/>
        <v>117.7276045180467</v>
      </c>
      <c r="Q119" s="261">
        <f t="shared" si="8"/>
        <v>134.94588608163909</v>
      </c>
      <c r="R119" s="261">
        <f t="shared" si="8"/>
        <v>138.2838671374198</v>
      </c>
      <c r="S119" s="261">
        <f t="shared" si="8"/>
        <v>123.2664372444307</v>
      </c>
      <c r="T119" s="261">
        <f t="shared" si="8"/>
        <v>139.98840214916439</v>
      </c>
      <c r="U119" s="261">
        <f t="shared" si="8"/>
        <v>137.01598335311951</v>
      </c>
      <c r="V119" s="261">
        <f t="shared" si="8"/>
        <v>138.16096401578821</v>
      </c>
      <c r="W119" s="261">
        <f t="shared" si="8"/>
        <v>143.36815736155759</v>
      </c>
      <c r="X119" s="261">
        <f t="shared" si="8"/>
        <v>148.45446744304209</v>
      </c>
      <c r="Y119" s="261">
        <f t="shared" si="8"/>
        <v>130.5240620710363</v>
      </c>
      <c r="DA119" s="70"/>
    </row>
    <row r="120" spans="1:105" ht="12" customHeight="1" x14ac:dyDescent="0.25">
      <c r="A120" s="60" t="s">
        <v>1566</v>
      </c>
      <c r="B120" s="262">
        <v>148.72991228529301</v>
      </c>
      <c r="C120" s="262">
        <v>137.81736827442981</v>
      </c>
      <c r="D120" s="262">
        <v>131.48687113399069</v>
      </c>
      <c r="E120" s="262">
        <v>145.5336476395284</v>
      </c>
      <c r="F120" s="262">
        <v>149.09295304316359</v>
      </c>
      <c r="G120" s="262">
        <v>169.1221119047328</v>
      </c>
      <c r="H120" s="262">
        <v>131.05093365895439</v>
      </c>
      <c r="I120" s="262">
        <v>141.5165729319146</v>
      </c>
      <c r="J120" s="262">
        <v>145.69706408954511</v>
      </c>
      <c r="K120" s="262">
        <v>117.1637855350459</v>
      </c>
      <c r="L120" s="262">
        <v>114.77774371254699</v>
      </c>
      <c r="M120" s="262">
        <v>125.7027883409184</v>
      </c>
      <c r="N120" s="262">
        <v>121.3270383923922</v>
      </c>
      <c r="O120" s="262">
        <v>115.6953403265023</v>
      </c>
      <c r="P120" s="262">
        <v>117.7276045180467</v>
      </c>
      <c r="Q120" s="262">
        <v>134.94588608163909</v>
      </c>
      <c r="R120" s="262">
        <v>138.2838671374198</v>
      </c>
      <c r="S120" s="262">
        <v>123.2664372444307</v>
      </c>
      <c r="T120" s="262">
        <v>139.98840214916439</v>
      </c>
      <c r="U120" s="262">
        <v>137.01598335311951</v>
      </c>
      <c r="V120" s="262">
        <v>138.16096401578821</v>
      </c>
      <c r="W120" s="262">
        <v>143.36815736155759</v>
      </c>
      <c r="X120" s="262">
        <v>148.45446744304209</v>
      </c>
      <c r="Y120" s="262">
        <v>130.5240620710363</v>
      </c>
      <c r="DA120" s="72" t="s">
        <v>1796</v>
      </c>
    </row>
    <row r="121" spans="1:105" ht="12" customHeight="1" x14ac:dyDescent="0.25">
      <c r="A121" s="59" t="s">
        <v>28</v>
      </c>
      <c r="B121" s="230">
        <v>16.54902676036275</v>
      </c>
      <c r="C121" s="230">
        <v>17.74047063532424</v>
      </c>
      <c r="D121" s="230">
        <v>15.51862017249322</v>
      </c>
      <c r="E121" s="230">
        <v>23.645634882438859</v>
      </c>
      <c r="F121" s="230">
        <v>13.96648377039752</v>
      </c>
      <c r="G121" s="230">
        <v>20.859115188432469</v>
      </c>
      <c r="H121" s="230">
        <v>5.9139004043576833</v>
      </c>
      <c r="I121" s="230">
        <v>28.65469052097745</v>
      </c>
      <c r="J121" s="230">
        <v>31.38615374361428</v>
      </c>
      <c r="K121" s="230">
        <v>7.2062234771864233</v>
      </c>
      <c r="L121" s="230">
        <v>4.1233125369271857</v>
      </c>
      <c r="M121" s="230">
        <v>23.70201839021961</v>
      </c>
      <c r="N121" s="230">
        <v>21.896535409724169</v>
      </c>
      <c r="O121" s="230">
        <v>17.820871017927249</v>
      </c>
      <c r="P121" s="230">
        <v>22.928513391692821</v>
      </c>
      <c r="Q121" s="230">
        <v>12.56963595105878</v>
      </c>
      <c r="R121" s="230">
        <v>19.0167882820617</v>
      </c>
      <c r="S121" s="230">
        <v>11.83582172043087</v>
      </c>
      <c r="T121" s="230">
        <v>15.129787815165759</v>
      </c>
      <c r="U121" s="230">
        <v>15.787350203889361</v>
      </c>
      <c r="V121" s="230">
        <v>14.82984336161544</v>
      </c>
      <c r="W121" s="230">
        <v>3.4904309945317298</v>
      </c>
      <c r="X121" s="230">
        <v>2.8740022377455832</v>
      </c>
      <c r="Y121" s="230">
        <v>1.942360100407915</v>
      </c>
      <c r="DA121" s="71" t="s">
        <v>1797</v>
      </c>
    </row>
    <row r="122" spans="1:105" ht="12" customHeight="1" x14ac:dyDescent="0.25">
      <c r="A122" s="59" t="s">
        <v>31</v>
      </c>
      <c r="B122" s="295">
        <v>4.8588923370766679</v>
      </c>
      <c r="C122" s="295">
        <v>4.9777160015822854</v>
      </c>
      <c r="D122" s="295">
        <v>4.53213297715204</v>
      </c>
      <c r="E122" s="295">
        <v>5.3056142535786481</v>
      </c>
      <c r="F122" s="295">
        <v>5.9389317774317503</v>
      </c>
      <c r="G122" s="295">
        <v>6.5343809970434927</v>
      </c>
      <c r="H122" s="295">
        <v>5.6265848142542723</v>
      </c>
      <c r="I122" s="295">
        <v>5.3953651440074992</v>
      </c>
      <c r="J122" s="295">
        <v>4.5956702488602259</v>
      </c>
      <c r="K122" s="295">
        <v>4.8719542754443843</v>
      </c>
      <c r="L122" s="295">
        <v>6.0239051289197896</v>
      </c>
      <c r="M122" s="295">
        <v>5.5255148444444124</v>
      </c>
      <c r="N122" s="295">
        <v>5.0324213085754552</v>
      </c>
      <c r="O122" s="295">
        <v>4.3015551616798033</v>
      </c>
      <c r="P122" s="295">
        <v>2.3849770138135189</v>
      </c>
      <c r="Q122" s="295">
        <v>5.7397808414587557</v>
      </c>
      <c r="R122" s="295">
        <v>5.4680071598516111</v>
      </c>
      <c r="S122" s="295">
        <v>2.2454948481150909</v>
      </c>
      <c r="T122" s="295">
        <v>2.4986971094037229</v>
      </c>
      <c r="U122" s="295">
        <v>2.639677225246317</v>
      </c>
      <c r="V122" s="295">
        <v>2.5566502926092509</v>
      </c>
      <c r="W122" s="295">
        <v>3.4307290947482669</v>
      </c>
      <c r="X122" s="295">
        <v>3.839350288559126</v>
      </c>
      <c r="Y122" s="295">
        <v>4.1283582871797488</v>
      </c>
      <c r="DA122" s="122" t="s">
        <v>1798</v>
      </c>
    </row>
    <row r="123" spans="1:105" ht="12" customHeight="1" x14ac:dyDescent="0.25">
      <c r="A123" s="59" t="s">
        <v>159</v>
      </c>
      <c r="B123" s="295">
        <v>0.17779964218110769</v>
      </c>
      <c r="C123" s="295">
        <v>1.664159954227401</v>
      </c>
      <c r="D123" s="295">
        <v>1.5799809976954251</v>
      </c>
      <c r="E123" s="295">
        <v>1.989042517971622</v>
      </c>
      <c r="F123" s="295">
        <v>2.579489763195272</v>
      </c>
      <c r="G123" s="295">
        <v>2.7265900738434921</v>
      </c>
      <c r="H123" s="295">
        <v>2.1455672764191309</v>
      </c>
      <c r="I123" s="295">
        <v>2.539983799245241</v>
      </c>
      <c r="J123" s="295">
        <v>2.2326443604054749</v>
      </c>
      <c r="K123" s="295">
        <v>2.3616717000267471</v>
      </c>
      <c r="L123" s="295">
        <v>3.583918767457976</v>
      </c>
      <c r="M123" s="295">
        <v>3.1169243418574282</v>
      </c>
      <c r="N123" s="295">
        <v>2.3040694651646159</v>
      </c>
      <c r="O123" s="295">
        <v>1.523787421191962</v>
      </c>
      <c r="P123" s="295">
        <v>2.0441183483834608</v>
      </c>
      <c r="Q123" s="295">
        <v>3.3018666410519</v>
      </c>
      <c r="R123" s="295">
        <v>2.6449052602680712</v>
      </c>
      <c r="S123" s="295">
        <v>2.612256124023137</v>
      </c>
      <c r="T123" s="295">
        <v>2.976765345686422</v>
      </c>
      <c r="U123" s="295">
        <v>2.8682033919090988</v>
      </c>
      <c r="V123" s="295">
        <v>3.0357417879088242</v>
      </c>
      <c r="W123" s="295">
        <v>4.0380200367768291</v>
      </c>
      <c r="X123" s="295">
        <v>5.5507640024838798</v>
      </c>
      <c r="Y123" s="295">
        <v>4.5034879378630261</v>
      </c>
      <c r="DA123" s="122" t="s">
        <v>1799</v>
      </c>
    </row>
    <row r="124" spans="1:105" ht="12" customHeight="1" x14ac:dyDescent="0.25">
      <c r="A124" s="59" t="s">
        <v>32</v>
      </c>
      <c r="B124" s="295">
        <v>32.29455188204696</v>
      </c>
      <c r="C124" s="295">
        <v>14.50010033675122</v>
      </c>
      <c r="D124" s="295">
        <v>14.36014473106481</v>
      </c>
      <c r="E124" s="295">
        <v>14.75023748147035</v>
      </c>
      <c r="F124" s="295">
        <v>17.014204020091551</v>
      </c>
      <c r="G124" s="295">
        <v>19.075151049043519</v>
      </c>
      <c r="H124" s="295">
        <v>15.79557126343113</v>
      </c>
      <c r="I124" s="295">
        <v>13.188217176580901</v>
      </c>
      <c r="J124" s="295">
        <v>16.027020023034929</v>
      </c>
      <c r="K124" s="295">
        <v>14.134672857484061</v>
      </c>
      <c r="L124" s="295">
        <v>10.280444296241329</v>
      </c>
      <c r="M124" s="295">
        <v>3.7045959042716161</v>
      </c>
      <c r="N124" s="295">
        <v>5.3677293401414756</v>
      </c>
      <c r="O124" s="295">
        <v>4.6462481245806329</v>
      </c>
      <c r="P124" s="295">
        <v>4.9721486859708142</v>
      </c>
      <c r="Q124" s="295">
        <v>12.24444198662929</v>
      </c>
      <c r="R124" s="295">
        <v>17.562556738616468</v>
      </c>
      <c r="S124" s="295">
        <v>11.57694975286751</v>
      </c>
      <c r="T124" s="295">
        <v>12.20372899303309</v>
      </c>
      <c r="U124" s="295">
        <v>8.1332320443377313</v>
      </c>
      <c r="V124" s="295">
        <v>6.9200663414177184</v>
      </c>
      <c r="W124" s="295">
        <v>8.5550452640849315</v>
      </c>
      <c r="X124" s="295">
        <v>8.8204793756885369</v>
      </c>
      <c r="Y124" s="295">
        <v>7.5808808071194917</v>
      </c>
      <c r="DA124" s="122" t="s">
        <v>1800</v>
      </c>
    </row>
    <row r="125" spans="1:105" ht="12" customHeight="1" x14ac:dyDescent="0.25">
      <c r="A125" s="59" t="s">
        <v>35</v>
      </c>
      <c r="B125" s="295">
        <v>94.849641663625476</v>
      </c>
      <c r="C125" s="295">
        <v>98.934921346544655</v>
      </c>
      <c r="D125" s="295">
        <v>95.495992255585193</v>
      </c>
      <c r="E125" s="295">
        <v>99.843118504068926</v>
      </c>
      <c r="F125" s="295">
        <v>109.5938437120475</v>
      </c>
      <c r="G125" s="295">
        <v>119.9268745963699</v>
      </c>
      <c r="H125" s="295">
        <v>101.5693099004922</v>
      </c>
      <c r="I125" s="295">
        <v>91.738316291103473</v>
      </c>
      <c r="J125" s="295">
        <v>91.455575713630139</v>
      </c>
      <c r="K125" s="295">
        <v>88.589263224904258</v>
      </c>
      <c r="L125" s="295">
        <v>90.766162983000697</v>
      </c>
      <c r="M125" s="295">
        <v>89.653734860125311</v>
      </c>
      <c r="N125" s="295">
        <v>86.726282868786512</v>
      </c>
      <c r="O125" s="295">
        <v>87.402878601122637</v>
      </c>
      <c r="P125" s="295">
        <v>85.397847078186089</v>
      </c>
      <c r="Q125" s="295">
        <v>101.09016066144029</v>
      </c>
      <c r="R125" s="295">
        <v>93.591609696621916</v>
      </c>
      <c r="S125" s="295">
        <v>94.995914798994065</v>
      </c>
      <c r="T125" s="295">
        <v>107.1794228858754</v>
      </c>
      <c r="U125" s="295">
        <v>107.5875204877369</v>
      </c>
      <c r="V125" s="295">
        <v>110.818662232237</v>
      </c>
      <c r="W125" s="295">
        <v>123.8539319714159</v>
      </c>
      <c r="X125" s="295">
        <v>127.36987153856489</v>
      </c>
      <c r="Y125" s="295">
        <v>112.3689749384661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611.19660999999996</v>
      </c>
      <c r="C128" s="279">
        <v>631.13283999999999</v>
      </c>
      <c r="D128" s="279">
        <v>614.50612999999998</v>
      </c>
      <c r="E128" s="279">
        <v>676.91782000000001</v>
      </c>
      <c r="F128" s="279">
        <v>713.97654</v>
      </c>
      <c r="G128" s="279">
        <v>767.67580999999996</v>
      </c>
      <c r="H128" s="279">
        <v>742.16741999999999</v>
      </c>
      <c r="I128" s="279">
        <v>756.05010000000004</v>
      </c>
      <c r="J128" s="279">
        <v>708.76436000000001</v>
      </c>
      <c r="K128" s="279">
        <v>610.85681</v>
      </c>
      <c r="L128" s="279">
        <v>558.87991999999997</v>
      </c>
      <c r="M128" s="279">
        <v>584.26097000000004</v>
      </c>
      <c r="N128" s="279">
        <v>546.71509000000003</v>
      </c>
      <c r="O128" s="279">
        <v>545.53093999999999</v>
      </c>
      <c r="P128" s="279">
        <v>561.50485000000003</v>
      </c>
      <c r="Q128" s="279">
        <v>533.60388999999998</v>
      </c>
      <c r="R128" s="279">
        <v>512.07320000000004</v>
      </c>
      <c r="S128" s="279">
        <v>551.83218999999997</v>
      </c>
      <c r="T128" s="279">
        <v>603.93763999999999</v>
      </c>
      <c r="U128" s="279">
        <v>596.74284</v>
      </c>
      <c r="V128" s="279">
        <v>568.92854999999997</v>
      </c>
      <c r="W128" s="279">
        <v>614.06583000000001</v>
      </c>
      <c r="X128" s="279">
        <v>592.38643999999999</v>
      </c>
      <c r="Y128" s="279">
        <v>578.66119000000003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0.99999999999999989</v>
      </c>
      <c r="C132" s="232">
        <f t="shared" si="9"/>
        <v>1.0000000000000002</v>
      </c>
      <c r="D132" s="232">
        <f t="shared" si="9"/>
        <v>1</v>
      </c>
      <c r="E132" s="232">
        <f t="shared" si="9"/>
        <v>0.99999999999999989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0.99999999999999989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8.1666929569984515E-4</v>
      </c>
      <c r="C137" s="268">
        <f t="shared" si="14"/>
        <v>7.6082462332309573E-4</v>
      </c>
      <c r="D137" s="268">
        <f t="shared" si="14"/>
        <v>7.717371131368085E-4</v>
      </c>
      <c r="E137" s="268">
        <f t="shared" si="14"/>
        <v>7.751679656449762E-4</v>
      </c>
      <c r="F137" s="268">
        <f t="shared" si="14"/>
        <v>7.4677016232751765E-4</v>
      </c>
      <c r="G137" s="268">
        <f t="shared" si="14"/>
        <v>7.1762992367288157E-4</v>
      </c>
      <c r="H137" s="268">
        <f t="shared" si="14"/>
        <v>6.7222896901717236E-4</v>
      </c>
      <c r="I137" s="268">
        <f t="shared" si="14"/>
        <v>6.6514667329310435E-4</v>
      </c>
      <c r="J137" s="268">
        <f t="shared" si="14"/>
        <v>6.7408589287446105E-4</v>
      </c>
      <c r="K137" s="268">
        <f t="shared" si="14"/>
        <v>6.0991830485200116E-4</v>
      </c>
      <c r="L137" s="268">
        <f t="shared" si="14"/>
        <v>6.2322913382467768E-4</v>
      </c>
      <c r="M137" s="268">
        <f t="shared" si="14"/>
        <v>5.8671857545100495E-4</v>
      </c>
      <c r="N137" s="268">
        <f t="shared" si="14"/>
        <v>6.2133594430578915E-4</v>
      </c>
      <c r="O137" s="268">
        <f t="shared" si="14"/>
        <v>6.1147715784431859E-4</v>
      </c>
      <c r="P137" s="268">
        <f t="shared" si="14"/>
        <v>6.0406268437488515E-4</v>
      </c>
      <c r="Q137" s="268">
        <f t="shared" si="14"/>
        <v>6.0673236441476498E-4</v>
      </c>
      <c r="R137" s="268">
        <f t="shared" si="14"/>
        <v>6.7067055424383003E-4</v>
      </c>
      <c r="S137" s="268">
        <f t="shared" si="14"/>
        <v>6.2726734648727413E-4</v>
      </c>
      <c r="T137" s="268">
        <f t="shared" si="14"/>
        <v>6.2526010291791647E-4</v>
      </c>
      <c r="U137" s="268">
        <f t="shared" si="14"/>
        <v>6.2452494913225283E-4</v>
      </c>
      <c r="V137" s="268">
        <f t="shared" si="14"/>
        <v>6.6970638652079806E-4</v>
      </c>
      <c r="W137" s="268">
        <f t="shared" si="14"/>
        <v>6.5710036130179001E-4</v>
      </c>
      <c r="X137" s="268">
        <f t="shared" si="14"/>
        <v>7.1663868156492322E-4</v>
      </c>
      <c r="Y137" s="268">
        <f t="shared" si="14"/>
        <v>6.5358059368039105E-4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0.13212964005067898</v>
      </c>
      <c r="C139" s="269">
        <f t="shared" si="16"/>
        <v>0.1260763712837395</v>
      </c>
      <c r="D139" s="269">
        <f t="shared" si="16"/>
        <v>0.13145688437430014</v>
      </c>
      <c r="E139" s="269">
        <f t="shared" si="16"/>
        <v>0.13375909394706903</v>
      </c>
      <c r="F139" s="269">
        <f t="shared" si="16"/>
        <v>0.13114082480596354</v>
      </c>
      <c r="G139" s="269">
        <f t="shared" si="16"/>
        <v>0.1301874428948889</v>
      </c>
      <c r="H139" s="269">
        <f t="shared" si="16"/>
        <v>0.12937479081806366</v>
      </c>
      <c r="I139" s="269">
        <f t="shared" si="16"/>
        <v>0.12804828781795802</v>
      </c>
      <c r="J139" s="269">
        <f t="shared" si="16"/>
        <v>0.13161251019820885</v>
      </c>
      <c r="K139" s="269">
        <f t="shared" si="16"/>
        <v>0.12835580793111392</v>
      </c>
      <c r="L139" s="269">
        <f t="shared" si="16"/>
        <v>0.13358929763396166</v>
      </c>
      <c r="M139" s="269">
        <f t="shared" si="16"/>
        <v>0.13256893748132281</v>
      </c>
      <c r="N139" s="269">
        <f t="shared" si="16"/>
        <v>0.13221197592140504</v>
      </c>
      <c r="O139" s="269">
        <f t="shared" si="16"/>
        <v>0.12659891679275703</v>
      </c>
      <c r="P139" s="269">
        <f t="shared" si="16"/>
        <v>0.11664403181707912</v>
      </c>
      <c r="Q139" s="269">
        <f t="shared" si="16"/>
        <v>0.1249798073073497</v>
      </c>
      <c r="R139" s="269">
        <f t="shared" si="16"/>
        <v>0.1254056423881944</v>
      </c>
      <c r="S139" s="269">
        <f t="shared" si="16"/>
        <v>0.11062271502738644</v>
      </c>
      <c r="T139" s="269">
        <f t="shared" si="16"/>
        <v>0.11099547320966835</v>
      </c>
      <c r="U139" s="269">
        <f t="shared" si="16"/>
        <v>0.11267893055668055</v>
      </c>
      <c r="V139" s="269">
        <f t="shared" si="16"/>
        <v>0.12840142775228469</v>
      </c>
      <c r="W139" s="269">
        <f t="shared" si="16"/>
        <v>0.12599486574884636</v>
      </c>
      <c r="X139" s="269">
        <f t="shared" si="16"/>
        <v>0.13915241189854108</v>
      </c>
      <c r="Y139" s="269">
        <f t="shared" si="16"/>
        <v>0.12443980201043221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0.19629416910153066</v>
      </c>
      <c r="C140" s="269">
        <f t="shared" si="17"/>
        <v>0.18730132417666082</v>
      </c>
      <c r="D140" s="269">
        <f t="shared" si="17"/>
        <v>0.19529471117178485</v>
      </c>
      <c r="E140" s="269">
        <f t="shared" si="17"/>
        <v>0.19871491510945488</v>
      </c>
      <c r="F140" s="269">
        <f t="shared" si="17"/>
        <v>0.19482516739395098</v>
      </c>
      <c r="G140" s="269">
        <f t="shared" si="17"/>
        <v>0.19340880608395997</v>
      </c>
      <c r="H140" s="269">
        <f t="shared" si="17"/>
        <v>0.19220151554621334</v>
      </c>
      <c r="I140" s="269">
        <f t="shared" si="17"/>
        <v>0.1902308388372134</v>
      </c>
      <c r="J140" s="269">
        <f t="shared" si="17"/>
        <v>0.1955259116941141</v>
      </c>
      <c r="K140" s="269">
        <f t="shared" si="17"/>
        <v>0.19068769624688156</v>
      </c>
      <c r="L140" s="269">
        <f t="shared" si="17"/>
        <v>0.19846266265357035</v>
      </c>
      <c r="M140" s="269">
        <f t="shared" si="17"/>
        <v>0.19694679726356598</v>
      </c>
      <c r="N140" s="269">
        <f t="shared" si="17"/>
        <v>0.19641648875157458</v>
      </c>
      <c r="O140" s="269">
        <f t="shared" si="17"/>
        <v>0.18807762718082394</v>
      </c>
      <c r="P140" s="269">
        <f t="shared" si="17"/>
        <v>0.17328847106072462</v>
      </c>
      <c r="Q140" s="269">
        <f t="shared" si="17"/>
        <v>0.18567224901585994</v>
      </c>
      <c r="R140" s="269">
        <f t="shared" si="17"/>
        <v>0.18630487726896541</v>
      </c>
      <c r="S140" s="269">
        <f t="shared" si="17"/>
        <v>0.16434309456778573</v>
      </c>
      <c r="T140" s="269">
        <f t="shared" si="17"/>
        <v>0.16489687082600285</v>
      </c>
      <c r="U140" s="269">
        <f t="shared" si="17"/>
        <v>0.16739784533121507</v>
      </c>
      <c r="V140" s="269">
        <f t="shared" si="17"/>
        <v>0.19075546987350941</v>
      </c>
      <c r="W140" s="269">
        <f t="shared" si="17"/>
        <v>0.18718023808846077</v>
      </c>
      <c r="X140" s="269">
        <f t="shared" si="17"/>
        <v>0.20672732523619497</v>
      </c>
      <c r="Y140" s="269">
        <f t="shared" si="17"/>
        <v>0.18487000743684578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5.1960794314728533E-3</v>
      </c>
      <c r="C141" s="269">
        <f t="shared" si="18"/>
        <v>4.958030910936456E-3</v>
      </c>
      <c r="D141" s="269">
        <f t="shared" si="18"/>
        <v>5.1696229003637293E-3</v>
      </c>
      <c r="E141" s="269">
        <f t="shared" si="18"/>
        <v>5.2601587090090563E-3</v>
      </c>
      <c r="F141" s="269">
        <f t="shared" si="18"/>
        <v>3.7793402635029551E-3</v>
      </c>
      <c r="G141" s="269">
        <f t="shared" si="18"/>
        <v>3.7366376933255915E-3</v>
      </c>
      <c r="H141" s="269">
        <f t="shared" si="18"/>
        <v>3.4097984350728691E-3</v>
      </c>
      <c r="I141" s="269">
        <f t="shared" si="18"/>
        <v>3.5581402661920046E-3</v>
      </c>
      <c r="J141" s="269">
        <f t="shared" si="18"/>
        <v>3.6805712912250884E-3</v>
      </c>
      <c r="K141" s="269">
        <f t="shared" si="18"/>
        <v>3.45962101627636E-3</v>
      </c>
      <c r="L141" s="269">
        <f t="shared" si="18"/>
        <v>3.5010425025094874E-3</v>
      </c>
      <c r="M141" s="269">
        <f t="shared" si="18"/>
        <v>3.3629239055014966E-3</v>
      </c>
      <c r="N141" s="269">
        <f t="shared" si="18"/>
        <v>3.0437491362221318E-3</v>
      </c>
      <c r="O141" s="269">
        <f t="shared" si="18"/>
        <v>2.6840255534817323E-3</v>
      </c>
      <c r="P141" s="269">
        <f t="shared" si="18"/>
        <v>1.9804977315582544E-3</v>
      </c>
      <c r="Q141" s="269">
        <f t="shared" si="18"/>
        <v>1.98511760800478E-3</v>
      </c>
      <c r="R141" s="269">
        <f t="shared" si="18"/>
        <v>2.1171642925084848E-3</v>
      </c>
      <c r="S141" s="269">
        <f t="shared" si="18"/>
        <v>1.7587057193836862E-3</v>
      </c>
      <c r="T141" s="269">
        <f t="shared" si="18"/>
        <v>1.576163082793401E-3</v>
      </c>
      <c r="U141" s="269">
        <f t="shared" si="18"/>
        <v>1.4582268119629636E-3</v>
      </c>
      <c r="V141" s="269">
        <f t="shared" si="18"/>
        <v>1.7276780977146758E-3</v>
      </c>
      <c r="W141" s="269">
        <f t="shared" si="18"/>
        <v>4.7849917597898549E-3</v>
      </c>
      <c r="X141" s="269">
        <f t="shared" si="18"/>
        <v>5.281662105826132E-3</v>
      </c>
      <c r="Y141" s="269">
        <f t="shared" si="18"/>
        <v>4.6230730042093422E-3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5.1960794314728533E-3</v>
      </c>
      <c r="C143" s="327">
        <f t="shared" si="20"/>
        <v>4.958030910936456E-3</v>
      </c>
      <c r="D143" s="327">
        <f t="shared" si="20"/>
        <v>5.1696229003637293E-3</v>
      </c>
      <c r="E143" s="327">
        <f t="shared" si="20"/>
        <v>5.2601587090090563E-3</v>
      </c>
      <c r="F143" s="327">
        <f t="shared" si="20"/>
        <v>3.7793402635029551E-3</v>
      </c>
      <c r="G143" s="327">
        <f t="shared" si="20"/>
        <v>3.7366376933255915E-3</v>
      </c>
      <c r="H143" s="327">
        <f t="shared" si="20"/>
        <v>3.4097984350728691E-3</v>
      </c>
      <c r="I143" s="327">
        <f t="shared" si="20"/>
        <v>3.5581402661920046E-3</v>
      </c>
      <c r="J143" s="327">
        <f t="shared" si="20"/>
        <v>3.6805712912250884E-3</v>
      </c>
      <c r="K143" s="327">
        <f t="shared" si="20"/>
        <v>3.45962101627636E-3</v>
      </c>
      <c r="L143" s="327">
        <f t="shared" si="20"/>
        <v>3.5010425025094874E-3</v>
      </c>
      <c r="M143" s="327">
        <f t="shared" si="20"/>
        <v>3.3629239055014966E-3</v>
      </c>
      <c r="N143" s="327">
        <f t="shared" si="20"/>
        <v>3.0437491362221318E-3</v>
      </c>
      <c r="O143" s="327">
        <f t="shared" si="20"/>
        <v>2.6840255534817323E-3</v>
      </c>
      <c r="P143" s="327">
        <f t="shared" si="20"/>
        <v>1.9804977315582544E-3</v>
      </c>
      <c r="Q143" s="327">
        <f t="shared" si="20"/>
        <v>1.98511760800478E-3</v>
      </c>
      <c r="R143" s="327">
        <f t="shared" si="20"/>
        <v>2.1171642925084848E-3</v>
      </c>
      <c r="S143" s="327">
        <f t="shared" si="20"/>
        <v>1.7587057193836862E-3</v>
      </c>
      <c r="T143" s="327">
        <f t="shared" si="20"/>
        <v>1.576163082793401E-3</v>
      </c>
      <c r="U143" s="327">
        <f t="shared" si="20"/>
        <v>1.4582268119629636E-3</v>
      </c>
      <c r="V143" s="327">
        <f t="shared" si="20"/>
        <v>1.7276780977146758E-3</v>
      </c>
      <c r="W143" s="327">
        <f t="shared" si="20"/>
        <v>4.7849917597898549E-3</v>
      </c>
      <c r="X143" s="327">
        <f t="shared" si="20"/>
        <v>5.281662105826132E-3</v>
      </c>
      <c r="Y143" s="327">
        <f t="shared" si="20"/>
        <v>4.6230730042093422E-3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0.66556344212061758</v>
      </c>
      <c r="C144" s="310">
        <f t="shared" si="21"/>
        <v>0.68090344900534028</v>
      </c>
      <c r="D144" s="310">
        <f t="shared" si="21"/>
        <v>0.66730704444041444</v>
      </c>
      <c r="E144" s="310">
        <f t="shared" si="21"/>
        <v>0.66149066426882197</v>
      </c>
      <c r="F144" s="310">
        <f t="shared" si="21"/>
        <v>0.66950789737425498</v>
      </c>
      <c r="G144" s="310">
        <f t="shared" si="21"/>
        <v>0.67194948340415261</v>
      </c>
      <c r="H144" s="310">
        <f t="shared" si="21"/>
        <v>0.67434166623163294</v>
      </c>
      <c r="I144" s="310">
        <f t="shared" si="21"/>
        <v>0.67749758640534352</v>
      </c>
      <c r="J144" s="310">
        <f t="shared" si="21"/>
        <v>0.66850692092357755</v>
      </c>
      <c r="K144" s="310">
        <f t="shared" si="21"/>
        <v>0.67688695650087616</v>
      </c>
      <c r="L144" s="310">
        <f t="shared" si="21"/>
        <v>0.66382376807613386</v>
      </c>
      <c r="M144" s="310">
        <f t="shared" si="21"/>
        <v>0.66653462277415865</v>
      </c>
      <c r="N144" s="310">
        <f t="shared" si="21"/>
        <v>0.66770645024649256</v>
      </c>
      <c r="O144" s="310">
        <f t="shared" si="21"/>
        <v>0.68202795331509303</v>
      </c>
      <c r="P144" s="310">
        <f t="shared" si="21"/>
        <v>0.70748293670626317</v>
      </c>
      <c r="Q144" s="310">
        <f t="shared" si="21"/>
        <v>0.68675609370437085</v>
      </c>
      <c r="R144" s="310">
        <f t="shared" si="21"/>
        <v>0.68550164549608783</v>
      </c>
      <c r="S144" s="310">
        <f t="shared" si="21"/>
        <v>0.72264821733895701</v>
      </c>
      <c r="T144" s="310">
        <f t="shared" si="21"/>
        <v>0.72190623277861754</v>
      </c>
      <c r="U144" s="310">
        <f t="shared" si="21"/>
        <v>0.71784047235100923</v>
      </c>
      <c r="V144" s="310">
        <f t="shared" si="21"/>
        <v>0.67844571788997032</v>
      </c>
      <c r="W144" s="310">
        <f t="shared" si="21"/>
        <v>0.68138280404160123</v>
      </c>
      <c r="X144" s="310">
        <f t="shared" si="21"/>
        <v>0.64812196207787287</v>
      </c>
      <c r="Y144" s="310">
        <f t="shared" si="21"/>
        <v>0.6854135369548322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1</v>
      </c>
      <c r="E146" s="232">
        <f t="shared" si="22"/>
        <v>1</v>
      </c>
      <c r="F146" s="232">
        <f t="shared" si="22"/>
        <v>0.99999999999999989</v>
      </c>
      <c r="G146" s="232">
        <f t="shared" si="22"/>
        <v>0.99999999999999989</v>
      </c>
      <c r="H146" s="232">
        <f t="shared" si="22"/>
        <v>0.99999999999999989</v>
      </c>
      <c r="I146" s="232">
        <f t="shared" si="22"/>
        <v>0.99999999999999989</v>
      </c>
      <c r="J146" s="232">
        <f t="shared" si="22"/>
        <v>1.0000000000000002</v>
      </c>
      <c r="K146" s="232">
        <f t="shared" si="22"/>
        <v>1</v>
      </c>
      <c r="L146" s="232">
        <f t="shared" si="22"/>
        <v>0.99999999999999989</v>
      </c>
      <c r="M146" s="232">
        <f t="shared" si="22"/>
        <v>1</v>
      </c>
      <c r="N146" s="232">
        <f t="shared" si="22"/>
        <v>1</v>
      </c>
      <c r="O146" s="232">
        <f t="shared" si="22"/>
        <v>1</v>
      </c>
      <c r="P146" s="232">
        <f t="shared" si="22"/>
        <v>1</v>
      </c>
      <c r="Q146" s="232">
        <f t="shared" si="22"/>
        <v>1</v>
      </c>
      <c r="R146" s="232">
        <f t="shared" si="22"/>
        <v>0.99999999999999989</v>
      </c>
      <c r="S146" s="232">
        <f t="shared" si="22"/>
        <v>1</v>
      </c>
      <c r="T146" s="232">
        <f t="shared" si="22"/>
        <v>0.99999999999999989</v>
      </c>
      <c r="U146" s="232">
        <f t="shared" si="22"/>
        <v>1</v>
      </c>
      <c r="V146" s="232">
        <f t="shared" si="22"/>
        <v>1</v>
      </c>
      <c r="W146" s="232">
        <f t="shared" si="22"/>
        <v>0.99999999999999989</v>
      </c>
      <c r="X146" s="232">
        <f t="shared" si="22"/>
        <v>0.99999999999999978</v>
      </c>
      <c r="Y146" s="232">
        <f t="shared" si="22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4.5227640261838817E-3</v>
      </c>
      <c r="C151" s="268">
        <f t="shared" si="27"/>
        <v>4.2845705737112102E-3</v>
      </c>
      <c r="D151" s="268">
        <f t="shared" si="27"/>
        <v>4.0904373868978555E-3</v>
      </c>
      <c r="E151" s="268">
        <f t="shared" si="27"/>
        <v>4.2521957642234452E-3</v>
      </c>
      <c r="F151" s="268">
        <f t="shared" si="27"/>
        <v>4.2592701164107507E-3</v>
      </c>
      <c r="G151" s="268">
        <f t="shared" si="27"/>
        <v>4.1589705973333136E-3</v>
      </c>
      <c r="H151" s="268">
        <f t="shared" si="27"/>
        <v>3.7850268700739017E-3</v>
      </c>
      <c r="I151" s="268">
        <f t="shared" si="27"/>
        <v>3.7439324364447191E-3</v>
      </c>
      <c r="J151" s="268">
        <f t="shared" si="27"/>
        <v>3.9056313414792291E-3</v>
      </c>
      <c r="K151" s="268">
        <f t="shared" si="27"/>
        <v>3.5318737403750204E-3</v>
      </c>
      <c r="L151" s="268">
        <f t="shared" si="27"/>
        <v>3.5000858585674177E-3</v>
      </c>
      <c r="M151" s="268">
        <f t="shared" si="27"/>
        <v>3.4035430494301967E-3</v>
      </c>
      <c r="N151" s="268">
        <f t="shared" si="27"/>
        <v>3.8034312504699099E-3</v>
      </c>
      <c r="O151" s="268">
        <f t="shared" si="27"/>
        <v>3.9641680886051568E-3</v>
      </c>
      <c r="P151" s="268">
        <f t="shared" si="27"/>
        <v>4.1306911224209672E-3</v>
      </c>
      <c r="Q151" s="268">
        <f t="shared" si="27"/>
        <v>4.1077650552644625E-3</v>
      </c>
      <c r="R151" s="268">
        <f t="shared" si="27"/>
        <v>4.3594669106648441E-3</v>
      </c>
      <c r="S151" s="268">
        <f t="shared" si="27"/>
        <v>4.4752000073011297E-3</v>
      </c>
      <c r="T151" s="268">
        <f t="shared" si="27"/>
        <v>4.520593516954283E-3</v>
      </c>
      <c r="U151" s="268">
        <f t="shared" si="27"/>
        <v>4.4624632025411599E-3</v>
      </c>
      <c r="V151" s="268">
        <f t="shared" si="27"/>
        <v>4.3034183092490099E-3</v>
      </c>
      <c r="W151" s="268">
        <f t="shared" si="27"/>
        <v>4.2587891196837462E-3</v>
      </c>
      <c r="X151" s="268">
        <f t="shared" si="27"/>
        <v>4.2562472038663061E-3</v>
      </c>
      <c r="Y151" s="268">
        <f t="shared" si="27"/>
        <v>4.3850459872807066E-3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0.13029216760768947</v>
      </c>
      <c r="C153" s="269">
        <f t="shared" si="29"/>
        <v>0.12447780790326664</v>
      </c>
      <c r="D153" s="269">
        <f t="shared" si="29"/>
        <v>0.12128492834430393</v>
      </c>
      <c r="E153" s="269">
        <f t="shared" si="29"/>
        <v>0.12478652658319062</v>
      </c>
      <c r="F153" s="269">
        <f t="shared" si="29"/>
        <v>0.115291921192334</v>
      </c>
      <c r="G153" s="269">
        <f t="shared" si="29"/>
        <v>0.11464650574668965</v>
      </c>
      <c r="H153" s="269">
        <f t="shared" si="29"/>
        <v>0.10819191044916722</v>
      </c>
      <c r="I153" s="269">
        <f t="shared" si="29"/>
        <v>0.11417672256856626</v>
      </c>
      <c r="J153" s="269">
        <f t="shared" si="29"/>
        <v>0.11753752767548474</v>
      </c>
      <c r="K153" s="269">
        <f t="shared" si="29"/>
        <v>0.10918137926782008</v>
      </c>
      <c r="L153" s="269">
        <f t="shared" si="29"/>
        <v>0.10634871935914654</v>
      </c>
      <c r="M153" s="269">
        <f t="shared" si="29"/>
        <v>0.10872602259954435</v>
      </c>
      <c r="N153" s="269">
        <f t="shared" si="29"/>
        <v>0.11202096482167878</v>
      </c>
      <c r="O153" s="269">
        <f t="shared" si="29"/>
        <v>0.11270398887400965</v>
      </c>
      <c r="P153" s="269">
        <f t="shared" si="29"/>
        <v>0.11687828046450334</v>
      </c>
      <c r="Q153" s="269">
        <f t="shared" si="29"/>
        <v>0.10882508929806087</v>
      </c>
      <c r="R153" s="269">
        <f t="shared" si="29"/>
        <v>0.11882495430005249</v>
      </c>
      <c r="S153" s="269">
        <f t="shared" si="29"/>
        <v>0.12031095942896765</v>
      </c>
      <c r="T153" s="269">
        <f t="shared" si="29"/>
        <v>0.1185505007915529</v>
      </c>
      <c r="U153" s="269">
        <f t="shared" si="29"/>
        <v>0.11709522024922811</v>
      </c>
      <c r="V153" s="269">
        <f t="shared" si="29"/>
        <v>0.1140626083249504</v>
      </c>
      <c r="W153" s="269">
        <f t="shared" si="29"/>
        <v>0.12848002255501484</v>
      </c>
      <c r="X153" s="269">
        <f t="shared" si="29"/>
        <v>0.12456138067736827</v>
      </c>
      <c r="Y153" s="269">
        <f t="shared" si="29"/>
        <v>0.12998779477892022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0.10474596635376955</v>
      </c>
      <c r="C154" s="318">
        <f t="shared" si="30"/>
        <v>9.9690759346620431E-2</v>
      </c>
      <c r="D154" s="318">
        <f t="shared" si="30"/>
        <v>9.6959971750041618E-2</v>
      </c>
      <c r="E154" s="318">
        <f t="shared" si="30"/>
        <v>9.9170655561399632E-2</v>
      </c>
      <c r="F154" s="318">
        <f t="shared" si="30"/>
        <v>9.6155661024493896E-2</v>
      </c>
      <c r="G154" s="318">
        <f t="shared" si="30"/>
        <v>9.5421824520760395E-2</v>
      </c>
      <c r="H154" s="318">
        <f t="shared" si="30"/>
        <v>9.1147840950300998E-2</v>
      </c>
      <c r="I154" s="318">
        <f t="shared" si="30"/>
        <v>9.6396938167977841E-2</v>
      </c>
      <c r="J154" s="318">
        <f t="shared" si="30"/>
        <v>9.8606068493776233E-2</v>
      </c>
      <c r="K154" s="318">
        <f t="shared" si="30"/>
        <v>9.1396338082842504E-2</v>
      </c>
      <c r="L154" s="318">
        <f t="shared" si="30"/>
        <v>8.8893666010996242E-2</v>
      </c>
      <c r="M154" s="318">
        <f t="shared" si="30"/>
        <v>9.1407481811337107E-2</v>
      </c>
      <c r="N154" s="318">
        <f t="shared" si="30"/>
        <v>9.548038254511472E-2</v>
      </c>
      <c r="O154" s="318">
        <f t="shared" si="30"/>
        <v>9.7256733886597752E-2</v>
      </c>
      <c r="P154" s="318">
        <f t="shared" si="30"/>
        <v>0.10485541717830828</v>
      </c>
      <c r="Q154" s="318">
        <f t="shared" si="30"/>
        <v>9.6893795987113895E-2</v>
      </c>
      <c r="R154" s="318">
        <f t="shared" si="30"/>
        <v>0.10660775795352882</v>
      </c>
      <c r="S154" s="318">
        <f t="shared" si="30"/>
        <v>0.10917196999727656</v>
      </c>
      <c r="T154" s="318">
        <f t="shared" si="30"/>
        <v>0.10843403685574279</v>
      </c>
      <c r="U154" s="318">
        <f t="shared" si="30"/>
        <v>0.1078451979251987</v>
      </c>
      <c r="V154" s="318">
        <f t="shared" si="30"/>
        <v>0.10420696911359606</v>
      </c>
      <c r="W154" s="318">
        <f t="shared" si="30"/>
        <v>0.10094861151110966</v>
      </c>
      <c r="X154" s="318">
        <f t="shared" si="30"/>
        <v>9.671363410479876E-2</v>
      </c>
      <c r="Y154" s="318">
        <f t="shared" si="30"/>
        <v>0.10245193751645733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2.5546201253919907E-2</v>
      </c>
      <c r="C155" s="318">
        <f t="shared" si="31"/>
        <v>2.4787048556646218E-2</v>
      </c>
      <c r="D155" s="318">
        <f t="shared" si="31"/>
        <v>2.4324956594262325E-2</v>
      </c>
      <c r="E155" s="318">
        <f t="shared" si="31"/>
        <v>2.5615871021790991E-2</v>
      </c>
      <c r="F155" s="318">
        <f t="shared" si="31"/>
        <v>1.9136260167840102E-2</v>
      </c>
      <c r="G155" s="318">
        <f t="shared" si="31"/>
        <v>1.9224681225929248E-2</v>
      </c>
      <c r="H155" s="318">
        <f t="shared" si="31"/>
        <v>1.7044069498866228E-2</v>
      </c>
      <c r="I155" s="318">
        <f t="shared" si="31"/>
        <v>1.7779784400588423E-2</v>
      </c>
      <c r="J155" s="318">
        <f t="shared" si="31"/>
        <v>1.8931459181708521E-2</v>
      </c>
      <c r="K155" s="318">
        <f t="shared" si="31"/>
        <v>1.7785041184977569E-2</v>
      </c>
      <c r="L155" s="318">
        <f t="shared" si="31"/>
        <v>1.7455053348150298E-2</v>
      </c>
      <c r="M155" s="318">
        <f t="shared" si="31"/>
        <v>1.7318540788207239E-2</v>
      </c>
      <c r="N155" s="318">
        <f t="shared" si="31"/>
        <v>1.6540582276564058E-2</v>
      </c>
      <c r="O155" s="318">
        <f t="shared" si="31"/>
        <v>1.5447254987411899E-2</v>
      </c>
      <c r="P155" s="318">
        <f t="shared" si="31"/>
        <v>1.2022863286195068E-2</v>
      </c>
      <c r="Q155" s="318">
        <f t="shared" si="31"/>
        <v>1.1931293310946976E-2</v>
      </c>
      <c r="R155" s="318">
        <f t="shared" si="31"/>
        <v>1.2217196346523674E-2</v>
      </c>
      <c r="S155" s="318">
        <f t="shared" si="31"/>
        <v>1.1138989431691095E-2</v>
      </c>
      <c r="T155" s="318">
        <f t="shared" si="31"/>
        <v>1.0116463935810093E-2</v>
      </c>
      <c r="U155" s="318">
        <f t="shared" si="31"/>
        <v>9.2500223240294145E-3</v>
      </c>
      <c r="V155" s="318">
        <f t="shared" si="31"/>
        <v>9.8556392113543379E-3</v>
      </c>
      <c r="W155" s="318">
        <f t="shared" si="31"/>
        <v>2.7531411043905191E-2</v>
      </c>
      <c r="X155" s="318">
        <f t="shared" si="31"/>
        <v>2.7847746572569516E-2</v>
      </c>
      <c r="Y155" s="318">
        <f t="shared" si="31"/>
        <v>2.7535857262462909E-2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0.62146931738696132</v>
      </c>
      <c r="C157" s="269">
        <f t="shared" si="33"/>
        <v>0.60300120528380619</v>
      </c>
      <c r="D157" s="269">
        <f t="shared" si="33"/>
        <v>0.59175976967550226</v>
      </c>
      <c r="E157" s="269">
        <f t="shared" si="33"/>
        <v>0.62316419259173206</v>
      </c>
      <c r="F157" s="269">
        <f t="shared" si="33"/>
        <v>0.63525468340262525</v>
      </c>
      <c r="G157" s="269">
        <f t="shared" si="33"/>
        <v>0.64079062002591614</v>
      </c>
      <c r="H157" s="269">
        <f t="shared" si="33"/>
        <v>0.61867581931116378</v>
      </c>
      <c r="I157" s="269">
        <f t="shared" si="33"/>
        <v>0.61213342417200722</v>
      </c>
      <c r="J157" s="269">
        <f t="shared" si="33"/>
        <v>0.64764187241523918</v>
      </c>
      <c r="K157" s="269">
        <f t="shared" si="33"/>
        <v>0.6312636258414096</v>
      </c>
      <c r="L157" s="269">
        <f t="shared" si="33"/>
        <v>0.63718325786390773</v>
      </c>
      <c r="M157" s="269">
        <f t="shared" si="33"/>
        <v>0.65313795794262364</v>
      </c>
      <c r="N157" s="269">
        <f t="shared" si="33"/>
        <v>0.6873558396083459</v>
      </c>
      <c r="O157" s="269">
        <f t="shared" si="33"/>
        <v>0.69704938963261542</v>
      </c>
      <c r="P157" s="269">
        <f t="shared" si="33"/>
        <v>0.67743085609838205</v>
      </c>
      <c r="Q157" s="269">
        <f t="shared" si="33"/>
        <v>0.71863774454140006</v>
      </c>
      <c r="R157" s="269">
        <f t="shared" si="33"/>
        <v>0.69231375820538243</v>
      </c>
      <c r="S157" s="269">
        <f t="shared" si="33"/>
        <v>0.67029475548353101</v>
      </c>
      <c r="T157" s="269">
        <f t="shared" si="33"/>
        <v>0.68155631446418219</v>
      </c>
      <c r="U157" s="269">
        <f t="shared" si="33"/>
        <v>0.68380033668815499</v>
      </c>
      <c r="V157" s="269">
        <f t="shared" si="33"/>
        <v>0.70074614012366943</v>
      </c>
      <c r="W157" s="269">
        <f t="shared" si="33"/>
        <v>0.69353601165736944</v>
      </c>
      <c r="X157" s="269">
        <f t="shared" si="33"/>
        <v>0.70190619374650209</v>
      </c>
      <c r="Y157" s="269">
        <f t="shared" si="33"/>
        <v>0.70908133529494188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0.62146931738696132</v>
      </c>
      <c r="C158" s="318">
        <f t="shared" si="34"/>
        <v>0.60300120528380619</v>
      </c>
      <c r="D158" s="318">
        <f t="shared" si="34"/>
        <v>0.59175976967550226</v>
      </c>
      <c r="E158" s="318">
        <f t="shared" si="34"/>
        <v>0.62316419259173206</v>
      </c>
      <c r="F158" s="318">
        <f t="shared" si="34"/>
        <v>0.63525468340262525</v>
      </c>
      <c r="G158" s="318">
        <f t="shared" si="34"/>
        <v>0.64079062002591614</v>
      </c>
      <c r="H158" s="318">
        <f t="shared" si="34"/>
        <v>0.61867581931116378</v>
      </c>
      <c r="I158" s="318">
        <f t="shared" si="34"/>
        <v>0.61213342417200722</v>
      </c>
      <c r="J158" s="318">
        <f t="shared" si="34"/>
        <v>0.64764187241523918</v>
      </c>
      <c r="K158" s="318">
        <f t="shared" si="34"/>
        <v>0.6312636258414096</v>
      </c>
      <c r="L158" s="318">
        <f t="shared" si="34"/>
        <v>0.63718325786390773</v>
      </c>
      <c r="M158" s="318">
        <f t="shared" si="34"/>
        <v>0.65313795794262364</v>
      </c>
      <c r="N158" s="318">
        <f t="shared" si="34"/>
        <v>0.6873558396083459</v>
      </c>
      <c r="O158" s="318">
        <f t="shared" si="34"/>
        <v>0.69704938963261542</v>
      </c>
      <c r="P158" s="318">
        <f t="shared" si="34"/>
        <v>0.67743085609838205</v>
      </c>
      <c r="Q158" s="318">
        <f t="shared" si="34"/>
        <v>0.71863774454140006</v>
      </c>
      <c r="R158" s="318">
        <f t="shared" si="34"/>
        <v>0.69231375820538243</v>
      </c>
      <c r="S158" s="318">
        <f t="shared" si="34"/>
        <v>0.67029475548353101</v>
      </c>
      <c r="T158" s="318">
        <f t="shared" si="34"/>
        <v>0.68155631446418219</v>
      </c>
      <c r="U158" s="318">
        <f t="shared" si="34"/>
        <v>0.68380033668815499</v>
      </c>
      <c r="V158" s="318">
        <f t="shared" si="34"/>
        <v>0.70074614012366943</v>
      </c>
      <c r="W158" s="318">
        <f t="shared" si="34"/>
        <v>0.69353601165736944</v>
      </c>
      <c r="X158" s="318">
        <f t="shared" si="34"/>
        <v>0.70190619374650209</v>
      </c>
      <c r="Y158" s="318">
        <f t="shared" si="34"/>
        <v>0.70908133529494188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5.5806101679575094E-2</v>
      </c>
      <c r="C160" s="269">
        <f t="shared" si="36"/>
        <v>5.3112810414310929E-2</v>
      </c>
      <c r="D160" s="269">
        <f t="shared" si="36"/>
        <v>5.1657913241800246E-2</v>
      </c>
      <c r="E160" s="269">
        <f t="shared" si="36"/>
        <v>5.2835711775267073E-2</v>
      </c>
      <c r="F160" s="269">
        <f t="shared" si="36"/>
        <v>5.1229396061670436E-2</v>
      </c>
      <c r="G160" s="269">
        <f t="shared" si="36"/>
        <v>5.0838425831798081E-2</v>
      </c>
      <c r="H160" s="269">
        <f t="shared" si="36"/>
        <v>4.8561351401033556E-2</v>
      </c>
      <c r="I160" s="269">
        <f t="shared" si="36"/>
        <v>5.1357942651777275E-2</v>
      </c>
      <c r="J160" s="269">
        <f t="shared" si="36"/>
        <v>5.2534913525944964E-2</v>
      </c>
      <c r="K160" s="269">
        <f t="shared" si="36"/>
        <v>4.869374462559798E-2</v>
      </c>
      <c r="L160" s="269">
        <f t="shared" si="36"/>
        <v>4.7360381853036593E-2</v>
      </c>
      <c r="M160" s="269">
        <f t="shared" si="36"/>
        <v>4.869968173293595E-2</v>
      </c>
      <c r="N160" s="269">
        <f t="shared" si="36"/>
        <v>5.0869624122052363E-2</v>
      </c>
      <c r="O160" s="269">
        <f t="shared" si="36"/>
        <v>5.1816020885882344E-2</v>
      </c>
      <c r="P160" s="269">
        <f t="shared" si="36"/>
        <v>5.5864414415193887E-2</v>
      </c>
      <c r="Q160" s="269">
        <f t="shared" si="36"/>
        <v>5.1622656405826292E-2</v>
      </c>
      <c r="R160" s="269">
        <f t="shared" si="36"/>
        <v>5.6798018933662361E-2</v>
      </c>
      <c r="S160" s="269">
        <f t="shared" si="36"/>
        <v>5.8164168705559759E-2</v>
      </c>
      <c r="T160" s="269">
        <f t="shared" si="36"/>
        <v>5.7771015886766974E-2</v>
      </c>
      <c r="U160" s="269">
        <f t="shared" si="36"/>
        <v>5.7457296835096254E-2</v>
      </c>
      <c r="V160" s="269">
        <f t="shared" si="36"/>
        <v>5.5518937067540908E-2</v>
      </c>
      <c r="W160" s="269">
        <f t="shared" si="36"/>
        <v>5.3782963435309167E-2</v>
      </c>
      <c r="X160" s="269">
        <f t="shared" si="36"/>
        <v>5.1526670539513257E-2</v>
      </c>
      <c r="Y160" s="269">
        <f t="shared" si="36"/>
        <v>5.4583898944640732E-2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5.5806101679575094E-2</v>
      </c>
      <c r="C161" s="318">
        <f t="shared" si="37"/>
        <v>5.3112810414310929E-2</v>
      </c>
      <c r="D161" s="318">
        <f t="shared" si="37"/>
        <v>5.1657913241800246E-2</v>
      </c>
      <c r="E161" s="318">
        <f t="shared" si="37"/>
        <v>5.2835711775267073E-2</v>
      </c>
      <c r="F161" s="318">
        <f t="shared" si="37"/>
        <v>5.1229396061670436E-2</v>
      </c>
      <c r="G161" s="318">
        <f t="shared" si="37"/>
        <v>5.0838425831798081E-2</v>
      </c>
      <c r="H161" s="318">
        <f t="shared" si="37"/>
        <v>4.8561351401033556E-2</v>
      </c>
      <c r="I161" s="318">
        <f t="shared" si="37"/>
        <v>5.1357942651777275E-2</v>
      </c>
      <c r="J161" s="318">
        <f t="shared" si="37"/>
        <v>5.2534913525944964E-2</v>
      </c>
      <c r="K161" s="318">
        <f t="shared" si="37"/>
        <v>4.869374462559798E-2</v>
      </c>
      <c r="L161" s="318">
        <f t="shared" si="37"/>
        <v>4.7360381853036593E-2</v>
      </c>
      <c r="M161" s="318">
        <f t="shared" si="37"/>
        <v>4.869968173293595E-2</v>
      </c>
      <c r="N161" s="318">
        <f t="shared" si="37"/>
        <v>5.0869624122052363E-2</v>
      </c>
      <c r="O161" s="318">
        <f t="shared" si="37"/>
        <v>5.1816020885882344E-2</v>
      </c>
      <c r="P161" s="318">
        <f t="shared" si="37"/>
        <v>5.5864414415193887E-2</v>
      </c>
      <c r="Q161" s="318">
        <f t="shared" si="37"/>
        <v>5.1622656405826292E-2</v>
      </c>
      <c r="R161" s="318">
        <f t="shared" si="37"/>
        <v>5.6798018933662361E-2</v>
      </c>
      <c r="S161" s="318">
        <f t="shared" si="37"/>
        <v>5.8164168705559759E-2</v>
      </c>
      <c r="T161" s="318">
        <f t="shared" si="37"/>
        <v>5.7771015886766974E-2</v>
      </c>
      <c r="U161" s="318">
        <f t="shared" si="37"/>
        <v>5.7457296835096254E-2</v>
      </c>
      <c r="V161" s="318">
        <f t="shared" si="37"/>
        <v>5.5518937067540908E-2</v>
      </c>
      <c r="W161" s="318">
        <f t="shared" si="37"/>
        <v>5.3782963435309167E-2</v>
      </c>
      <c r="X161" s="318">
        <f t="shared" si="37"/>
        <v>5.1526670539513257E-2</v>
      </c>
      <c r="Y161" s="318">
        <f t="shared" si="37"/>
        <v>5.4583898944640732E-2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0.18790964929959028</v>
      </c>
      <c r="C163" s="310">
        <f t="shared" si="39"/>
        <v>0.21512360582490508</v>
      </c>
      <c r="D163" s="310">
        <f t="shared" si="39"/>
        <v>0.23120695135149569</v>
      </c>
      <c r="E163" s="310">
        <f t="shared" si="39"/>
        <v>0.19496137328558683</v>
      </c>
      <c r="F163" s="310">
        <f t="shared" si="39"/>
        <v>0.19396472922695954</v>
      </c>
      <c r="G163" s="310">
        <f t="shared" si="39"/>
        <v>0.18956547779826269</v>
      </c>
      <c r="H163" s="310">
        <f t="shared" si="39"/>
        <v>0.22078589196856149</v>
      </c>
      <c r="I163" s="310">
        <f t="shared" si="39"/>
        <v>0.21858797817120437</v>
      </c>
      <c r="J163" s="310">
        <f t="shared" si="39"/>
        <v>0.17838005504185198</v>
      </c>
      <c r="K163" s="310">
        <f t="shared" si="39"/>
        <v>0.20732937652479744</v>
      </c>
      <c r="L163" s="310">
        <f t="shared" si="39"/>
        <v>0.20560755506534165</v>
      </c>
      <c r="M163" s="310">
        <f t="shared" si="39"/>
        <v>0.18603279467546585</v>
      </c>
      <c r="N163" s="310">
        <f t="shared" si="39"/>
        <v>0.14595014019745314</v>
      </c>
      <c r="O163" s="310">
        <f t="shared" si="39"/>
        <v>0.13446643251888749</v>
      </c>
      <c r="P163" s="310">
        <f t="shared" si="39"/>
        <v>0.14569575789949976</v>
      </c>
      <c r="Q163" s="310">
        <f t="shared" si="39"/>
        <v>0.11680674469944829</v>
      </c>
      <c r="R163" s="310">
        <f t="shared" si="39"/>
        <v>0.12770380165023776</v>
      </c>
      <c r="S163" s="310">
        <f t="shared" si="39"/>
        <v>0.1467549163746405</v>
      </c>
      <c r="T163" s="310">
        <f t="shared" si="39"/>
        <v>0.13760157534054362</v>
      </c>
      <c r="U163" s="310">
        <f t="shared" si="39"/>
        <v>0.13718468302497955</v>
      </c>
      <c r="V163" s="310">
        <f t="shared" si="39"/>
        <v>0.12536889617459024</v>
      </c>
      <c r="W163" s="310">
        <f t="shared" si="39"/>
        <v>0.11994221323262262</v>
      </c>
      <c r="X163" s="310">
        <f t="shared" si="39"/>
        <v>0.11774950783275001</v>
      </c>
      <c r="Y163" s="310">
        <f t="shared" si="39"/>
        <v>0.10196192499421626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</v>
      </c>
      <c r="D165" s="232">
        <f t="shared" si="40"/>
        <v>1</v>
      </c>
      <c r="E165" s="232">
        <f t="shared" si="40"/>
        <v>1</v>
      </c>
      <c r="F165" s="232">
        <f t="shared" si="40"/>
        <v>1</v>
      </c>
      <c r="G165" s="232">
        <f t="shared" si="40"/>
        <v>0.99999999999999989</v>
      </c>
      <c r="H165" s="232">
        <f t="shared" si="40"/>
        <v>1</v>
      </c>
      <c r="I165" s="232">
        <f t="shared" si="40"/>
        <v>1</v>
      </c>
      <c r="J165" s="232">
        <f t="shared" si="40"/>
        <v>0.99999999999999989</v>
      </c>
      <c r="K165" s="232">
        <f t="shared" si="40"/>
        <v>1</v>
      </c>
      <c r="L165" s="232">
        <f t="shared" si="40"/>
        <v>1</v>
      </c>
      <c r="M165" s="232">
        <f t="shared" si="40"/>
        <v>1</v>
      </c>
      <c r="N165" s="232">
        <f t="shared" si="40"/>
        <v>0.99999999999999978</v>
      </c>
      <c r="O165" s="232">
        <f t="shared" si="40"/>
        <v>1</v>
      </c>
      <c r="P165" s="232">
        <f t="shared" si="40"/>
        <v>0.99999999999999989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5.6606835770104348E-3</v>
      </c>
      <c r="C170" s="268">
        <f t="shared" si="45"/>
        <v>5.4844451207496751E-3</v>
      </c>
      <c r="D170" s="268">
        <f t="shared" si="45"/>
        <v>5.3553962360350978E-3</v>
      </c>
      <c r="E170" s="268">
        <f t="shared" si="45"/>
        <v>5.4494341721065803E-3</v>
      </c>
      <c r="F170" s="268">
        <f t="shared" si="45"/>
        <v>5.585266367272447E-3</v>
      </c>
      <c r="G170" s="268">
        <f t="shared" si="45"/>
        <v>5.5741485659660918E-3</v>
      </c>
      <c r="H170" s="268">
        <f t="shared" si="45"/>
        <v>4.9931798689737961E-3</v>
      </c>
      <c r="I170" s="268">
        <f t="shared" si="45"/>
        <v>4.7530152593825824E-3</v>
      </c>
      <c r="J170" s="268">
        <f t="shared" si="45"/>
        <v>4.9760543277637325E-3</v>
      </c>
      <c r="K170" s="268">
        <f t="shared" si="45"/>
        <v>4.7625950840023724E-3</v>
      </c>
      <c r="L170" s="268">
        <f t="shared" si="45"/>
        <v>4.9454619418866251E-3</v>
      </c>
      <c r="M170" s="268">
        <f t="shared" si="45"/>
        <v>4.7365708315254317E-3</v>
      </c>
      <c r="N170" s="268">
        <f t="shared" si="45"/>
        <v>5.1065451279764069E-3</v>
      </c>
      <c r="O170" s="268">
        <f t="shared" si="45"/>
        <v>5.1630257794260904E-3</v>
      </c>
      <c r="P170" s="268">
        <f t="shared" si="45"/>
        <v>4.9756922750894628E-3</v>
      </c>
      <c r="Q170" s="268">
        <f t="shared" si="45"/>
        <v>5.6092196716698538E-3</v>
      </c>
      <c r="R170" s="268">
        <f t="shared" si="45"/>
        <v>5.4927008183614026E-3</v>
      </c>
      <c r="S170" s="268">
        <f t="shared" si="45"/>
        <v>5.2629604130153768E-3</v>
      </c>
      <c r="T170" s="268">
        <f t="shared" si="45"/>
        <v>5.4021395723796864E-3</v>
      </c>
      <c r="U170" s="268">
        <f t="shared" si="45"/>
        <v>5.3493514383625195E-3</v>
      </c>
      <c r="V170" s="268">
        <f t="shared" si="45"/>
        <v>5.4126875868338465E-3</v>
      </c>
      <c r="W170" s="268">
        <f t="shared" si="45"/>
        <v>5.4760964488389519E-3</v>
      </c>
      <c r="X170" s="268">
        <f t="shared" si="45"/>
        <v>5.8092124781729138E-3</v>
      </c>
      <c r="Y170" s="268">
        <f t="shared" si="45"/>
        <v>5.5075416456356954E-3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0.69666768646314436</v>
      </c>
      <c r="C171" s="269">
        <f t="shared" si="46"/>
        <v>0.67811555677251045</v>
      </c>
      <c r="D171" s="269">
        <f t="shared" si="46"/>
        <v>0.67458666099032205</v>
      </c>
      <c r="E171" s="269">
        <f t="shared" si="46"/>
        <v>0.67537464715464246</v>
      </c>
      <c r="F171" s="269">
        <f t="shared" si="46"/>
        <v>0.67004963312841848</v>
      </c>
      <c r="G171" s="269">
        <f t="shared" si="46"/>
        <v>0.67961634484141131</v>
      </c>
      <c r="H171" s="269">
        <f t="shared" si="46"/>
        <v>0.63896642600914488</v>
      </c>
      <c r="I171" s="269">
        <f t="shared" si="46"/>
        <v>0.65032111447651508</v>
      </c>
      <c r="J171" s="269">
        <f t="shared" si="46"/>
        <v>0.6676070571091649</v>
      </c>
      <c r="K171" s="269">
        <f t="shared" si="46"/>
        <v>0.6549236813956606</v>
      </c>
      <c r="L171" s="269">
        <f t="shared" si="46"/>
        <v>0.66745561741239501</v>
      </c>
      <c r="M171" s="269">
        <f t="shared" si="46"/>
        <v>0.67598637435288977</v>
      </c>
      <c r="N171" s="269">
        <f t="shared" si="46"/>
        <v>0.68122278172040929</v>
      </c>
      <c r="O171" s="269">
        <f t="shared" si="46"/>
        <v>0.67312438288947651</v>
      </c>
      <c r="P171" s="269">
        <f t="shared" si="46"/>
        <v>0.67118937627365338</v>
      </c>
      <c r="Q171" s="269">
        <f t="shared" si="46"/>
        <v>0.70309859840308664</v>
      </c>
      <c r="R171" s="269">
        <f t="shared" si="46"/>
        <v>0.71378066189723033</v>
      </c>
      <c r="S171" s="269">
        <f t="shared" si="46"/>
        <v>0.68226361347524211</v>
      </c>
      <c r="T171" s="269">
        <f t="shared" si="46"/>
        <v>0.68858788639534385</v>
      </c>
      <c r="U171" s="269">
        <f t="shared" si="46"/>
        <v>0.68699045653795487</v>
      </c>
      <c r="V171" s="269">
        <f t="shared" si="46"/>
        <v>0.6964975152821643</v>
      </c>
      <c r="W171" s="269">
        <f t="shared" si="46"/>
        <v>0.68977700443887802</v>
      </c>
      <c r="X171" s="269">
        <f t="shared" si="46"/>
        <v>0.70145776882470101</v>
      </c>
      <c r="Y171" s="269">
        <f t="shared" si="46"/>
        <v>0.68379704980007039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0.69666768646314436</v>
      </c>
      <c r="C172" s="318">
        <f t="shared" si="47"/>
        <v>0.67811555677251045</v>
      </c>
      <c r="D172" s="318">
        <f t="shared" si="47"/>
        <v>0.67458666099032205</v>
      </c>
      <c r="E172" s="318">
        <f t="shared" si="47"/>
        <v>0.67537464715464246</v>
      </c>
      <c r="F172" s="318">
        <f t="shared" si="47"/>
        <v>0.67004963312841848</v>
      </c>
      <c r="G172" s="318">
        <f t="shared" si="47"/>
        <v>0.67961634484141131</v>
      </c>
      <c r="H172" s="318">
        <f t="shared" si="47"/>
        <v>0.63896642600914488</v>
      </c>
      <c r="I172" s="318">
        <f t="shared" si="47"/>
        <v>0.65032111447651508</v>
      </c>
      <c r="J172" s="318">
        <f t="shared" si="47"/>
        <v>0.6676070571091649</v>
      </c>
      <c r="K172" s="318">
        <f t="shared" si="47"/>
        <v>0.6549236813956606</v>
      </c>
      <c r="L172" s="318">
        <f t="shared" si="47"/>
        <v>0.66745561741239501</v>
      </c>
      <c r="M172" s="318">
        <f t="shared" si="47"/>
        <v>0.67598637435288977</v>
      </c>
      <c r="N172" s="318">
        <f t="shared" si="47"/>
        <v>0.68122278172040929</v>
      </c>
      <c r="O172" s="318">
        <f t="shared" si="47"/>
        <v>0.67312438288947651</v>
      </c>
      <c r="P172" s="318">
        <f t="shared" si="47"/>
        <v>0.67118937627365338</v>
      </c>
      <c r="Q172" s="318">
        <f t="shared" si="47"/>
        <v>0.70309859840308664</v>
      </c>
      <c r="R172" s="318">
        <f t="shared" si="47"/>
        <v>0.71378066189723033</v>
      </c>
      <c r="S172" s="318">
        <f t="shared" si="47"/>
        <v>0.68226361347524211</v>
      </c>
      <c r="T172" s="318">
        <f t="shared" si="47"/>
        <v>0.68858788639534385</v>
      </c>
      <c r="U172" s="318">
        <f t="shared" si="47"/>
        <v>0.68699045653795487</v>
      </c>
      <c r="V172" s="318">
        <f t="shared" si="47"/>
        <v>0.6964975152821643</v>
      </c>
      <c r="W172" s="318">
        <f t="shared" si="47"/>
        <v>0.68977700443887802</v>
      </c>
      <c r="X172" s="318">
        <f t="shared" si="47"/>
        <v>0.70145776882470101</v>
      </c>
      <c r="Y172" s="318">
        <f t="shared" si="47"/>
        <v>0.68379704980007039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5.8259152846263006E-2</v>
      </c>
      <c r="C175" s="269">
        <f t="shared" si="50"/>
        <v>5.6707722544166575E-2</v>
      </c>
      <c r="D175" s="269">
        <f t="shared" si="50"/>
        <v>5.6412617025785462E-2</v>
      </c>
      <c r="E175" s="269">
        <f t="shared" si="50"/>
        <v>5.6478512727968756E-2</v>
      </c>
      <c r="F175" s="269">
        <f t="shared" si="50"/>
        <v>5.6033206002695998E-2</v>
      </c>
      <c r="G175" s="269">
        <f t="shared" si="50"/>
        <v>5.6833226630540683E-2</v>
      </c>
      <c r="H175" s="269">
        <f t="shared" si="50"/>
        <v>5.3433858638521056E-2</v>
      </c>
      <c r="I175" s="269">
        <f t="shared" si="50"/>
        <v>5.4383399637473691E-2</v>
      </c>
      <c r="J175" s="269">
        <f t="shared" si="50"/>
        <v>5.5828944469673375E-2</v>
      </c>
      <c r="K175" s="269">
        <f t="shared" si="50"/>
        <v>5.4768291394100083E-2</v>
      </c>
      <c r="L175" s="269">
        <f t="shared" si="50"/>
        <v>5.581628025599935E-2</v>
      </c>
      <c r="M175" s="269">
        <f t="shared" si="50"/>
        <v>5.6529668693769096E-2</v>
      </c>
      <c r="N175" s="269">
        <f t="shared" si="50"/>
        <v>5.696756564681766E-2</v>
      </c>
      <c r="O175" s="269">
        <f t="shared" si="50"/>
        <v>5.6290333353044196E-2</v>
      </c>
      <c r="P175" s="269">
        <f t="shared" si="50"/>
        <v>5.612851754275152E-2</v>
      </c>
      <c r="Q175" s="269">
        <f t="shared" si="50"/>
        <v>5.8796940788677893E-2</v>
      </c>
      <c r="R175" s="269">
        <f t="shared" si="50"/>
        <v>5.9690233217638181E-2</v>
      </c>
      <c r="S175" s="269">
        <f t="shared" si="50"/>
        <v>5.7054605676763535E-2</v>
      </c>
      <c r="T175" s="269">
        <f t="shared" si="50"/>
        <v>5.7583475882534395E-2</v>
      </c>
      <c r="U175" s="269">
        <f t="shared" si="50"/>
        <v>5.7449890082545245E-2</v>
      </c>
      <c r="V175" s="269">
        <f t="shared" si="50"/>
        <v>5.8244922203683484E-2</v>
      </c>
      <c r="W175" s="269">
        <f t="shared" si="50"/>
        <v>5.7682916420967005E-2</v>
      </c>
      <c r="X175" s="269">
        <f t="shared" si="50"/>
        <v>5.8659725667237227E-2</v>
      </c>
      <c r="Y175" s="269">
        <f t="shared" si="50"/>
        <v>5.7182839988421802E-2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5.8259152846263006E-2</v>
      </c>
      <c r="C176" s="318">
        <f t="shared" si="51"/>
        <v>5.6707722544166575E-2</v>
      </c>
      <c r="D176" s="318">
        <f t="shared" si="51"/>
        <v>5.6412617025785462E-2</v>
      </c>
      <c r="E176" s="318">
        <f t="shared" si="51"/>
        <v>5.6478512727968756E-2</v>
      </c>
      <c r="F176" s="318">
        <f t="shared" si="51"/>
        <v>5.6033206002695998E-2</v>
      </c>
      <c r="G176" s="318">
        <f t="shared" si="51"/>
        <v>5.6833226630540683E-2</v>
      </c>
      <c r="H176" s="318">
        <f t="shared" si="51"/>
        <v>5.3433858638521056E-2</v>
      </c>
      <c r="I176" s="318">
        <f t="shared" si="51"/>
        <v>5.4383399637473691E-2</v>
      </c>
      <c r="J176" s="318">
        <f t="shared" si="51"/>
        <v>5.5828944469673375E-2</v>
      </c>
      <c r="K176" s="318">
        <f t="shared" si="51"/>
        <v>5.4768291394100083E-2</v>
      </c>
      <c r="L176" s="318">
        <f t="shared" si="51"/>
        <v>5.581628025599935E-2</v>
      </c>
      <c r="M176" s="318">
        <f t="shared" si="51"/>
        <v>5.6529668693769096E-2</v>
      </c>
      <c r="N176" s="318">
        <f t="shared" si="51"/>
        <v>5.696756564681766E-2</v>
      </c>
      <c r="O176" s="318">
        <f t="shared" si="51"/>
        <v>5.6290333353044196E-2</v>
      </c>
      <c r="P176" s="318">
        <f t="shared" si="51"/>
        <v>5.612851754275152E-2</v>
      </c>
      <c r="Q176" s="318">
        <f t="shared" si="51"/>
        <v>5.8796940788677893E-2</v>
      </c>
      <c r="R176" s="318">
        <f t="shared" si="51"/>
        <v>5.9690233217638181E-2</v>
      </c>
      <c r="S176" s="318">
        <f t="shared" si="51"/>
        <v>5.7054605676763535E-2</v>
      </c>
      <c r="T176" s="318">
        <f t="shared" si="51"/>
        <v>5.7583475882534395E-2</v>
      </c>
      <c r="U176" s="318">
        <f t="shared" si="51"/>
        <v>5.7449890082545245E-2</v>
      </c>
      <c r="V176" s="318">
        <f t="shared" si="51"/>
        <v>5.8244922203683484E-2</v>
      </c>
      <c r="W176" s="318">
        <f t="shared" si="51"/>
        <v>5.7682916420967005E-2</v>
      </c>
      <c r="X176" s="318">
        <f t="shared" si="51"/>
        <v>5.8659725667237227E-2</v>
      </c>
      <c r="Y176" s="318">
        <f t="shared" si="51"/>
        <v>5.7182839988421802E-2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0.23941247711358218</v>
      </c>
      <c r="C179" s="310">
        <f t="shared" si="54"/>
        <v>0.25969227556257329</v>
      </c>
      <c r="D179" s="310">
        <f t="shared" si="54"/>
        <v>0.26364532574785748</v>
      </c>
      <c r="E179" s="310">
        <f t="shared" si="54"/>
        <v>0.26269740594528229</v>
      </c>
      <c r="F179" s="310">
        <f t="shared" si="54"/>
        <v>0.26833189450161304</v>
      </c>
      <c r="G179" s="310">
        <f t="shared" si="54"/>
        <v>0.25797627996208183</v>
      </c>
      <c r="H179" s="310">
        <f t="shared" si="54"/>
        <v>0.30260653548336036</v>
      </c>
      <c r="I179" s="310">
        <f t="shared" si="54"/>
        <v>0.29054247062662863</v>
      </c>
      <c r="J179" s="310">
        <f t="shared" si="54"/>
        <v>0.27158794409339793</v>
      </c>
      <c r="K179" s="310">
        <f t="shared" si="54"/>
        <v>0.2855454321262369</v>
      </c>
      <c r="L179" s="310">
        <f t="shared" si="54"/>
        <v>0.27178264038971905</v>
      </c>
      <c r="M179" s="310">
        <f t="shared" si="54"/>
        <v>0.26274738612181575</v>
      </c>
      <c r="N179" s="310">
        <f t="shared" si="54"/>
        <v>0.25670310750479647</v>
      </c>
      <c r="O179" s="310">
        <f t="shared" si="54"/>
        <v>0.26542225797805313</v>
      </c>
      <c r="P179" s="310">
        <f t="shared" si="54"/>
        <v>0.26770641390850558</v>
      </c>
      <c r="Q179" s="310">
        <f t="shared" si="54"/>
        <v>0.23249524113656561</v>
      </c>
      <c r="R179" s="310">
        <f t="shared" si="54"/>
        <v>0.22103640406677014</v>
      </c>
      <c r="S179" s="310">
        <f t="shared" si="54"/>
        <v>0.25541882043497899</v>
      </c>
      <c r="T179" s="310">
        <f t="shared" si="54"/>
        <v>0.2484264981497421</v>
      </c>
      <c r="U179" s="310">
        <f t="shared" si="54"/>
        <v>0.25021030194113736</v>
      </c>
      <c r="V179" s="310">
        <f t="shared" si="54"/>
        <v>0.23984487492731832</v>
      </c>
      <c r="W179" s="310">
        <f t="shared" si="54"/>
        <v>0.24706398269131599</v>
      </c>
      <c r="X179" s="310">
        <f t="shared" si="54"/>
        <v>0.23407329302988886</v>
      </c>
      <c r="Y179" s="310">
        <f t="shared" si="54"/>
        <v>0.25351256856587218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230.75334523615743</v>
      </c>
      <c r="C183" s="320">
        <f t="shared" si="55"/>
        <v>218.26672248442352</v>
      </c>
      <c r="D183" s="320">
        <f t="shared" si="55"/>
        <v>220.1301409777295</v>
      </c>
      <c r="E183" s="320">
        <f t="shared" si="55"/>
        <v>225.67637582020683</v>
      </c>
      <c r="F183" s="320">
        <f t="shared" si="55"/>
        <v>215.53964931374102</v>
      </c>
      <c r="G183" s="320">
        <f t="shared" si="55"/>
        <v>240.67580851122696</v>
      </c>
      <c r="H183" s="320">
        <f t="shared" si="55"/>
        <v>201.6996282013576</v>
      </c>
      <c r="I183" s="320">
        <f t="shared" si="55"/>
        <v>203.92157896097058</v>
      </c>
      <c r="J183" s="320">
        <f t="shared" si="55"/>
        <v>213.24867060314918</v>
      </c>
      <c r="K183" s="320">
        <f t="shared" si="55"/>
        <v>212.82453968935801</v>
      </c>
      <c r="L183" s="320">
        <f t="shared" si="55"/>
        <v>207.80329047304824</v>
      </c>
      <c r="M183" s="320">
        <f t="shared" si="55"/>
        <v>215.68023052212388</v>
      </c>
      <c r="N183" s="320">
        <f t="shared" si="55"/>
        <v>218.72109980670456</v>
      </c>
      <c r="O183" s="320">
        <f t="shared" si="55"/>
        <v>218.3614154793228</v>
      </c>
      <c r="P183" s="320">
        <f t="shared" si="55"/>
        <v>202.88215384330977</v>
      </c>
      <c r="Q183" s="320">
        <f t="shared" si="55"/>
        <v>227.43817635263767</v>
      </c>
      <c r="R183" s="320">
        <f t="shared" si="55"/>
        <v>219.18605102979862</v>
      </c>
      <c r="S183" s="320">
        <f t="shared" si="55"/>
        <v>188.35461069779495</v>
      </c>
      <c r="T183" s="320">
        <f t="shared" si="55"/>
        <v>203.38215514572872</v>
      </c>
      <c r="U183" s="320">
        <f t="shared" si="55"/>
        <v>198.33919926903104</v>
      </c>
      <c r="V183" s="320">
        <f t="shared" si="55"/>
        <v>211.83143706080324</v>
      </c>
      <c r="W183" s="320">
        <f t="shared" si="55"/>
        <v>217.71318831230968</v>
      </c>
      <c r="X183" s="320">
        <f t="shared" si="55"/>
        <v>228.66748620892344</v>
      </c>
      <c r="Y183" s="320">
        <f t="shared" si="55"/>
        <v>209.77864778049488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0.56348257238780064</v>
      </c>
      <c r="C188" s="275">
        <f>IF(C$10=0,0,C$10/NMM!C$9*1000)</f>
        <v>0.52041520474145542</v>
      </c>
      <c r="D188" s="275">
        <f>IF(D$10=0,0,D$10/NMM!D$9*1000)</f>
        <v>0.51062878451036386</v>
      </c>
      <c r="E188" s="275">
        <f>IF(E$10=0,0,E$10/NMM!E$9*1000)</f>
        <v>0.5167866249857419</v>
      </c>
      <c r="F188" s="275">
        <f>IF(F$10=0,0,F$10/NMM!F$9*1000)</f>
        <v>0.4870270049639005</v>
      </c>
      <c r="G188" s="275">
        <f>IF(G$10=0,0,G$10/NMM!G$9*1000)</f>
        <v>0.52649257768005353</v>
      </c>
      <c r="H188" s="275">
        <f>IF(H$10=0,0,H$10/NMM!H$9*1000)</f>
        <v>0.41635149190865267</v>
      </c>
      <c r="I188" s="275">
        <f>IF(I$10=0,0,I$10/NMM!I$9*1000)</f>
        <v>0.42057905349212565</v>
      </c>
      <c r="J188" s="275">
        <f>IF(J$10=0,0,J$10/NMM!J$9*1000)</f>
        <v>0.43363777285581273</v>
      </c>
      <c r="K188" s="275">
        <f>IF(K$10=0,0,K$10/NMM!K$9*1000)</f>
        <v>0.40173426944490603</v>
      </c>
      <c r="L188" s="275">
        <f>IF(L$10=0,0,L$10/NMM!L$9*1000)</f>
        <v>0.38524158589761831</v>
      </c>
      <c r="M188" s="275">
        <f>IF(M$10=0,0,M$10/NMM!M$9*1000)</f>
        <v>0.37948046858004847</v>
      </c>
      <c r="N188" s="275">
        <f>IF(N$10=0,0,N$10/NMM!N$9*1000)</f>
        <v>0.40897357528850148</v>
      </c>
      <c r="O188" s="275">
        <f>IF(O$10=0,0,O$10/NMM!O$9*1000)</f>
        <v>0.41992061601714548</v>
      </c>
      <c r="P188" s="275">
        <f>IF(P$10=0,0,P$10/NMM!P$9*1000)</f>
        <v>0.4189620156937085</v>
      </c>
      <c r="Q188" s="275">
        <f>IF(Q$10=0,0,Q$10/NMM!Q$9*1000)</f>
        <v>0.44053244045036233</v>
      </c>
      <c r="R188" s="275">
        <f>IF(R$10=0,0,R$10/NMM!R$9*1000)</f>
        <v>0.46741621449355747</v>
      </c>
      <c r="S188" s="275">
        <f>IF(S$10=0,0,S$10/NMM!S$9*1000)</f>
        <v>0.42598859728780308</v>
      </c>
      <c r="T188" s="275">
        <f>IF(T$10=0,0,T$10/NMM!T$9*1000)</f>
        <v>0.45728010565893829</v>
      </c>
      <c r="U188" s="275">
        <f>IF(U$10=0,0,U$10/NMM!U$9*1000)</f>
        <v>0.43899909872444953</v>
      </c>
      <c r="V188" s="275">
        <f>IF(V$10=0,0,V$10/NMM!V$9*1000)</f>
        <v>0.4411848143790385</v>
      </c>
      <c r="W188" s="275">
        <f>IF(W$10=0,0,W$10/NMM!W$9*1000)</f>
        <v>0.44900092184246798</v>
      </c>
      <c r="X188" s="275">
        <f>IF(X$10=0,0,X$10/NMM!X$9*1000)</f>
        <v>0.46570671702390842</v>
      </c>
      <c r="Y188" s="275">
        <f>IF(Y$10=0,0,Y$10/NMM!Y$9*1000)</f>
        <v>0.43583328993453824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91.166338512369848</v>
      </c>
      <c r="C190" s="276">
        <f>IF(C$17=0,0,C$17/NMM!C$9*1000)</f>
        <v>86.238087679273093</v>
      </c>
      <c r="D190" s="276">
        <f>IF(D$17=0,0,D$17/NMM!D$9*1000)</f>
        <v>86.979967583428532</v>
      </c>
      <c r="E190" s="276">
        <f>IF(E$17=0,0,E$17/NMM!E$9*1000)</f>
        <v>89.174106497733547</v>
      </c>
      <c r="F190" s="276">
        <f>IF(F$17=0,0,F$17/NMM!F$9*1000)</f>
        <v>85.527149256577232</v>
      </c>
      <c r="G190" s="276">
        <f>IF(G$17=0,0,G$17/NMM!G$9*1000)</f>
        <v>95.512631413832707</v>
      </c>
      <c r="H190" s="276">
        <f>IF(H$17=0,0,H$17/NMM!H$9*1000)</f>
        <v>80.129523800832601</v>
      </c>
      <c r="I190" s="276">
        <f>IF(I$17=0,0,I$17/NMM!I$9*1000)</f>
        <v>80.966243768661997</v>
      </c>
      <c r="J190" s="276">
        <f>IF(J$17=0,0,J$17/NMM!J$9*1000)</f>
        <v>84.665999400974115</v>
      </c>
      <c r="K190" s="276">
        <f>IF(K$17=0,0,K$17/NMM!K$9*1000)</f>
        <v>84.543989445814617</v>
      </c>
      <c r="L190" s="276">
        <f>IF(L$17=0,0,L$17/NMM!L$9*1000)</f>
        <v>82.576616025036259</v>
      </c>
      <c r="M190" s="276">
        <f>IF(M$17=0,0,M$17/NMM!M$9*1000)</f>
        <v>85.743531259259655</v>
      </c>
      <c r="N190" s="276">
        <f>IF(N$17=0,0,N$17/NMM!N$9*1000)</f>
        <v>87.02410504988147</v>
      </c>
      <c r="O190" s="276">
        <f>IF(O$17=0,0,O$17/NMM!O$9*1000)</f>
        <v>86.939461997454913</v>
      </c>
      <c r="P190" s="276">
        <f>IF(P$17=0,0,P$17/NMM!P$9*1000)</f>
        <v>80.901237492094211</v>
      </c>
      <c r="Q190" s="276">
        <f>IF(Q$17=0,0,Q$17/NMM!Q$9*1000)</f>
        <v>90.744556824869036</v>
      </c>
      <c r="R190" s="276">
        <f>IF(R$17=0,0,R$17/NMM!R$9*1000)</f>
        <v>87.400036083754884</v>
      </c>
      <c r="S190" s="276">
        <f>IF(S$17=0,0,S$17/NMM!S$9*1000)</f>
        <v>75.125886062109501</v>
      </c>
      <c r="T190" s="276">
        <f>IF(T$17=0,0,T$17/NMM!T$9*1000)</f>
        <v>81.175852225524451</v>
      </c>
      <c r="U190" s="276">
        <f>IF(U$17=0,0,U$17/NMM!U$9*1000)</f>
        <v>79.20572112987341</v>
      </c>
      <c r="V190" s="276">
        <f>IF(V$17=0,0,V$17/NMM!V$9*1000)</f>
        <v>84.587456845367853</v>
      </c>
      <c r="W190" s="276">
        <f>IF(W$17=0,0,W$17/NMM!W$9*1000)</f>
        <v>86.093105711545903</v>
      </c>
      <c r="X190" s="276">
        <f>IF(X$17=0,0,X$17/NMM!X$9*1000)</f>
        <v>90.428014253591925</v>
      </c>
      <c r="Y190" s="276">
        <f>IF(Y$17=0,0,Y$17/NMM!Y$9*1000)</f>
        <v>82.981362717037513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135.4383517691461</v>
      </c>
      <c r="C191" s="276">
        <f>IF(C$25=0,0,C$25/NMM!C$9*1000)</f>
        <v>128.11685371590377</v>
      </c>
      <c r="D191" s="276">
        <f>IF(D$25=0,0,D$25/NMM!D$9*1000)</f>
        <v>129.21900384136742</v>
      </c>
      <c r="E191" s="276">
        <f>IF(E$25=0,0,E$25/NMM!E$9*1000)</f>
        <v>132.47865606558935</v>
      </c>
      <c r="F191" s="276">
        <f>IF(F$25=0,0,F$25/NMM!F$9*1000)</f>
        <v>127.06067081165983</v>
      </c>
      <c r="G191" s="276">
        <f>IF(G$25=0,0,G$25/NMM!G$9*1000)</f>
        <v>141.89528265488309</v>
      </c>
      <c r="H191" s="276">
        <f>IF(H$25=0,0,H$25/NMM!H$9*1000)</f>
        <v>119.04186137911859</v>
      </c>
      <c r="I191" s="276">
        <f>IF(I$25=0,0,I$25/NMM!I$9*1000)</f>
        <v>120.2849076085092</v>
      </c>
      <c r="J191" s="276">
        <f>IF(J$25=0,0,J$25/NMM!J$9*1000)</f>
        <v>125.78133110171524</v>
      </c>
      <c r="K191" s="276">
        <f>IF(K$25=0,0,K$25/NMM!K$9*1000)</f>
        <v>125.60007091845161</v>
      </c>
      <c r="L191" s="276">
        <f>IF(L$25=0,0,L$25/NMM!L$9*1000)</f>
        <v>122.67730558891611</v>
      </c>
      <c r="M191" s="276">
        <f>IF(M$25=0,0,M$25/NMM!M$9*1000)</f>
        <v>127.38213180564098</v>
      </c>
      <c r="N191" s="276">
        <f>IF(N$25=0,0,N$25/NMM!N$9*1000)</f>
        <v>129.28457525517206</v>
      </c>
      <c r="O191" s="276">
        <f>IF(O$25=0,0,O$25/NMM!O$9*1000)</f>
        <v>129.15882801450817</v>
      </c>
      <c r="P191" s="276">
        <f>IF(P$25=0,0,P$25/NMM!P$9*1000)</f>
        <v>120.18833311515273</v>
      </c>
      <c r="Q191" s="276">
        <f>IF(Q$25=0,0,Q$25/NMM!Q$9*1000)</f>
        <v>134.81174531007707</v>
      </c>
      <c r="R191" s="276">
        <f>IF(R$25=0,0,R$25/NMM!R$9*1000)</f>
        <v>129.84306515876494</v>
      </c>
      <c r="S191" s="276">
        <f>IF(S$25=0,0,S$25/NMM!S$9*1000)</f>
        <v>111.60836718333483</v>
      </c>
      <c r="T191" s="276">
        <f>IF(T$25=0,0,T$25/NMM!T$9*1000)</f>
        <v>120.59630570102415</v>
      </c>
      <c r="U191" s="276">
        <f>IF(U$25=0,0,U$25/NMM!U$9*1000)</f>
        <v>117.66944352011163</v>
      </c>
      <c r="V191" s="276">
        <f>IF(V$25=0,0,V$25/NMM!V$9*1000)</f>
        <v>125.66464686882145</v>
      </c>
      <c r="W191" s="276">
        <f>IF(W$25=0,0,W$25/NMM!W$9*1000)</f>
        <v>127.90146589770652</v>
      </c>
      <c r="X191" s="276">
        <f>IF(X$25=0,0,X$25/NMM!X$9*1000)</f>
        <v>134.34148397439003</v>
      </c>
      <c r="Y191" s="276">
        <f>IF(Y$25=0,0,Y$25/NMM!Y$9*1000)</f>
        <v>123.27860455236222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3.5851723822536981</v>
      </c>
      <c r="C192" s="277">
        <f>IF(C$33=0,0,C$33/NMM!C$9*1000)</f>
        <v>3.3913658845051931</v>
      </c>
      <c r="D192" s="277">
        <f>IF(D$33=0,0,D$33/NMM!D$9*1000)</f>
        <v>3.4205407684231894</v>
      </c>
      <c r="E192" s="277">
        <f>IF(E$33=0,0,E$33/NMM!E$9*1000)</f>
        <v>3.506826631898194</v>
      </c>
      <c r="F192" s="277">
        <f>IF(F$33=0,0,F$33/NMM!F$9*1000)</f>
        <v>2.4648022405400503</v>
      </c>
      <c r="G192" s="277">
        <f>IF(G$33=0,0,G$33/NMM!G$9*1000)</f>
        <v>2.7414018648311038</v>
      </c>
      <c r="H192" s="277">
        <f>IF(H$33=0,0,H$33/NMM!H$9*1000)</f>
        <v>2.1118915294977598</v>
      </c>
      <c r="I192" s="277">
        <f>IF(I$33=0,0,I$33/NMM!I$9*1000)</f>
        <v>2.2498485303072586</v>
      </c>
      <c r="J192" s="277">
        <f>IF(J$33=0,0,J$33/NMM!J$9*1000)</f>
        <v>2.3677023276040119</v>
      </c>
      <c r="K192" s="277">
        <f>IF(K$33=0,0,K$33/NMM!K$9*1000)</f>
        <v>2.2787450556468847</v>
      </c>
      <c r="L192" s="277">
        <f>IF(L$33=0,0,L$33/NMM!L$9*1000)</f>
        <v>2.1641272731982735</v>
      </c>
      <c r="M192" s="277">
        <f>IF(M$33=0,0,M$33/NMM!M$9*1000)</f>
        <v>2.1750869886432</v>
      </c>
      <c r="N192" s="277">
        <f>IF(N$33=0,0,N$33/NMM!N$9*1000)</f>
        <v>2.003445926362537</v>
      </c>
      <c r="O192" s="277">
        <f>IF(O$33=0,0,O$33/NMM!O$9*1000)</f>
        <v>1.843204851342561</v>
      </c>
      <c r="P192" s="277">
        <f>IF(P$33=0,0,P$33/NMM!P$9*1000)</f>
        <v>1.3736212203690987</v>
      </c>
      <c r="Q192" s="277">
        <f>IF(Q$33=0,0,Q$33/NMM!Q$9*1000)</f>
        <v>1.4413417772411978</v>
      </c>
      <c r="R192" s="277">
        <f>IF(R$33=0,0,R$33/NMM!R$9*1000)</f>
        <v>1.4755335727852266</v>
      </c>
      <c r="S192" s="277">
        <f>IF(S$33=0,0,S$33/NMM!S$9*1000)</f>
        <v>1.1943688550628111</v>
      </c>
      <c r="T192" s="277">
        <f>IF(T$33=0,0,T$33/NMM!T$9*1000)</f>
        <v>1.1527171135211602</v>
      </c>
      <c r="U192" s="277">
        <f>IF(U$33=0,0,U$33/NMM!U$9*1000)</f>
        <v>1.0250355203215502</v>
      </c>
      <c r="V192" s="277">
        <f>IF(V$33=0,0,V$33/NMM!V$9*1000)</f>
        <v>1.1381485322348921</v>
      </c>
      <c r="W192" s="277">
        <f>IF(W$33=0,0,W$33/NMM!W$9*1000)</f>
        <v>3.2696157812147675</v>
      </c>
      <c r="X192" s="277">
        <f>IF(X$33=0,0,X$33/NMM!X$9*1000)</f>
        <v>3.4322812639175631</v>
      </c>
      <c r="Y192" s="277">
        <f>IF(Y$33=0,0,Y$33/NMM!Y$9*1000)</f>
        <v>3.0828472211606281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122.3597217675462</v>
      </c>
      <c r="C194" s="320">
        <f t="shared" si="56"/>
        <v>114.5625175639986</v>
      </c>
      <c r="D194" s="320">
        <f t="shared" si="56"/>
        <v>118.38471251071095</v>
      </c>
      <c r="E194" s="320">
        <f t="shared" si="56"/>
        <v>118.32508854701774</v>
      </c>
      <c r="F194" s="320">
        <f t="shared" si="56"/>
        <v>117.88205182855788</v>
      </c>
      <c r="G194" s="320">
        <f t="shared" si="56"/>
        <v>131.77891018173028</v>
      </c>
      <c r="H194" s="320">
        <f t="shared" si="56"/>
        <v>108.46815692873982</v>
      </c>
      <c r="I194" s="320">
        <f t="shared" si="56"/>
        <v>110.96672900467905</v>
      </c>
      <c r="J194" s="320">
        <f t="shared" si="56"/>
        <v>115.5506097883892</v>
      </c>
      <c r="K194" s="320">
        <f t="shared" si="56"/>
        <v>112.76584411064493</v>
      </c>
      <c r="L194" s="320">
        <f t="shared" si="56"/>
        <v>108.9150317026282</v>
      </c>
      <c r="M194" s="320">
        <f t="shared" si="56"/>
        <v>113.77450884200444</v>
      </c>
      <c r="N194" s="320">
        <f t="shared" si="56"/>
        <v>115.94612007859374</v>
      </c>
      <c r="O194" s="320">
        <f t="shared" si="56"/>
        <v>115.42847805342211</v>
      </c>
      <c r="P194" s="320">
        <f t="shared" si="56"/>
        <v>107.16834715798048</v>
      </c>
      <c r="Q194" s="320">
        <f t="shared" si="56"/>
        <v>120.09156921852103</v>
      </c>
      <c r="R194" s="320">
        <f t="shared" si="56"/>
        <v>116.87525988114939</v>
      </c>
      <c r="S194" s="320">
        <f t="shared" si="56"/>
        <v>99.904775129471105</v>
      </c>
      <c r="T194" s="320">
        <f t="shared" si="56"/>
        <v>107.61652698649345</v>
      </c>
      <c r="U194" s="320">
        <f t="shared" si="56"/>
        <v>104.27481259196972</v>
      </c>
      <c r="V194" s="320">
        <f t="shared" si="56"/>
        <v>111.34100070535365</v>
      </c>
      <c r="W194" s="320">
        <f t="shared" si="56"/>
        <v>117.53821051979359</v>
      </c>
      <c r="X194" s="320">
        <f t="shared" si="56"/>
        <v>123.8165510874188</v>
      </c>
      <c r="Y194" s="320">
        <f t="shared" si="56"/>
        <v>113.62944176181642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0.6814563766049283</v>
      </c>
      <c r="C199" s="275">
        <f>IF(C$53=0,0,C$53/NMM!C$10*1000)</f>
        <v>0.62538661532924122</v>
      </c>
      <c r="D199" s="275">
        <f>IF(D$53=0,0,D$53/NMM!D$10*1000)</f>
        <v>0.62987725362793368</v>
      </c>
      <c r="E199" s="275">
        <f>IF(E$53=0,0,E$53/NMM!E$10*1000)</f>
        <v>0.6249904335329266</v>
      </c>
      <c r="F199" s="275">
        <f>IF(F$53=0,0,F$53/NMM!F$10*1000)</f>
        <v>0.62291504952757393</v>
      </c>
      <c r="G199" s="275">
        <f>IF(G$53=0,0,G$53/NMM!G$10*1000)</f>
        <v>0.67626020089259864</v>
      </c>
      <c r="H199" s="275">
        <f>IF(H$53=0,0,H$53/NMM!H$10*1000)</f>
        <v>0.52688328444139065</v>
      </c>
      <c r="I199" s="275">
        <f>IF(I$53=0,0,I$53/NMM!I$10*1000)</f>
        <v>0.53166821661442643</v>
      </c>
      <c r="J199" s="275">
        <f>IF(J$53=0,0,J$53/NMM!J$10*1000)</f>
        <v>0.54927839311344595</v>
      </c>
      <c r="K199" s="275">
        <f>IF(K$53=0,0,K$53/NMM!K$10*1000)</f>
        <v>0.50244668066479614</v>
      </c>
      <c r="L199" s="275">
        <f>IF(L$53=0,0,L$53/NMM!L$10*1000)</f>
        <v>0.47987863514883627</v>
      </c>
      <c r="M199" s="275">
        <f>IF(M$53=0,0,M$53/NMM!M$10*1000)</f>
        <v>0.47573960749087529</v>
      </c>
      <c r="N199" s="275">
        <f>IF(N$53=0,0,N$53/NMM!N$10*1000)</f>
        <v>0.51635521207112667</v>
      </c>
      <c r="O199" s="275">
        <f>IF(O$53=0,0,O$53/NMM!O$10*1000)</f>
        <v>0.52866567676547305</v>
      </c>
      <c r="P199" s="275">
        <f>IF(P$53=0,0,P$53/NMM!P$10*1000)</f>
        <v>0.51817528041482142</v>
      </c>
      <c r="Q199" s="275">
        <f>IF(Q$53=0,0,Q$53/NMM!Q$10*1000)</f>
        <v>0.55855040616205875</v>
      </c>
      <c r="R199" s="275">
        <f>IF(R$53=0,0,R$53/NMM!R$10*1000)</f>
        <v>0.58410644124225197</v>
      </c>
      <c r="S199" s="275">
        <f>IF(S$53=0,0,S$53/NMM!S$10*1000)</f>
        <v>0.5239922959639759</v>
      </c>
      <c r="T199" s="275">
        <f>IF(T$53=0,0,T$53/NMM!T$10*1000)</f>
        <v>0.564113477369098</v>
      </c>
      <c r="U199" s="275">
        <f>IF(U$53=0,0,U$53/NMM!U$10*1000)</f>
        <v>0.53930720165577684</v>
      </c>
      <c r="V199" s="275">
        <f>IF(V$53=0,0,V$53/NMM!V$10*1000)</f>
        <v>0.54782741993723016</v>
      </c>
      <c r="W199" s="275">
        <f>IF(W$53=0,0,W$53/NMM!W$10*1000)</f>
        <v>0.5687927084282578</v>
      </c>
      <c r="X199" s="275">
        <f>IF(X$53=0,0,X$53/NMM!X$10*1000)</f>
        <v>0.59732905114468626</v>
      </c>
      <c r="Y199" s="275">
        <f>IF(Y$53=0,0,Y$53/NMM!Y$10*1000)</f>
        <v>0.55484320932761222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19.631452785047031</v>
      </c>
      <c r="C201" s="276">
        <f>IF(C$60=0,0,C$60/NMM!C$10*1000)</f>
        <v>18.169091541138528</v>
      </c>
      <c r="D201" s="276">
        <f>IF(D$60=0,0,D$60/NMM!D$10*1000)</f>
        <v>18.676393340397215</v>
      </c>
      <c r="E201" s="276">
        <f>IF(E$60=0,0,E$60/NMM!E$10*1000)</f>
        <v>18.341202915557517</v>
      </c>
      <c r="F201" s="276">
        <f>IF(F$60=0,0,F$60/NMM!F$10*1000)</f>
        <v>16.861356720003354</v>
      </c>
      <c r="G201" s="276">
        <f>IF(G$60=0,0,G$60/NMM!G$10*1000)</f>
        <v>18.641841098276274</v>
      </c>
      <c r="H201" s="276">
        <f>IF(H$60=0,0,H$60/NMM!H$10*1000)</f>
        <v>15.060529577253185</v>
      </c>
      <c r="I201" s="276">
        <f>IF(I$60=0,0,I$60/NMM!I$10*1000)</f>
        <v>16.214003723997511</v>
      </c>
      <c r="J201" s="276">
        <f>IF(J$60=0,0,J$60/NMM!J$10*1000)</f>
        <v>16.530189023848187</v>
      </c>
      <c r="K201" s="276">
        <f>IF(K$60=0,0,K$60/NMM!K$10*1000)</f>
        <v>15.532214806097652</v>
      </c>
      <c r="L201" s="276">
        <f>IF(L$60=0,0,L$60/NMM!L$10*1000)</f>
        <v>14.580921828238305</v>
      </c>
      <c r="M201" s="276">
        <f>IF(M$60=0,0,M$60/NMM!M$10*1000)</f>
        <v>15.197479380850153</v>
      </c>
      <c r="N201" s="276">
        <f>IF(N$60=0,0,N$60/NMM!N$10*1000)</f>
        <v>15.208006990993663</v>
      </c>
      <c r="O201" s="276">
        <f>IF(O$60=0,0,O$60/NMM!O$10*1000)</f>
        <v>15.030323947038179</v>
      </c>
      <c r="P201" s="276">
        <f>IF(P$60=0,0,P$60/NMM!P$10*1000)</f>
        <v>14.661816620798408</v>
      </c>
      <c r="Q201" s="276">
        <f>IF(Q$60=0,0,Q$60/NMM!Q$10*1000)</f>
        <v>14.797413437789922</v>
      </c>
      <c r="R201" s="276">
        <f>IF(R$60=0,0,R$60/NMM!R$10*1000)</f>
        <v>15.920850555645575</v>
      </c>
      <c r="S201" s="276">
        <f>IF(S$60=0,0,S$60/NMM!S$10*1000)</f>
        <v>14.086971701368142</v>
      </c>
      <c r="T201" s="276">
        <f>IF(T$60=0,0,T$60/NMM!T$10*1000)</f>
        <v>14.793618358862771</v>
      </c>
      <c r="U201" s="276">
        <f>IF(U$60=0,0,U$60/NMM!U$10*1000)</f>
        <v>14.151443427907035</v>
      </c>
      <c r="V201" s="276">
        <f>IF(V$60=0,0,V$60/NMM!V$10*1000)</f>
        <v>14.520230184379392</v>
      </c>
      <c r="W201" s="276">
        <f>IF(W$60=0,0,W$60/NMM!W$10*1000)</f>
        <v>17.159454942304652</v>
      </c>
      <c r="X201" s="276">
        <f>IF(X$60=0,0,X$60/NMM!X$10*1000)</f>
        <v>17.481158345712846</v>
      </c>
      <c r="Y201" s="276">
        <f>IF(Y$60=0,0,Y$60/NMM!Y$10*1000)</f>
        <v>16.447454698937054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93.638365111653187</v>
      </c>
      <c r="C202" s="276">
        <f>IF(C$79=0,0,C$79/NMM!C$10*1000)</f>
        <v>88.01556102861629</v>
      </c>
      <c r="D202" s="276">
        <f>IF(D$79=0,0,D$79/NMM!D$10*1000)</f>
        <v>91.123756037586745</v>
      </c>
      <c r="E202" s="276">
        <f>IF(E$79=0,0,E$79/NMM!E$10*1000)</f>
        <v>91.593068730980633</v>
      </c>
      <c r="F202" s="276">
        <f>IF(F$79=0,0,F$79/NMM!F$10*1000)</f>
        <v>92.905519433886155</v>
      </c>
      <c r="G202" s="276">
        <f>IF(G$79=0,0,G$79/NMM!G$10*1000)</f>
        <v>104.19433926911445</v>
      </c>
      <c r="H202" s="276">
        <f>IF(H$79=0,0,H$79/NMM!H$10*1000)</f>
        <v>86.120907161953596</v>
      </c>
      <c r="I202" s="276">
        <f>IF(I$79=0,0,I$79/NMM!I$10*1000)</f>
        <v>86.927820275695495</v>
      </c>
      <c r="J202" s="276">
        <f>IF(J$79=0,0,J$79/NMM!J$10*1000)</f>
        <v>91.08276124660901</v>
      </c>
      <c r="K202" s="276">
        <f>IF(K$79=0,0,K$79/NMM!K$10*1000)</f>
        <v>89.803978495211368</v>
      </c>
      <c r="L202" s="276">
        <f>IF(L$79=0,0,L$79/NMM!L$10*1000)</f>
        <v>87.360894697758283</v>
      </c>
      <c r="M202" s="276">
        <f>IF(M$79=0,0,M$79/NMM!M$10*1000)</f>
        <v>91.294157657572555</v>
      </c>
      <c r="N202" s="276">
        <f>IF(N$79=0,0,N$79/NMM!N$10*1000)</f>
        <v>93.315679174020772</v>
      </c>
      <c r="O202" s="276">
        <f>IF(O$79=0,0,O$79/NMM!O$10*1000)</f>
        <v>92.959248718121358</v>
      </c>
      <c r="P202" s="276">
        <f>IF(P$79=0,0,P$79/NMM!P$10*1000)</f>
        <v>84.980433883106912</v>
      </c>
      <c r="Q202" s="276">
        <f>IF(Q$79=0,0,Q$79/NMM!Q$10*1000)</f>
        <v>97.716251707862725</v>
      </c>
      <c r="R202" s="276">
        <f>IF(R$79=0,0,R$79/NMM!R$10*1000)</f>
        <v>92.760177749972598</v>
      </c>
      <c r="S202" s="276">
        <f>IF(S$79=0,0,S$79/NMM!S$10*1000)</f>
        <v>78.483483939356717</v>
      </c>
      <c r="T202" s="276">
        <f>IF(T$79=0,0,T$79/NMM!T$10*1000)</f>
        <v>85.049695605964047</v>
      </c>
      <c r="U202" s="276">
        <f>IF(U$79=0,0,U$79/NMM!U$10*1000)</f>
        <v>82.640109135368377</v>
      </c>
      <c r="V202" s="276">
        <f>IF(V$79=0,0,V$79/NMM!V$10*1000)</f>
        <v>89.205353137495678</v>
      </c>
      <c r="W202" s="276">
        <f>IF(W$79=0,0,W$79/NMM!W$10*1000)</f>
        <v>92.626851289697214</v>
      </c>
      <c r="X202" s="276">
        <f>IF(X$79=0,0,X$79/NMM!X$10*1000)</f>
        <v>98.506722147698397</v>
      </c>
      <c r="Y202" s="276">
        <f>IF(Y$79=0,0,Y$79/NMM!Y$10*1000)</f>
        <v>89.720601537711772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8.4084474942410576</v>
      </c>
      <c r="C203" s="277">
        <f>IF(C$89=0,0,C$89/NMM!C$10*1000)</f>
        <v>7.7524783789145326</v>
      </c>
      <c r="D203" s="277">
        <f>IF(D$89=0,0,D$89/NMM!D$10*1000)</f>
        <v>7.9546858790990553</v>
      </c>
      <c r="E203" s="277">
        <f>IF(E$89=0,0,E$89/NMM!E$10*1000)</f>
        <v>7.7658264669466623</v>
      </c>
      <c r="F203" s="277">
        <f>IF(F$89=0,0,F$89/NMM!F$10*1000)</f>
        <v>7.4922606251407995</v>
      </c>
      <c r="G203" s="277">
        <f>IF(G$89=0,0,G$89/NMM!G$10*1000)</f>
        <v>8.2664696134469722</v>
      </c>
      <c r="H203" s="277">
        <f>IF(H$89=0,0,H$89/NMM!H$10*1000)</f>
        <v>6.7598369050916487</v>
      </c>
      <c r="I203" s="277">
        <f>IF(I$89=0,0,I$89/NMM!I$10*1000)</f>
        <v>7.2932367883716189</v>
      </c>
      <c r="J203" s="277">
        <f>IF(J$89=0,0,J$89/NMM!J$10*1000)</f>
        <v>7.3883811248185483</v>
      </c>
      <c r="K203" s="277">
        <f>IF(K$89=0,0,K$89/NMM!K$10*1000)</f>
        <v>6.9272041286711232</v>
      </c>
      <c r="L203" s="277">
        <f>IF(L$89=0,0,L$89/NMM!L$10*1000)</f>
        <v>6.4933365414827726</v>
      </c>
      <c r="M203" s="277">
        <f>IF(M$89=0,0,M$89/NMM!M$10*1000)</f>
        <v>6.8071321960908433</v>
      </c>
      <c r="N203" s="277">
        <f>IF(N$89=0,0,N$89/NMM!N$10*1000)</f>
        <v>6.9060787015081742</v>
      </c>
      <c r="O203" s="277">
        <f>IF(O$89=0,0,O$89/NMM!O$10*1000)</f>
        <v>6.9102397114970913</v>
      </c>
      <c r="P203" s="277">
        <f>IF(P$89=0,0,P$89/NMM!P$10*1000)</f>
        <v>7.0079213736603343</v>
      </c>
      <c r="Q203" s="277">
        <f>IF(Q$89=0,0,Q$89/NMM!Q$10*1000)</f>
        <v>7.0193536667063174</v>
      </c>
      <c r="R203" s="277">
        <f>IF(R$89=0,0,R$89/NMM!R$10*1000)</f>
        <v>7.6101251342889569</v>
      </c>
      <c r="S203" s="277">
        <f>IF(S$89=0,0,S$89/NMM!S$10*1000)</f>
        <v>6.8103271927822702</v>
      </c>
      <c r="T203" s="277">
        <f>IF(T$89=0,0,T$89/NMM!T$10*1000)</f>
        <v>7.2090995442975379</v>
      </c>
      <c r="U203" s="277">
        <f>IF(U$89=0,0,U$89/NMM!U$10*1000)</f>
        <v>6.9439528270385269</v>
      </c>
      <c r="V203" s="277">
        <f>IF(V$89=0,0,V$89/NMM!V$10*1000)</f>
        <v>7.0675899635413488</v>
      </c>
      <c r="W203" s="277">
        <f>IF(W$89=0,0,W$89/NMM!W$10*1000)</f>
        <v>7.183111579363465</v>
      </c>
      <c r="X203" s="277">
        <f>IF(X$89=0,0,X$89/NMM!X$10*1000)</f>
        <v>7.2313415428628609</v>
      </c>
      <c r="Y203" s="277">
        <f>IF(Y$89=0,0,Y$89/NMM!Y$10*1000)</f>
        <v>6.9065423158399852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393.88630348845226</v>
      </c>
      <c r="C205" s="320">
        <f t="shared" si="57"/>
        <v>358.82191332298709</v>
      </c>
      <c r="D205" s="320">
        <f t="shared" si="57"/>
        <v>356.75066027123313</v>
      </c>
      <c r="E205" s="320">
        <f t="shared" si="57"/>
        <v>369.57361770059839</v>
      </c>
      <c r="F205" s="320">
        <f t="shared" si="57"/>
        <v>375.9703305731494</v>
      </c>
      <c r="G205" s="320">
        <f t="shared" si="57"/>
        <v>414.4477915620933</v>
      </c>
      <c r="H205" s="320">
        <f t="shared" si="57"/>
        <v>321.08461188149408</v>
      </c>
      <c r="I205" s="320">
        <f t="shared" si="57"/>
        <v>342.85597910220588</v>
      </c>
      <c r="J205" s="320">
        <f t="shared" si="57"/>
        <v>354.3341655066144</v>
      </c>
      <c r="K205" s="320">
        <f t="shared" si="57"/>
        <v>322.71601928420171</v>
      </c>
      <c r="L205" s="320">
        <f t="shared" si="57"/>
        <v>295.76092816217476</v>
      </c>
      <c r="M205" s="320">
        <f t="shared" si="57"/>
        <v>315.99732166009568</v>
      </c>
      <c r="N205" s="320">
        <f t="shared" si="57"/>
        <v>324.41239447611508</v>
      </c>
      <c r="O205" s="320">
        <f t="shared" si="57"/>
        <v>316.43110967836236</v>
      </c>
      <c r="P205" s="320">
        <f t="shared" si="57"/>
        <v>315.29143799952885</v>
      </c>
      <c r="Q205" s="320">
        <f t="shared" si="57"/>
        <v>335.92483534575979</v>
      </c>
      <c r="R205" s="320">
        <f t="shared" si="57"/>
        <v>337.5126711439417</v>
      </c>
      <c r="S205" s="320">
        <f t="shared" si="57"/>
        <v>290.33515271168324</v>
      </c>
      <c r="T205" s="320">
        <f t="shared" si="57"/>
        <v>308.9301038903983</v>
      </c>
      <c r="U205" s="320">
        <f t="shared" si="57"/>
        <v>296.38496749860258</v>
      </c>
      <c r="V205" s="320">
        <f t="shared" si="57"/>
        <v>306.88594075311698</v>
      </c>
      <c r="W205" s="320">
        <f t="shared" si="57"/>
        <v>289.98547328104462</v>
      </c>
      <c r="X205" s="320">
        <f t="shared" si="57"/>
        <v>298.58451303685291</v>
      </c>
      <c r="Y205" s="320">
        <f t="shared" si="57"/>
        <v>280.36107785744292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2.9315044781498427</v>
      </c>
      <c r="C210" s="275">
        <f>IF(C$104=0,0,C$104/NMM!C$11*1000)</f>
        <v>2.6582717250961982</v>
      </c>
      <c r="D210" s="275">
        <f>IF(D$104=0,0,D$104/NMM!D$11*1000)</f>
        <v>2.5945936245464645</v>
      </c>
      <c r="E210" s="275">
        <f>IF(E$104=0,0,E$104/NMM!E$11*1000)</f>
        <v>2.7315339965523449</v>
      </c>
      <c r="F210" s="275">
        <f>IF(F$104=0,0,F$104/NMM!F$11*1000)</f>
        <v>2.8700095393828051</v>
      </c>
      <c r="G210" s="275">
        <f>IF(G$104=0,0,G$104/NMM!G$11*1000)</f>
        <v>3.1133688864900484</v>
      </c>
      <c r="H210" s="275">
        <f>IF(H$104=0,0,H$104/NMM!H$11*1000)</f>
        <v>2.2988933820811392</v>
      </c>
      <c r="I210" s="275">
        <f>IF(I$104=0,0,I$104/NMM!I$11*1000)</f>
        <v>2.2969658266685604</v>
      </c>
      <c r="J210" s="275">
        <f>IF(J$104=0,0,J$104/NMM!J$11*1000)</f>
        <v>2.4205887909820882</v>
      </c>
      <c r="K210" s="275">
        <f>IF(K$104=0,0,K$104/NMM!K$11*1000)</f>
        <v>2.151243474509243</v>
      </c>
      <c r="L210" s="275">
        <f>IF(L$104=0,0,L$104/NMM!L$11*1000)</f>
        <v>2.0085684511913811</v>
      </c>
      <c r="M210" s="275">
        <f>IF(M$104=0,0,M$104/NMM!M$11*1000)</f>
        <v>2.0301639742476039</v>
      </c>
      <c r="N210" s="275">
        <f>IF(N$104=0,0,N$104/NMM!N$11*1000)</f>
        <v>2.2287548208441574</v>
      </c>
      <c r="O210" s="275">
        <f>IF(O$104=0,0,O$104/NMM!O$11*1000)</f>
        <v>2.2240559211403097</v>
      </c>
      <c r="P210" s="275">
        <f>IF(P$104=0,0,P$104/NMM!P$11*1000)</f>
        <v>2.1423008507138497</v>
      </c>
      <c r="Q210" s="275">
        <f>IF(Q$104=0,0,Q$104/NMM!Q$11*1000)</f>
        <v>2.4550677671552656</v>
      </c>
      <c r="R210" s="275">
        <f>IF(R$104=0,0,R$104/NMM!R$11*1000)</f>
        <v>2.3799008511799284</v>
      </c>
      <c r="S210" s="275">
        <f>IF(S$104=0,0,S$104/NMM!S$11*1000)</f>
        <v>2.0521904893177965</v>
      </c>
      <c r="T210" s="275">
        <f>IF(T$104=0,0,T$104/NMM!T$11*1000)</f>
        <v>2.2205193972607531</v>
      </c>
      <c r="U210" s="275">
        <f>IF(U$104=0,0,U$104/NMM!U$11*1000)</f>
        <v>2.1145493947200249</v>
      </c>
      <c r="V210" s="275">
        <f>IF(V$104=0,0,V$104/NMM!V$11*1000)</f>
        <v>2.1851825598484265</v>
      </c>
      <c r="W210" s="275">
        <f>IF(W$104=0,0,W$104/NMM!W$11*1000)</f>
        <v>2.1090615722241082</v>
      </c>
      <c r="X210" s="275">
        <f>IF(X$104=0,0,X$104/NMM!X$11*1000)</f>
        <v>2.264630366245417</v>
      </c>
      <c r="Y210" s="275">
        <f>IF(Y$104=0,0,Y$104/NMM!Y$11*1000)</f>
        <v>2.0684880241703496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360.78406695319745</v>
      </c>
      <c r="C211" s="276">
        <f>IF(C$110=0,0,C$110/NMM!C$11*1000)</f>
        <v>328.67780992032772</v>
      </c>
      <c r="D211" s="276">
        <f>IF(D$110=0,0,D$110/NMM!D$11*1000)</f>
        <v>326.82516338051704</v>
      </c>
      <c r="E211" s="276">
        <f>IF(E$110=0,0,E$110/NMM!E$11*1000)</f>
        <v>338.53217615789731</v>
      </c>
      <c r="F211" s="276">
        <f>IF(F$110=0,0,F$110/NMM!F$11*1000)</f>
        <v>344.30745330372253</v>
      </c>
      <c r="G211" s="276">
        <f>IF(G$110=0,0,G$110/NMM!G$11*1000)</f>
        <v>379.59095595304098</v>
      </c>
      <c r="H211" s="276">
        <f>IF(H$110=0,0,H$110/NMM!H$11*1000)</f>
        <v>294.18441287322469</v>
      </c>
      <c r="I211" s="276">
        <f>IF(I$110=0,0,I$110/NMM!I$11*1000)</f>
        <v>314.27742070990286</v>
      </c>
      <c r="J211" s="276">
        <f>IF(J$110=0,0,J$110/NMM!J$11*1000)</f>
        <v>324.75573070063814</v>
      </c>
      <c r="K211" s="276">
        <f>IF(K$110=0,0,K$110/NMM!K$11*1000)</f>
        <v>295.82617691697169</v>
      </c>
      <c r="L211" s="276">
        <f>IF(L$110=0,0,L$110/NMM!L$11*1000)</f>
        <v>271.08292641992705</v>
      </c>
      <c r="M211" s="276">
        <f>IF(M$110=0,0,M$110/NMM!M$11*1000)</f>
        <v>289.73770964415536</v>
      </c>
      <c r="N211" s="276">
        <f>IF(N$110=0,0,N$110/NMM!N$11*1000)</f>
        <v>297.32010993308978</v>
      </c>
      <c r="O211" s="276">
        <f>IF(O$110=0,0,O$110/NMM!O$11*1000)</f>
        <v>289.9590924753561</v>
      </c>
      <c r="P211" s="276">
        <f>IF(P$110=0,0,P$110/NMM!P$11*1000)</f>
        <v>288.98281732169471</v>
      </c>
      <c r="Q211" s="276">
        <f>IF(Q$110=0,0,Q$110/NMM!Q$11*1000)</f>
        <v>307.73526570721555</v>
      </c>
      <c r="R211" s="276">
        <f>IF(R$110=0,0,R$110/NMM!R$11*1000)</f>
        <v>309.26993131072447</v>
      </c>
      <c r="S211" s="276">
        <f>IF(S$110=0,0,S$110/NMM!S$11*1000)</f>
        <v>266.03561283093285</v>
      </c>
      <c r="T211" s="276">
        <f>IF(T$110=0,0,T$110/NMM!T$11*1000)</f>
        <v>283.04021730154926</v>
      </c>
      <c r="U211" s="276">
        <f>IF(U$110=0,0,U$110/NMM!U$11*1000)</f>
        <v>271.56100525252498</v>
      </c>
      <c r="V211" s="276">
        <f>IF(V$110=0,0,V$110/NMM!V$11*1000)</f>
        <v>281.18641598205153</v>
      </c>
      <c r="W211" s="276">
        <f>IF(W$110=0,0,W$110/NMM!W$11*1000)</f>
        <v>265.66043660066288</v>
      </c>
      <c r="X211" s="276">
        <f>IF(X$110=0,0,X$110/NMM!X$11*1000)</f>
        <v>273.45230870584317</v>
      </c>
      <c r="Y211" s="276">
        <f>IF(Y$110=0,0,Y$110/NMM!Y$11*1000)</f>
        <v>256.81621664999773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30.170732057104935</v>
      </c>
      <c r="C213" s="276">
        <f>IF(C$119=0,0,C$119/NMM!C$11*1000)</f>
        <v>27.48583167756318</v>
      </c>
      <c r="D213" s="276">
        <f>IF(D$119=0,0,D$119/NMM!D$11*1000)</f>
        <v>27.330903266169653</v>
      </c>
      <c r="E213" s="276">
        <f>IF(E$119=0,0,E$119/NMM!E$11*1000)</f>
        <v>28.309907546148757</v>
      </c>
      <c r="F213" s="276">
        <f>IF(F$119=0,0,F$119/NMM!F$11*1000)</f>
        <v>28.79286773004408</v>
      </c>
      <c r="G213" s="276">
        <f>IF(G$119=0,0,G$119/NMM!G$11*1000)</f>
        <v>31.7434667225623</v>
      </c>
      <c r="H213" s="276">
        <f>IF(H$119=0,0,H$119/NMM!H$11*1000)</f>
        <v>24.601305626188292</v>
      </c>
      <c r="I213" s="276">
        <f>IF(I$119=0,0,I$119/NMM!I$11*1000)</f>
        <v>26.281592565634458</v>
      </c>
      <c r="J213" s="276">
        <f>IF(J$119=0,0,J$119/NMM!J$11*1000)</f>
        <v>27.157846014994174</v>
      </c>
      <c r="K213" s="276">
        <f>IF(K$119=0,0,K$119/NMM!K$11*1000)</f>
        <v>24.738598892720784</v>
      </c>
      <c r="L213" s="276">
        <f>IF(L$119=0,0,L$119/NMM!L$11*1000)</f>
        <v>22.669433291056322</v>
      </c>
      <c r="M213" s="276">
        <f>IF(M$119=0,0,M$119/NMM!M$11*1000)</f>
        <v>24.229448041692695</v>
      </c>
      <c r="N213" s="276">
        <f>IF(N$119=0,0,N$119/NMM!N$11*1000)</f>
        <v>24.863529722181173</v>
      </c>
      <c r="O213" s="276">
        <f>IF(O$119=0,0,O$119/NMM!O$11*1000)</f>
        <v>24.247961281865987</v>
      </c>
      <c r="P213" s="276">
        <f>IF(P$119=0,0,P$119/NMM!P$11*1000)</f>
        <v>24.166319827120304</v>
      </c>
      <c r="Q213" s="276">
        <f>IF(Q$119=0,0,Q$119/NMM!Q$11*1000)</f>
        <v>25.734501871388996</v>
      </c>
      <c r="R213" s="276">
        <f>IF(R$119=0,0,R$119/NMM!R$11*1000)</f>
        <v>25.862838982037314</v>
      </c>
      <c r="S213" s="276">
        <f>IF(S$119=0,0,S$119/NMM!S$11*1000)</f>
        <v>22.247349391432561</v>
      </c>
      <c r="T213" s="276">
        <f>IF(T$119=0,0,T$119/NMM!T$11*1000)</f>
        <v>23.669367191588265</v>
      </c>
      <c r="U213" s="276">
        <f>IF(U$119=0,0,U$119/NMM!U$11*1000)</f>
        <v>22.709412851357591</v>
      </c>
      <c r="V213" s="276">
        <f>IF(V$119=0,0,V$119/NMM!V$11*1000)</f>
        <v>23.514342211217031</v>
      </c>
      <c r="W213" s="276">
        <f>IF(W$119=0,0,W$119/NMM!W$11*1000)</f>
        <v>22.215975108157618</v>
      </c>
      <c r="X213" s="276">
        <f>IF(X$119=0,0,X$119/NMM!X$11*1000)</f>
        <v>22.86757396476435</v>
      </c>
      <c r="Y213" s="276">
        <f>IF(Y$119=0,0,Y$119/NMM!Y$11*1000)</f>
        <v>21.476373183274845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IT: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15898.921673774548</v>
      </c>
      <c r="C3" s="203">
        <f t="shared" si="0"/>
        <v>15789.751509685619</v>
      </c>
      <c r="D3" s="203">
        <f t="shared" si="0"/>
        <v>15893.327932740836</v>
      </c>
      <c r="E3" s="203">
        <f t="shared" si="0"/>
        <v>14819.037664776712</v>
      </c>
      <c r="F3" s="203">
        <f t="shared" si="0"/>
        <v>14779.195490672962</v>
      </c>
      <c r="G3" s="203">
        <f t="shared" si="0"/>
        <v>14113.25902483585</v>
      </c>
      <c r="H3" s="203">
        <f t="shared" si="0"/>
        <v>14104.578323071555</v>
      </c>
      <c r="I3" s="203">
        <f t="shared" si="0"/>
        <v>14065.91709066974</v>
      </c>
      <c r="J3" s="203">
        <f t="shared" si="0"/>
        <v>13157.269082146253</v>
      </c>
      <c r="K3" s="203">
        <f t="shared" si="0"/>
        <v>11684.535070881488</v>
      </c>
      <c r="L3" s="203">
        <f t="shared" si="0"/>
        <v>11908.216477451577</v>
      </c>
      <c r="M3" s="203">
        <f t="shared" si="0"/>
        <v>11821.312853414525</v>
      </c>
      <c r="N3" s="203">
        <f t="shared" si="0"/>
        <v>11232.472704384494</v>
      </c>
      <c r="O3" s="203">
        <f t="shared" si="0"/>
        <v>10660.332303929528</v>
      </c>
      <c r="P3" s="203">
        <f t="shared" si="0"/>
        <v>10916.024711838087</v>
      </c>
      <c r="Q3" s="203">
        <f t="shared" si="0"/>
        <v>10641.525979999999</v>
      </c>
      <c r="R3" s="203">
        <f t="shared" si="0"/>
        <v>11521.367367097879</v>
      </c>
      <c r="S3" s="203">
        <f t="shared" si="0"/>
        <v>11662.195245078743</v>
      </c>
      <c r="T3" s="203">
        <f t="shared" si="0"/>
        <v>11623.784492473873</v>
      </c>
      <c r="U3" s="203">
        <f t="shared" si="0"/>
        <v>11713.485102262166</v>
      </c>
      <c r="V3" s="203">
        <f t="shared" si="0"/>
        <v>10532.33215781857</v>
      </c>
      <c r="W3" s="203">
        <f t="shared" si="0"/>
        <v>10734.882174422119</v>
      </c>
      <c r="X3" s="203">
        <f t="shared" si="0"/>
        <v>11571.187497048195</v>
      </c>
      <c r="Y3" s="203">
        <f t="shared" si="0"/>
        <v>10859.25097306826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7306.24624203654</v>
      </c>
      <c r="C4" s="241">
        <f t="shared" si="1"/>
        <v>7023.8441638615432</v>
      </c>
      <c r="D4" s="241">
        <f t="shared" si="1"/>
        <v>6607.7917452423735</v>
      </c>
      <c r="E4" s="241">
        <f t="shared" si="1"/>
        <v>6406.8716542452648</v>
      </c>
      <c r="F4" s="241">
        <f t="shared" si="1"/>
        <v>6622.8792338216981</v>
      </c>
      <c r="G4" s="241">
        <f t="shared" si="1"/>
        <v>6232.265959463316</v>
      </c>
      <c r="H4" s="241">
        <f t="shared" si="1"/>
        <v>6037.1609898582865</v>
      </c>
      <c r="I4" s="241">
        <f t="shared" si="1"/>
        <v>6026.3979650046622</v>
      </c>
      <c r="J4" s="241">
        <f t="shared" si="1"/>
        <v>5644.0816600232965</v>
      </c>
      <c r="K4" s="241">
        <f t="shared" si="1"/>
        <v>5510.0648536792369</v>
      </c>
      <c r="L4" s="241">
        <f t="shared" si="1"/>
        <v>5695.9012517574974</v>
      </c>
      <c r="M4" s="241">
        <f t="shared" si="1"/>
        <v>5881.0258870316284</v>
      </c>
      <c r="N4" s="241">
        <f t="shared" si="1"/>
        <v>5710.4890019241002</v>
      </c>
      <c r="O4" s="241">
        <f t="shared" si="1"/>
        <v>5549.6858447673949</v>
      </c>
      <c r="P4" s="241">
        <f t="shared" si="1"/>
        <v>5968.4416828857538</v>
      </c>
      <c r="Q4" s="241">
        <f t="shared" si="1"/>
        <v>5861.1474959999996</v>
      </c>
      <c r="R4" s="241">
        <f t="shared" si="1"/>
        <v>6195.0108340839133</v>
      </c>
      <c r="S4" s="241">
        <f t="shared" si="1"/>
        <v>6521.2790915354344</v>
      </c>
      <c r="T4" s="241">
        <f t="shared" si="1"/>
        <v>6522.2010421541099</v>
      </c>
      <c r="U4" s="241">
        <f t="shared" si="1"/>
        <v>6806.4631478540441</v>
      </c>
      <c r="V4" s="241">
        <f t="shared" si="1"/>
        <v>6484.5546766699672</v>
      </c>
      <c r="W4" s="241">
        <f t="shared" si="1"/>
        <v>6376.3569232512464</v>
      </c>
      <c r="X4" s="241">
        <f t="shared" si="1"/>
        <v>7315.8209614720899</v>
      </c>
      <c r="Y4" s="241">
        <f t="shared" si="1"/>
        <v>7067.19659129101</v>
      </c>
      <c r="DA4" s="83"/>
    </row>
    <row r="5" spans="1:105" ht="12" customHeight="1" x14ac:dyDescent="0.25">
      <c r="A5" s="99" t="s">
        <v>54</v>
      </c>
      <c r="B5" s="282">
        <v>34.927105903030032</v>
      </c>
      <c r="C5" s="282">
        <v>32.838482386591807</v>
      </c>
      <c r="D5" s="282">
        <v>32.104187155671397</v>
      </c>
      <c r="E5" s="282">
        <v>32.447328366321358</v>
      </c>
      <c r="F5" s="282">
        <v>33.895123188253088</v>
      </c>
      <c r="G5" s="282">
        <v>32.312424926454398</v>
      </c>
      <c r="H5" s="282">
        <v>30.427784851083391</v>
      </c>
      <c r="I5" s="282">
        <v>29.867974697917219</v>
      </c>
      <c r="J5" s="282">
        <v>29.226749624394571</v>
      </c>
      <c r="K5" s="282">
        <v>25.39850926957401</v>
      </c>
      <c r="L5" s="282">
        <v>29.483427298601409</v>
      </c>
      <c r="M5" s="282">
        <v>54.583498136665533</v>
      </c>
      <c r="N5" s="282">
        <v>16.737694164794629</v>
      </c>
      <c r="O5" s="282">
        <v>20.428558648506261</v>
      </c>
      <c r="P5" s="282">
        <v>14.54844303844922</v>
      </c>
      <c r="Q5" s="282">
        <v>14.946534310736039</v>
      </c>
      <c r="R5" s="282">
        <v>15.41589857490071</v>
      </c>
      <c r="S5" s="282">
        <v>15.73342092767631</v>
      </c>
      <c r="T5" s="282">
        <v>16.06608332863668</v>
      </c>
      <c r="U5" s="282">
        <v>16.41094531148909</v>
      </c>
      <c r="V5" s="282">
        <v>9.0125085809701861</v>
      </c>
      <c r="W5" s="282">
        <v>9.0127211338984647</v>
      </c>
      <c r="X5" s="282">
        <v>9.0110855323302843</v>
      </c>
      <c r="Y5" s="282">
        <v>9.0114760192568095</v>
      </c>
      <c r="DA5" s="94" t="s">
        <v>1810</v>
      </c>
    </row>
    <row r="6" spans="1:105" ht="12" customHeight="1" x14ac:dyDescent="0.25">
      <c r="A6" s="99" t="s">
        <v>61</v>
      </c>
      <c r="B6" s="282">
        <v>7271.3191361335103</v>
      </c>
      <c r="C6" s="282">
        <v>6991.0056814749514</v>
      </c>
      <c r="D6" s="282">
        <v>6575.6875580867018</v>
      </c>
      <c r="E6" s="282">
        <v>6374.4243258789438</v>
      </c>
      <c r="F6" s="282">
        <v>6588.9841106334452</v>
      </c>
      <c r="G6" s="282">
        <v>6199.9535345368613</v>
      </c>
      <c r="H6" s="282">
        <v>6006.7332050072027</v>
      </c>
      <c r="I6" s="282">
        <v>5996.5299903067453</v>
      </c>
      <c r="J6" s="282">
        <v>5614.8549103989017</v>
      </c>
      <c r="K6" s="282">
        <v>5484.666344409663</v>
      </c>
      <c r="L6" s="282">
        <v>5666.4178244588957</v>
      </c>
      <c r="M6" s="282">
        <v>5826.4423888949632</v>
      </c>
      <c r="N6" s="282">
        <v>5693.7513077593057</v>
      </c>
      <c r="O6" s="282">
        <v>5529.2572861188883</v>
      </c>
      <c r="P6" s="282">
        <v>5953.8932398473044</v>
      </c>
      <c r="Q6" s="282">
        <v>5846.2009616892637</v>
      </c>
      <c r="R6" s="282">
        <v>6179.5949355090124</v>
      </c>
      <c r="S6" s="282">
        <v>6505.5456706077584</v>
      </c>
      <c r="T6" s="282">
        <v>6506.1349588254734</v>
      </c>
      <c r="U6" s="282">
        <v>6790.0522025425553</v>
      </c>
      <c r="V6" s="282">
        <v>6475.5421680889967</v>
      </c>
      <c r="W6" s="282">
        <v>6367.3442021173478</v>
      </c>
      <c r="X6" s="282">
        <v>7306.8098759397599</v>
      </c>
      <c r="Y6" s="282">
        <v>7058.1851152717536</v>
      </c>
      <c r="DA6" s="94" t="s">
        <v>1811</v>
      </c>
    </row>
    <row r="7" spans="1:105" ht="12" customHeight="1" x14ac:dyDescent="0.25">
      <c r="A7" s="49" t="s">
        <v>62</v>
      </c>
      <c r="B7" s="242">
        <v>8592.6754317380091</v>
      </c>
      <c r="C7" s="242">
        <v>8765.9073458240746</v>
      </c>
      <c r="D7" s="242">
        <v>9285.5361874984628</v>
      </c>
      <c r="E7" s="242">
        <v>8412.1660105314459</v>
      </c>
      <c r="F7" s="242">
        <v>8156.3162568512653</v>
      </c>
      <c r="G7" s="242">
        <v>7880.9930653725351</v>
      </c>
      <c r="H7" s="242">
        <v>8067.4173332132686</v>
      </c>
      <c r="I7" s="242">
        <v>8039.5191256650769</v>
      </c>
      <c r="J7" s="242">
        <v>7513.1874221229564</v>
      </c>
      <c r="K7" s="242">
        <v>6174.4702172022498</v>
      </c>
      <c r="L7" s="242">
        <v>6212.3152256940793</v>
      </c>
      <c r="M7" s="242">
        <v>5940.2869663828978</v>
      </c>
      <c r="N7" s="242">
        <v>5521.983702460393</v>
      </c>
      <c r="O7" s="242">
        <v>5110.6464591621334</v>
      </c>
      <c r="P7" s="242">
        <v>4947.5830289523319</v>
      </c>
      <c r="Q7" s="242">
        <v>4780.378483999998</v>
      </c>
      <c r="R7" s="242">
        <v>5326.3565330139654</v>
      </c>
      <c r="S7" s="242">
        <v>5140.9161535433077</v>
      </c>
      <c r="T7" s="242">
        <v>5101.583450319763</v>
      </c>
      <c r="U7" s="242">
        <v>4907.021954408121</v>
      </c>
      <c r="V7" s="242">
        <v>4047.777481148602</v>
      </c>
      <c r="W7" s="242">
        <v>4358.5252511708723</v>
      </c>
      <c r="X7" s="242">
        <v>4255.3665355761041</v>
      </c>
      <c r="Y7" s="242">
        <v>3792.0543817772491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434</v>
      </c>
      <c r="C10" s="241">
        <v>415</v>
      </c>
      <c r="D10" s="241">
        <v>450.17</v>
      </c>
      <c r="E10" s="241">
        <v>478</v>
      </c>
      <c r="F10" s="241">
        <v>492</v>
      </c>
      <c r="G10" s="241">
        <v>515.55999999999995</v>
      </c>
      <c r="H10" s="241">
        <v>501.63</v>
      </c>
      <c r="I10" s="241">
        <v>498.39</v>
      </c>
      <c r="J10" s="241">
        <v>487.51</v>
      </c>
      <c r="K10" s="241">
        <v>376.49</v>
      </c>
      <c r="L10" s="241">
        <v>395</v>
      </c>
      <c r="M10" s="241">
        <v>385.91</v>
      </c>
      <c r="N10" s="241">
        <v>376.05</v>
      </c>
      <c r="O10" s="241">
        <v>376.05</v>
      </c>
      <c r="P10" s="241">
        <v>411</v>
      </c>
      <c r="Q10" s="241">
        <v>397</v>
      </c>
      <c r="R10" s="241">
        <v>392.48</v>
      </c>
      <c r="S10" s="241">
        <v>388.35</v>
      </c>
      <c r="T10" s="241">
        <v>369.15</v>
      </c>
      <c r="U10" s="241">
        <v>333.78</v>
      </c>
      <c r="V10" s="241">
        <v>222.58</v>
      </c>
      <c r="W10" s="241">
        <v>243</v>
      </c>
      <c r="X10" s="241">
        <v>243</v>
      </c>
      <c r="Y10" s="241">
        <v>200.4044223930656</v>
      </c>
      <c r="DA10" s="83" t="s">
        <v>1814</v>
      </c>
    </row>
    <row r="11" spans="1:105" ht="12" customHeight="1" x14ac:dyDescent="0.25">
      <c r="A11" s="107" t="s">
        <v>1815</v>
      </c>
      <c r="B11" s="282">
        <v>9129.32</v>
      </c>
      <c r="C11" s="282">
        <v>8926</v>
      </c>
      <c r="D11" s="282">
        <v>9317.26</v>
      </c>
      <c r="E11" s="282">
        <v>9491</v>
      </c>
      <c r="F11" s="282">
        <v>9667</v>
      </c>
      <c r="G11" s="282">
        <v>9999.3700000000008</v>
      </c>
      <c r="H11" s="282">
        <v>10008.36</v>
      </c>
      <c r="I11" s="282">
        <v>10112.030000000001</v>
      </c>
      <c r="J11" s="282">
        <v>9467.02</v>
      </c>
      <c r="K11" s="282">
        <v>8404.17</v>
      </c>
      <c r="L11" s="282">
        <v>9086.76</v>
      </c>
      <c r="M11" s="282">
        <v>9130.26</v>
      </c>
      <c r="N11" s="282">
        <v>8587.6</v>
      </c>
      <c r="O11" s="282">
        <v>9300.9500000000007</v>
      </c>
      <c r="P11" s="282">
        <v>8649.1</v>
      </c>
      <c r="Q11" s="282">
        <v>8840.82</v>
      </c>
      <c r="R11" s="282">
        <v>8888.33</v>
      </c>
      <c r="S11" s="282">
        <v>9071.15</v>
      </c>
      <c r="T11" s="282">
        <v>9080.99</v>
      </c>
      <c r="U11" s="282">
        <v>8908.94</v>
      </c>
      <c r="V11" s="282">
        <v>8513.7000000000007</v>
      </c>
      <c r="W11" s="282">
        <v>9489</v>
      </c>
      <c r="X11" s="282">
        <v>8696</v>
      </c>
      <c r="Y11" s="282">
        <v>7496</v>
      </c>
      <c r="DA11" s="94" t="s">
        <v>1816</v>
      </c>
    </row>
    <row r="12" spans="1:105" ht="12" customHeight="1" x14ac:dyDescent="0.25">
      <c r="A12" s="49" t="s">
        <v>1817</v>
      </c>
      <c r="B12" s="242">
        <v>2361.0191521197012</v>
      </c>
      <c r="C12" s="242">
        <v>2320.6729088639208</v>
      </c>
      <c r="D12" s="242">
        <v>2411.4103990024951</v>
      </c>
      <c r="E12" s="242">
        <v>2308.0935960591141</v>
      </c>
      <c r="F12" s="242">
        <v>2336.69495694957</v>
      </c>
      <c r="G12" s="242">
        <v>2355.2413586291318</v>
      </c>
      <c r="H12" s="242">
        <v>2385.7032515337428</v>
      </c>
      <c r="I12" s="242">
        <v>2408.500245398774</v>
      </c>
      <c r="J12" s="242">
        <v>2289.6643419434199</v>
      </c>
      <c r="K12" s="242">
        <v>2019.659803198032</v>
      </c>
      <c r="L12" s="242">
        <v>2081.3619512195128</v>
      </c>
      <c r="M12" s="242">
        <v>2088.9153658536602</v>
      </c>
      <c r="N12" s="242">
        <v>1967.6304878048791</v>
      </c>
      <c r="O12" s="242">
        <v>2024.330108827086</v>
      </c>
      <c r="P12" s="242">
        <v>1988.8024390243911</v>
      </c>
      <c r="Q12" s="242">
        <v>2027.814146341464</v>
      </c>
      <c r="R12" s="242">
        <v>2176.980123456789</v>
      </c>
      <c r="S12" s="242">
        <v>2320.6992528019919</v>
      </c>
      <c r="T12" s="242">
        <v>2318.402963885429</v>
      </c>
      <c r="U12" s="242">
        <v>1960.5769696969701</v>
      </c>
      <c r="V12" s="242">
        <v>1853.150303030304</v>
      </c>
      <c r="W12" s="242">
        <v>2432.9999999999991</v>
      </c>
      <c r="X12" s="242">
        <v>2234.7499999999991</v>
      </c>
      <c r="Y12" s="242">
        <v>1924.101105598266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516.66666666666663</v>
      </c>
      <c r="C15" s="241">
        <v>516.66666666666663</v>
      </c>
      <c r="D15" s="241">
        <v>516.66666666666663</v>
      </c>
      <c r="E15" s="241">
        <v>516.66666666666663</v>
      </c>
      <c r="F15" s="241">
        <v>571.87884978241198</v>
      </c>
      <c r="G15" s="241">
        <v>571.87884978241198</v>
      </c>
      <c r="H15" s="241">
        <v>571.87884978241198</v>
      </c>
      <c r="I15" s="241">
        <v>571.87884978241198</v>
      </c>
      <c r="J15" s="241">
        <v>571.87884978241198</v>
      </c>
      <c r="K15" s="241">
        <v>571.87884978241198</v>
      </c>
      <c r="L15" s="241">
        <v>571.87884978241198</v>
      </c>
      <c r="M15" s="241">
        <v>571.87884978241198</v>
      </c>
      <c r="N15" s="241">
        <v>516.66666666666663</v>
      </c>
      <c r="O15" s="241">
        <v>516.66666666666663</v>
      </c>
      <c r="P15" s="241">
        <v>516.66666666666663</v>
      </c>
      <c r="Q15" s="241">
        <v>516.66666666666663</v>
      </c>
      <c r="R15" s="241">
        <v>461.45448355092128</v>
      </c>
      <c r="S15" s="241">
        <v>461.45448355092128</v>
      </c>
      <c r="T15" s="241">
        <v>461.45448355092128</v>
      </c>
      <c r="U15" s="241">
        <v>461.45448355092128</v>
      </c>
      <c r="V15" s="241">
        <v>406.24230043517588</v>
      </c>
      <c r="W15" s="241">
        <v>406.24230043517588</v>
      </c>
      <c r="X15" s="241">
        <v>406.24230043517588</v>
      </c>
      <c r="Y15" s="241">
        <v>406.24230043517588</v>
      </c>
      <c r="DA15" s="83" t="s">
        <v>1819</v>
      </c>
    </row>
    <row r="16" spans="1:105" ht="12" customHeight="1" x14ac:dyDescent="0.25">
      <c r="A16" s="107" t="s">
        <v>1815</v>
      </c>
      <c r="B16" s="282">
        <v>10143.68888888889</v>
      </c>
      <c r="C16" s="282">
        <v>10143.68888888889</v>
      </c>
      <c r="D16" s="282">
        <v>10143.68888888889</v>
      </c>
      <c r="E16" s="282">
        <v>10143.68888888889</v>
      </c>
      <c r="F16" s="282">
        <v>11049.96464952952</v>
      </c>
      <c r="G16" s="282">
        <v>11049.96464952952</v>
      </c>
      <c r="H16" s="282">
        <v>11049.96464952952</v>
      </c>
      <c r="I16" s="282">
        <v>11049.96464952952</v>
      </c>
      <c r="J16" s="282">
        <v>10143.68888888889</v>
      </c>
      <c r="K16" s="282">
        <v>10143.68888888889</v>
      </c>
      <c r="L16" s="282">
        <v>10143.68888888889</v>
      </c>
      <c r="M16" s="282">
        <v>10143.68888888889</v>
      </c>
      <c r="N16" s="282">
        <v>9237.4131282482595</v>
      </c>
      <c r="O16" s="282">
        <v>10143.68888888889</v>
      </c>
      <c r="P16" s="282">
        <v>10143.68888888889</v>
      </c>
      <c r="Q16" s="282">
        <v>10143.68888888889</v>
      </c>
      <c r="R16" s="282">
        <v>10143.68888888889</v>
      </c>
      <c r="S16" s="282">
        <v>10143.68888888889</v>
      </c>
      <c r="T16" s="282">
        <v>10143.68888888889</v>
      </c>
      <c r="U16" s="282">
        <v>10143.68888888889</v>
      </c>
      <c r="V16" s="282">
        <v>10143.68888888889</v>
      </c>
      <c r="W16" s="282">
        <v>10143.68888888889</v>
      </c>
      <c r="X16" s="282">
        <v>10143.68888888889</v>
      </c>
      <c r="Y16" s="282">
        <v>10143.68888888889</v>
      </c>
      <c r="DA16" s="94" t="s">
        <v>1820</v>
      </c>
    </row>
    <row r="17" spans="1:105" ht="12" customHeight="1" x14ac:dyDescent="0.25">
      <c r="A17" s="49" t="s">
        <v>1817</v>
      </c>
      <c r="B17" s="242">
        <v>2623.3546134663352</v>
      </c>
      <c r="C17" s="242">
        <v>2623.3546134663352</v>
      </c>
      <c r="D17" s="242">
        <v>2623.3546134663352</v>
      </c>
      <c r="E17" s="242">
        <v>2623.3546134663352</v>
      </c>
      <c r="F17" s="242">
        <v>2623.3546134663352</v>
      </c>
      <c r="G17" s="242">
        <v>2623.3546134663352</v>
      </c>
      <c r="H17" s="242">
        <v>2623.3546134663352</v>
      </c>
      <c r="I17" s="242">
        <v>2623.3546134663352</v>
      </c>
      <c r="J17" s="242">
        <v>2623.3546134663352</v>
      </c>
      <c r="K17" s="242">
        <v>2623.3546134663352</v>
      </c>
      <c r="L17" s="242">
        <v>2381.0642216527558</v>
      </c>
      <c r="M17" s="242">
        <v>2381.0642216527558</v>
      </c>
      <c r="N17" s="242">
        <v>2138.7738298391769</v>
      </c>
      <c r="O17" s="242">
        <v>2138.7738298391769</v>
      </c>
      <c r="P17" s="242">
        <v>2138.7738298391769</v>
      </c>
      <c r="Q17" s="242">
        <v>2138.7738298391769</v>
      </c>
      <c r="R17" s="242">
        <v>2381.0642216527558</v>
      </c>
      <c r="S17" s="242">
        <v>2623.3546134663352</v>
      </c>
      <c r="T17" s="242">
        <v>2623.3546134663352</v>
      </c>
      <c r="U17" s="242">
        <v>2381.0642216527558</v>
      </c>
      <c r="V17" s="242">
        <v>2381.0642216527558</v>
      </c>
      <c r="W17" s="242">
        <v>2623.3546134663352</v>
      </c>
      <c r="X17" s="242">
        <v>2623.3546134663352</v>
      </c>
      <c r="Y17" s="242">
        <v>2381.0642216527558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55.212183115745333</v>
      </c>
      <c r="F19" s="241">
        <v>55.212183115745333</v>
      </c>
      <c r="G19" s="241">
        <v>0</v>
      </c>
      <c r="H19" s="241">
        <v>0</v>
      </c>
      <c r="I19" s="241">
        <v>55.212183115745333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906.27576064062794</v>
      </c>
      <c r="D20" s="282">
        <v>0</v>
      </c>
      <c r="E20" s="282">
        <v>0</v>
      </c>
      <c r="F20" s="282">
        <v>1812.5515212812561</v>
      </c>
      <c r="G20" s="282">
        <v>0</v>
      </c>
      <c r="H20" s="282">
        <v>906.27576064062794</v>
      </c>
      <c r="I20" s="282">
        <v>0</v>
      </c>
      <c r="J20" s="282">
        <v>0</v>
      </c>
      <c r="K20" s="282">
        <v>0</v>
      </c>
      <c r="L20" s="282">
        <v>906.27576064062794</v>
      </c>
      <c r="M20" s="282">
        <v>0</v>
      </c>
      <c r="N20" s="282">
        <v>0</v>
      </c>
      <c r="O20" s="282">
        <v>906.27576064062794</v>
      </c>
      <c r="P20" s="282">
        <v>0</v>
      </c>
      <c r="Q20" s="282">
        <v>906.27576064062794</v>
      </c>
      <c r="R20" s="282">
        <v>0</v>
      </c>
      <c r="S20" s="282">
        <v>906.27576064062794</v>
      </c>
      <c r="T20" s="282">
        <v>0</v>
      </c>
      <c r="U20" s="282">
        <v>906.27576064062794</v>
      </c>
      <c r="V20" s="282">
        <v>0</v>
      </c>
      <c r="W20" s="282">
        <v>906.27576064062794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242.29039181357911</v>
      </c>
      <c r="D21" s="242">
        <v>0</v>
      </c>
      <c r="E21" s="242">
        <v>242.29039181357911</v>
      </c>
      <c r="F21" s="242">
        <v>242.29039181357911</v>
      </c>
      <c r="G21" s="242">
        <v>0</v>
      </c>
      <c r="H21" s="242">
        <v>242.29039181357911</v>
      </c>
      <c r="I21" s="242">
        <v>0</v>
      </c>
      <c r="J21" s="242">
        <v>242.29039181357911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242.29039181357911</v>
      </c>
      <c r="Q21" s="242">
        <v>0</v>
      </c>
      <c r="R21" s="242">
        <v>484.58078362715821</v>
      </c>
      <c r="S21" s="242">
        <v>484.58078362715821</v>
      </c>
      <c r="T21" s="242">
        <v>0</v>
      </c>
      <c r="U21" s="242">
        <v>0</v>
      </c>
      <c r="V21" s="242">
        <v>0</v>
      </c>
      <c r="W21" s="242">
        <v>484.58078362715821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55.212183115745347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55.212183115745347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55.212183115745347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55.212183115745347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55.212183115745404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906.2757606406285</v>
      </c>
      <c r="D24" s="282">
        <f t="shared" si="3"/>
        <v>0</v>
      </c>
      <c r="E24" s="282">
        <f t="shared" si="3"/>
        <v>0</v>
      </c>
      <c r="F24" s="282">
        <f t="shared" si="3"/>
        <v>906.27576064062669</v>
      </c>
      <c r="G24" s="282">
        <f t="shared" si="3"/>
        <v>0</v>
      </c>
      <c r="H24" s="282">
        <f t="shared" si="3"/>
        <v>906.2757606406285</v>
      </c>
      <c r="I24" s="282">
        <f t="shared" si="3"/>
        <v>0</v>
      </c>
      <c r="J24" s="282">
        <f t="shared" si="3"/>
        <v>906.27576064063032</v>
      </c>
      <c r="K24" s="282">
        <f t="shared" si="3"/>
        <v>0</v>
      </c>
      <c r="L24" s="282">
        <f t="shared" si="3"/>
        <v>906.2757606406285</v>
      </c>
      <c r="M24" s="282">
        <f t="shared" si="3"/>
        <v>0</v>
      </c>
      <c r="N24" s="282">
        <f t="shared" si="3"/>
        <v>906.27576064063032</v>
      </c>
      <c r="O24" s="282">
        <f t="shared" si="3"/>
        <v>0</v>
      </c>
      <c r="P24" s="282">
        <f t="shared" si="3"/>
        <v>0</v>
      </c>
      <c r="Q24" s="282">
        <f t="shared" si="3"/>
        <v>906.2757606406285</v>
      </c>
      <c r="R24" s="282">
        <f t="shared" si="3"/>
        <v>0</v>
      </c>
      <c r="S24" s="282">
        <f t="shared" si="3"/>
        <v>906.2757606406285</v>
      </c>
      <c r="T24" s="282">
        <f t="shared" si="3"/>
        <v>0</v>
      </c>
      <c r="U24" s="282">
        <f t="shared" si="3"/>
        <v>906.2757606406285</v>
      </c>
      <c r="V24" s="282">
        <f t="shared" si="3"/>
        <v>0</v>
      </c>
      <c r="W24" s="282">
        <f t="shared" si="3"/>
        <v>906.2757606406285</v>
      </c>
      <c r="X24" s="282">
        <f t="shared" si="3"/>
        <v>0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242.29039181357894</v>
      </c>
      <c r="D25" s="242">
        <f t="shared" si="4"/>
        <v>0</v>
      </c>
      <c r="E25" s="242">
        <f t="shared" si="4"/>
        <v>242.29039181357894</v>
      </c>
      <c r="F25" s="242">
        <f t="shared" si="4"/>
        <v>242.29039181357894</v>
      </c>
      <c r="G25" s="242">
        <f t="shared" si="4"/>
        <v>0</v>
      </c>
      <c r="H25" s="242">
        <f t="shared" si="4"/>
        <v>242.29039181357894</v>
      </c>
      <c r="I25" s="242">
        <f t="shared" si="4"/>
        <v>0</v>
      </c>
      <c r="J25" s="242">
        <f t="shared" si="4"/>
        <v>242.29039181357894</v>
      </c>
      <c r="K25" s="242">
        <f t="shared" si="4"/>
        <v>0</v>
      </c>
      <c r="L25" s="242">
        <f t="shared" si="4"/>
        <v>242.29039181357939</v>
      </c>
      <c r="M25" s="242">
        <f t="shared" si="4"/>
        <v>0</v>
      </c>
      <c r="N25" s="242">
        <f t="shared" si="4"/>
        <v>242.29039181357894</v>
      </c>
      <c r="O25" s="242">
        <f t="shared" si="4"/>
        <v>0</v>
      </c>
      <c r="P25" s="242">
        <f t="shared" si="4"/>
        <v>242.29039181357894</v>
      </c>
      <c r="Q25" s="242">
        <f t="shared" si="4"/>
        <v>0</v>
      </c>
      <c r="R25" s="242">
        <f t="shared" si="4"/>
        <v>242.29039181357939</v>
      </c>
      <c r="S25" s="242">
        <f t="shared" si="4"/>
        <v>242.29039181357894</v>
      </c>
      <c r="T25" s="242">
        <f t="shared" si="4"/>
        <v>0</v>
      </c>
      <c r="U25" s="242">
        <f t="shared" si="4"/>
        <v>242.29039181357939</v>
      </c>
      <c r="V25" s="242">
        <f t="shared" si="4"/>
        <v>0</v>
      </c>
      <c r="W25" s="242">
        <f t="shared" si="4"/>
        <v>242.29039181357894</v>
      </c>
      <c r="X25" s="242">
        <f t="shared" si="4"/>
        <v>0</v>
      </c>
      <c r="Y25" s="242">
        <f t="shared" si="4"/>
        <v>242.29039181357939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82.666666666666629</v>
      </c>
      <c r="C27" s="241">
        <f t="shared" si="5"/>
        <v>101.66666666666663</v>
      </c>
      <c r="D27" s="241">
        <f t="shared" si="5"/>
        <v>66.496666666666613</v>
      </c>
      <c r="E27" s="241">
        <f t="shared" si="5"/>
        <v>38.666666666666629</v>
      </c>
      <c r="F27" s="241">
        <f t="shared" si="5"/>
        <v>79.878849782411976</v>
      </c>
      <c r="G27" s="241">
        <f t="shared" si="5"/>
        <v>56.31884978241203</v>
      </c>
      <c r="H27" s="241">
        <f t="shared" si="5"/>
        <v>70.24884978241198</v>
      </c>
      <c r="I27" s="241">
        <f t="shared" si="5"/>
        <v>73.48884978241199</v>
      </c>
      <c r="J27" s="241">
        <f t="shared" si="5"/>
        <v>84.368849782411985</v>
      </c>
      <c r="K27" s="241">
        <f t="shared" si="5"/>
        <v>195.38884978241197</v>
      </c>
      <c r="L27" s="241">
        <f t="shared" si="5"/>
        <v>176.87884978241198</v>
      </c>
      <c r="M27" s="241">
        <f t="shared" si="5"/>
        <v>185.96884978241195</v>
      </c>
      <c r="N27" s="241">
        <f t="shared" si="5"/>
        <v>140.61666666666662</v>
      </c>
      <c r="O27" s="241">
        <f t="shared" si="5"/>
        <v>140.61666666666662</v>
      </c>
      <c r="P27" s="241">
        <f t="shared" si="5"/>
        <v>105.66666666666663</v>
      </c>
      <c r="Q27" s="241">
        <f t="shared" si="5"/>
        <v>119.66666666666663</v>
      </c>
      <c r="R27" s="241">
        <f t="shared" si="5"/>
        <v>68.974483550921263</v>
      </c>
      <c r="S27" s="241">
        <f t="shared" si="5"/>
        <v>73.104483550921259</v>
      </c>
      <c r="T27" s="241">
        <f t="shared" si="5"/>
        <v>92.304483550921304</v>
      </c>
      <c r="U27" s="241">
        <f t="shared" si="5"/>
        <v>127.67448355092131</v>
      </c>
      <c r="V27" s="241">
        <f t="shared" si="5"/>
        <v>183.66230043517587</v>
      </c>
      <c r="W27" s="241">
        <f t="shared" si="5"/>
        <v>163.24230043517588</v>
      </c>
      <c r="X27" s="241">
        <f t="shared" si="5"/>
        <v>163.24230043517588</v>
      </c>
      <c r="Y27" s="241">
        <f t="shared" si="5"/>
        <v>205.83787804211028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1014.3688888888901</v>
      </c>
      <c r="C28" s="282">
        <f t="shared" si="6"/>
        <v>1217.6888888888898</v>
      </c>
      <c r="D28" s="282">
        <f t="shared" si="6"/>
        <v>826.42888888888956</v>
      </c>
      <c r="E28" s="282">
        <f t="shared" si="6"/>
        <v>652.68888888888978</v>
      </c>
      <c r="F28" s="282">
        <f t="shared" si="6"/>
        <v>1382.9646495295201</v>
      </c>
      <c r="G28" s="282">
        <f t="shared" si="6"/>
        <v>1050.5946495295193</v>
      </c>
      <c r="H28" s="282">
        <f t="shared" si="6"/>
        <v>1041.6046495295195</v>
      </c>
      <c r="I28" s="282">
        <f t="shared" si="6"/>
        <v>937.93464952951945</v>
      </c>
      <c r="J28" s="282">
        <f t="shared" si="6"/>
        <v>676.66888888888934</v>
      </c>
      <c r="K28" s="282">
        <f t="shared" si="6"/>
        <v>1739.5188888888897</v>
      </c>
      <c r="L28" s="282">
        <f t="shared" si="6"/>
        <v>1056.9288888888896</v>
      </c>
      <c r="M28" s="282">
        <f t="shared" si="6"/>
        <v>1013.4288888888896</v>
      </c>
      <c r="N28" s="282">
        <f t="shared" si="6"/>
        <v>649.81312824825909</v>
      </c>
      <c r="O28" s="282">
        <f t="shared" si="6"/>
        <v>842.73888888888905</v>
      </c>
      <c r="P28" s="282">
        <f t="shared" si="6"/>
        <v>1494.5888888888894</v>
      </c>
      <c r="Q28" s="282">
        <f t="shared" si="6"/>
        <v>1302.8688888888901</v>
      </c>
      <c r="R28" s="282">
        <f t="shared" si="6"/>
        <v>1255.3588888888899</v>
      </c>
      <c r="S28" s="282">
        <f t="shared" si="6"/>
        <v>1072.5388888888901</v>
      </c>
      <c r="T28" s="282">
        <f t="shared" si="6"/>
        <v>1062.69888888889</v>
      </c>
      <c r="U28" s="282">
        <f t="shared" si="6"/>
        <v>1234.7488888888893</v>
      </c>
      <c r="V28" s="282">
        <f t="shared" si="6"/>
        <v>1629.9888888888891</v>
      </c>
      <c r="W28" s="282">
        <f t="shared" si="6"/>
        <v>654.68888888888978</v>
      </c>
      <c r="X28" s="282">
        <f t="shared" si="6"/>
        <v>1447.6888888888898</v>
      </c>
      <c r="Y28" s="282">
        <f t="shared" si="6"/>
        <v>2647.6888888888898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262.33546134663402</v>
      </c>
      <c r="C29" s="242">
        <f t="shared" si="7"/>
        <v>302.68170460241436</v>
      </c>
      <c r="D29" s="242">
        <f t="shared" si="7"/>
        <v>211.94421446384013</v>
      </c>
      <c r="E29" s="242">
        <f t="shared" si="7"/>
        <v>315.26101740722106</v>
      </c>
      <c r="F29" s="242">
        <f t="shared" si="7"/>
        <v>286.65965651676515</v>
      </c>
      <c r="G29" s="242">
        <f t="shared" si="7"/>
        <v>268.11325483720339</v>
      </c>
      <c r="H29" s="242">
        <f t="shared" si="7"/>
        <v>237.65136193259241</v>
      </c>
      <c r="I29" s="242">
        <f t="shared" si="7"/>
        <v>214.85436806756115</v>
      </c>
      <c r="J29" s="242">
        <f t="shared" si="7"/>
        <v>333.69027152291528</v>
      </c>
      <c r="K29" s="242">
        <f t="shared" si="7"/>
        <v>603.69481026830317</v>
      </c>
      <c r="L29" s="242">
        <f t="shared" si="7"/>
        <v>299.70227043324303</v>
      </c>
      <c r="M29" s="242">
        <f t="shared" si="7"/>
        <v>292.1488557990956</v>
      </c>
      <c r="N29" s="242">
        <f t="shared" si="7"/>
        <v>171.1433420342978</v>
      </c>
      <c r="O29" s="242">
        <f t="shared" si="7"/>
        <v>114.44372101209092</v>
      </c>
      <c r="P29" s="242">
        <f t="shared" si="7"/>
        <v>149.97139081478576</v>
      </c>
      <c r="Q29" s="242">
        <f t="shared" si="7"/>
        <v>110.95968349771283</v>
      </c>
      <c r="R29" s="242">
        <f t="shared" si="7"/>
        <v>204.08409819596682</v>
      </c>
      <c r="S29" s="242">
        <f t="shared" si="7"/>
        <v>302.65536066434333</v>
      </c>
      <c r="T29" s="242">
        <f t="shared" si="7"/>
        <v>304.95164958090618</v>
      </c>
      <c r="U29" s="242">
        <f t="shared" si="7"/>
        <v>420.48725195578572</v>
      </c>
      <c r="V29" s="242">
        <f t="shared" si="7"/>
        <v>527.91391862245177</v>
      </c>
      <c r="W29" s="242">
        <f t="shared" si="7"/>
        <v>190.3546134663361</v>
      </c>
      <c r="X29" s="242">
        <f t="shared" si="7"/>
        <v>388.6046134663361</v>
      </c>
      <c r="Y29" s="242">
        <f t="shared" si="7"/>
        <v>456.96311605448977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2640.307566638005</v>
      </c>
      <c r="C32" s="210">
        <v>2680.5340498710229</v>
      </c>
      <c r="D32" s="210">
        <v>2719.0975064488389</v>
      </c>
      <c r="E32" s="210">
        <v>2797.7619948409279</v>
      </c>
      <c r="F32" s="210">
        <v>2867.3473774720551</v>
      </c>
      <c r="G32" s="210">
        <v>2736.3882201203778</v>
      </c>
      <c r="H32" s="210">
        <v>2771.4937231298359</v>
      </c>
      <c r="I32" s="210">
        <v>2837.4820292347372</v>
      </c>
      <c r="J32" s="210">
        <v>2567.3593293207218</v>
      </c>
      <c r="K32" s="210">
        <v>2433.2138435081679</v>
      </c>
      <c r="L32" s="210">
        <v>2411.822871883061</v>
      </c>
      <c r="M32" s="210">
        <v>2246.1546001719689</v>
      </c>
      <c r="N32" s="210">
        <v>2355.8350816852958</v>
      </c>
      <c r="O32" s="210">
        <v>2020.103611349957</v>
      </c>
      <c r="P32" s="210">
        <v>2243.8138435081678</v>
      </c>
      <c r="Q32" s="210">
        <v>2372.3773860705069</v>
      </c>
      <c r="R32" s="210">
        <v>2314.0466036113498</v>
      </c>
      <c r="S32" s="210">
        <v>2286.3755803955291</v>
      </c>
      <c r="T32" s="210">
        <v>2060.8692175408419</v>
      </c>
      <c r="U32" s="210">
        <v>2057.7553740326739</v>
      </c>
      <c r="V32" s="210">
        <v>2040.459157351677</v>
      </c>
      <c r="W32" s="210">
        <v>2548.7354743135738</v>
      </c>
      <c r="X32" s="210">
        <v>2289.6022222403471</v>
      </c>
      <c r="Y32" s="210">
        <v>2141.4677255138381</v>
      </c>
      <c r="DA32" s="109" t="s">
        <v>1825</v>
      </c>
    </row>
    <row r="33" spans="1:105" ht="12" customHeight="1" x14ac:dyDescent="0.25">
      <c r="A33" s="24" t="s">
        <v>28</v>
      </c>
      <c r="B33" s="213">
        <v>2.546087704213241</v>
      </c>
      <c r="C33" s="213">
        <v>1.2730868443680139</v>
      </c>
      <c r="D33" s="213">
        <v>1.270077386070507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155.04436801375755</v>
      </c>
      <c r="C34" s="204">
        <f t="shared" si="8"/>
        <v>185.43035253654344</v>
      </c>
      <c r="D34" s="204">
        <f t="shared" si="8"/>
        <v>183.5625967325881</v>
      </c>
      <c r="E34" s="204">
        <f t="shared" si="8"/>
        <v>195.41891659501294</v>
      </c>
      <c r="F34" s="204">
        <f t="shared" si="8"/>
        <v>209.51564918314699</v>
      </c>
      <c r="G34" s="204">
        <f t="shared" si="8"/>
        <v>196.90937231298361</v>
      </c>
      <c r="H34" s="204">
        <f t="shared" si="8"/>
        <v>197.55417024935505</v>
      </c>
      <c r="I34" s="204">
        <f t="shared" si="8"/>
        <v>203.97437661220977</v>
      </c>
      <c r="J34" s="204">
        <f t="shared" si="8"/>
        <v>209.56337059329314</v>
      </c>
      <c r="K34" s="204">
        <f t="shared" si="8"/>
        <v>129.8748065348237</v>
      </c>
      <c r="L34" s="204">
        <f t="shared" si="8"/>
        <v>73.397334479793642</v>
      </c>
      <c r="M34" s="204">
        <f t="shared" si="8"/>
        <v>44.014531384350818</v>
      </c>
      <c r="N34" s="204">
        <f t="shared" si="8"/>
        <v>55.230782459157339</v>
      </c>
      <c r="O34" s="204">
        <f t="shared" si="8"/>
        <v>62.525021496130691</v>
      </c>
      <c r="P34" s="204">
        <f t="shared" si="8"/>
        <v>60.738521066208079</v>
      </c>
      <c r="Q34" s="204">
        <f t="shared" si="8"/>
        <v>67.631556319862426</v>
      </c>
      <c r="R34" s="204">
        <f t="shared" si="8"/>
        <v>72.427687016337046</v>
      </c>
      <c r="S34" s="204">
        <f t="shared" si="8"/>
        <v>55.332846087704205</v>
      </c>
      <c r="T34" s="204">
        <f t="shared" si="8"/>
        <v>47.46345657781599</v>
      </c>
      <c r="U34" s="204">
        <f t="shared" si="8"/>
        <v>33.79148753224419</v>
      </c>
      <c r="V34" s="204">
        <f t="shared" si="8"/>
        <v>62.296474634565769</v>
      </c>
      <c r="W34" s="204">
        <f t="shared" si="8"/>
        <v>169.75631986242476</v>
      </c>
      <c r="X34" s="204">
        <f t="shared" si="8"/>
        <v>176.881513327601</v>
      </c>
      <c r="Y34" s="204">
        <f t="shared" si="8"/>
        <v>173.77480653482371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7.690799656061909</v>
      </c>
      <c r="C36" s="204">
        <v>7.690799656061909</v>
      </c>
      <c r="D36" s="204">
        <v>6.592175408426483</v>
      </c>
      <c r="E36" s="204">
        <v>7.690799656061909</v>
      </c>
      <c r="F36" s="204">
        <v>9.8882201203783318</v>
      </c>
      <c r="G36" s="204">
        <v>9.8882201203783318</v>
      </c>
      <c r="H36" s="204">
        <v>9.8882201203783318</v>
      </c>
      <c r="I36" s="204">
        <v>8.7895098882201186</v>
      </c>
      <c r="J36" s="204">
        <v>7.690799656061909</v>
      </c>
      <c r="K36" s="204">
        <v>6.592175408426483</v>
      </c>
      <c r="L36" s="204">
        <v>8.7895098882201186</v>
      </c>
      <c r="M36" s="204">
        <v>6.592175408426483</v>
      </c>
      <c r="N36" s="204">
        <v>6.592175408426483</v>
      </c>
      <c r="O36" s="204">
        <v>4.3947549441100593</v>
      </c>
      <c r="P36" s="204">
        <v>4.3947549441100593</v>
      </c>
      <c r="Q36" s="204">
        <v>5.4934651762682716</v>
      </c>
      <c r="R36" s="204">
        <v>6.592175408426483</v>
      </c>
      <c r="S36" s="204">
        <v>7.690799656061909</v>
      </c>
      <c r="T36" s="204">
        <v>6.592175408426483</v>
      </c>
      <c r="U36" s="204">
        <v>6.8799656061908836</v>
      </c>
      <c r="V36" s="204">
        <v>16.087016337059332</v>
      </c>
      <c r="W36" s="204">
        <v>37.333533963886502</v>
      </c>
      <c r="X36" s="204">
        <v>49.334565778159927</v>
      </c>
      <c r="Y36" s="204">
        <v>57.222012037833181</v>
      </c>
      <c r="DA36" s="71" t="s">
        <v>1828</v>
      </c>
    </row>
    <row r="37" spans="1:105" ht="12" customHeight="1" x14ac:dyDescent="0.25">
      <c r="A37" s="18" t="s">
        <v>71</v>
      </c>
      <c r="B37" s="204">
        <v>19.332158211521929</v>
      </c>
      <c r="C37" s="204">
        <v>16.27970765262253</v>
      </c>
      <c r="D37" s="204">
        <v>19.332158211521929</v>
      </c>
      <c r="E37" s="204">
        <v>23.402149613069639</v>
      </c>
      <c r="F37" s="204">
        <v>30.524505588993978</v>
      </c>
      <c r="G37" s="204">
        <v>27.47205503009458</v>
      </c>
      <c r="H37" s="204">
        <v>22.38460877042132</v>
      </c>
      <c r="I37" s="204">
        <v>20.349699054170252</v>
      </c>
      <c r="J37" s="204">
        <v>20.349699054170252</v>
      </c>
      <c r="K37" s="204">
        <v>16.27970765262253</v>
      </c>
      <c r="L37" s="204">
        <v>25.437059329320721</v>
      </c>
      <c r="M37" s="204">
        <v>18.314703353396389</v>
      </c>
      <c r="N37" s="204">
        <v>14.24479793637145</v>
      </c>
      <c r="O37" s="204">
        <v>13.22725709372313</v>
      </c>
      <c r="P37" s="204">
        <v>15.262252794496989</v>
      </c>
      <c r="Q37" s="204">
        <v>16.27970765262253</v>
      </c>
      <c r="R37" s="204">
        <v>14.24479793637145</v>
      </c>
      <c r="S37" s="204">
        <v>13.22725709372313</v>
      </c>
      <c r="T37" s="204">
        <v>12.209802235597589</v>
      </c>
      <c r="U37" s="204">
        <v>11.61865864144454</v>
      </c>
      <c r="V37" s="204">
        <v>28.824333619948401</v>
      </c>
      <c r="W37" s="204">
        <v>43.233877901977642</v>
      </c>
      <c r="X37" s="204">
        <v>31.18787618228718</v>
      </c>
      <c r="Y37" s="204">
        <v>27.21969045571797</v>
      </c>
      <c r="DA37" s="71" t="s">
        <v>1829</v>
      </c>
    </row>
    <row r="38" spans="1:105" ht="12" customHeight="1" x14ac:dyDescent="0.25">
      <c r="A38" s="18" t="s">
        <v>32</v>
      </c>
      <c r="B38" s="204">
        <v>128.02141014617371</v>
      </c>
      <c r="C38" s="204">
        <v>161.45984522785901</v>
      </c>
      <c r="D38" s="204">
        <v>157.63826311263969</v>
      </c>
      <c r="E38" s="204">
        <v>164.32596732588141</v>
      </c>
      <c r="F38" s="204">
        <v>169.10292347377469</v>
      </c>
      <c r="G38" s="204">
        <v>159.54909716251069</v>
      </c>
      <c r="H38" s="204">
        <v>165.28134135855541</v>
      </c>
      <c r="I38" s="204">
        <v>174.83516766981941</v>
      </c>
      <c r="J38" s="204">
        <v>181.52287188306099</v>
      </c>
      <c r="K38" s="204">
        <v>107.0029234737747</v>
      </c>
      <c r="L38" s="204">
        <v>39.170765262252793</v>
      </c>
      <c r="M38" s="204">
        <v>19.10765262252794</v>
      </c>
      <c r="N38" s="204">
        <v>34.393809114359406</v>
      </c>
      <c r="O38" s="204">
        <v>44.903009458297497</v>
      </c>
      <c r="P38" s="204">
        <v>41.08151332760103</v>
      </c>
      <c r="Q38" s="204">
        <v>45.858383490971619</v>
      </c>
      <c r="R38" s="204">
        <v>51.59071367153912</v>
      </c>
      <c r="S38" s="204">
        <v>34.414789337919167</v>
      </c>
      <c r="T38" s="204">
        <v>28.661478933791919</v>
      </c>
      <c r="U38" s="204">
        <v>15.292863284608771</v>
      </c>
      <c r="V38" s="204">
        <v>17.385124677558039</v>
      </c>
      <c r="W38" s="204">
        <v>89.188907996560616</v>
      </c>
      <c r="X38" s="204">
        <v>96.359071367153902</v>
      </c>
      <c r="Y38" s="204">
        <v>89.333104041272563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1614.2734307824589</v>
      </c>
      <c r="C40" s="204">
        <f t="shared" si="9"/>
        <v>1611.801375752364</v>
      </c>
      <c r="D40" s="204">
        <f t="shared" si="9"/>
        <v>1633.1470335339641</v>
      </c>
      <c r="E40" s="204">
        <f t="shared" si="9"/>
        <v>1674.828030954428</v>
      </c>
      <c r="F40" s="204">
        <f t="shared" si="9"/>
        <v>1024.7420464316419</v>
      </c>
      <c r="G40" s="204">
        <f t="shared" si="9"/>
        <v>882.09372312983658</v>
      </c>
      <c r="H40" s="204">
        <f t="shared" si="9"/>
        <v>899.97850386930349</v>
      </c>
      <c r="I40" s="204">
        <f t="shared" si="9"/>
        <v>947.69991401547713</v>
      </c>
      <c r="J40" s="204">
        <f t="shared" si="9"/>
        <v>828.71883061049004</v>
      </c>
      <c r="K40" s="204">
        <f t="shared" si="9"/>
        <v>953.65434221840064</v>
      </c>
      <c r="L40" s="204">
        <f t="shared" si="9"/>
        <v>984.0498710232157</v>
      </c>
      <c r="M40" s="204">
        <f t="shared" si="9"/>
        <v>788.04815133276009</v>
      </c>
      <c r="N40" s="204">
        <f t="shared" si="9"/>
        <v>673.19432502149607</v>
      </c>
      <c r="O40" s="204">
        <f t="shared" si="9"/>
        <v>612.96216680997418</v>
      </c>
      <c r="P40" s="204">
        <f t="shared" si="9"/>
        <v>600</v>
      </c>
      <c r="Q40" s="204">
        <f t="shared" si="9"/>
        <v>612.96216680997418</v>
      </c>
      <c r="R40" s="204">
        <f t="shared" si="9"/>
        <v>623.83920894239031</v>
      </c>
      <c r="S40" s="204">
        <f t="shared" si="9"/>
        <v>657.42502690511537</v>
      </c>
      <c r="T40" s="204">
        <f t="shared" si="9"/>
        <v>617.69194345750691</v>
      </c>
      <c r="U40" s="204">
        <f t="shared" si="9"/>
        <v>616.87163804490365</v>
      </c>
      <c r="V40" s="204">
        <f t="shared" si="9"/>
        <v>602.81942895300756</v>
      </c>
      <c r="W40" s="204">
        <f t="shared" si="9"/>
        <v>1561.883582271314</v>
      </c>
      <c r="X40" s="204">
        <f t="shared" si="9"/>
        <v>1350.2687234088951</v>
      </c>
      <c r="Y40" s="204">
        <f t="shared" si="9"/>
        <v>1284.5096074376629</v>
      </c>
      <c r="DA40" s="71"/>
    </row>
    <row r="41" spans="1:105" ht="12" customHeight="1" x14ac:dyDescent="0.25">
      <c r="A41" s="18" t="s">
        <v>73</v>
      </c>
      <c r="B41" s="204">
        <v>1614.2734307824589</v>
      </c>
      <c r="C41" s="204">
        <v>1611.801375752364</v>
      </c>
      <c r="D41" s="204">
        <v>1633.1470335339641</v>
      </c>
      <c r="E41" s="204">
        <v>1674.828030954428</v>
      </c>
      <c r="F41" s="204">
        <v>1024.7420464316419</v>
      </c>
      <c r="G41" s="204">
        <v>882.09372312983658</v>
      </c>
      <c r="H41" s="204">
        <v>899.97850386930349</v>
      </c>
      <c r="I41" s="204">
        <v>947.69991401547713</v>
      </c>
      <c r="J41" s="204">
        <v>828.71883061049004</v>
      </c>
      <c r="K41" s="204">
        <v>953.65434221840064</v>
      </c>
      <c r="L41" s="204">
        <v>984.0498710232157</v>
      </c>
      <c r="M41" s="204">
        <v>788.04815133276009</v>
      </c>
      <c r="N41" s="204">
        <v>673.19432502149607</v>
      </c>
      <c r="O41" s="204">
        <v>612.96216680997418</v>
      </c>
      <c r="P41" s="204">
        <v>600</v>
      </c>
      <c r="Q41" s="204">
        <v>612.96216680997418</v>
      </c>
      <c r="R41" s="204">
        <v>623.83920894239031</v>
      </c>
      <c r="S41" s="204">
        <v>657.42502690511537</v>
      </c>
      <c r="T41" s="204">
        <v>617.69194345750691</v>
      </c>
      <c r="U41" s="204">
        <v>616.87163804490365</v>
      </c>
      <c r="V41" s="204">
        <v>602.81942895300756</v>
      </c>
      <c r="W41" s="204">
        <v>1561.883582271314</v>
      </c>
      <c r="X41" s="204">
        <v>1350.2687234088951</v>
      </c>
      <c r="Y41" s="204">
        <v>1284.5096074376629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0</v>
      </c>
      <c r="K43" s="204">
        <f t="shared" si="10"/>
        <v>0</v>
      </c>
      <c r="L43" s="204">
        <f t="shared" si="10"/>
        <v>0</v>
      </c>
      <c r="M43" s="204">
        <f t="shared" si="10"/>
        <v>0</v>
      </c>
      <c r="N43" s="204">
        <f t="shared" si="10"/>
        <v>0.40601891659501288</v>
      </c>
      <c r="O43" s="204">
        <f t="shared" si="10"/>
        <v>0.40601891659501288</v>
      </c>
      <c r="P43" s="204">
        <f t="shared" si="10"/>
        <v>0.40601891659501288</v>
      </c>
      <c r="Q43" s="204">
        <f t="shared" si="10"/>
        <v>0.42992261392949266</v>
      </c>
      <c r="R43" s="204">
        <f t="shared" si="10"/>
        <v>0.45382631126397249</v>
      </c>
      <c r="S43" s="204">
        <f t="shared" si="10"/>
        <v>0.51194643968259079</v>
      </c>
      <c r="T43" s="204">
        <f t="shared" si="10"/>
        <v>0.70143573423845607</v>
      </c>
      <c r="U43" s="204">
        <f t="shared" si="10"/>
        <v>0.82887786223311666</v>
      </c>
      <c r="V43" s="204">
        <f t="shared" si="10"/>
        <v>1.2813449076974577</v>
      </c>
      <c r="W43" s="204">
        <f t="shared" si="10"/>
        <v>12.895916117926797</v>
      </c>
      <c r="X43" s="204">
        <f t="shared" si="10"/>
        <v>11.700824712793857</v>
      </c>
      <c r="Y43" s="204">
        <f t="shared" si="10"/>
        <v>14.301540260181477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2.3903697334479789E-2</v>
      </c>
      <c r="R44" s="204">
        <v>4.7807394668959592E-2</v>
      </c>
      <c r="S44" s="204">
        <v>5.1504729148753217E-2</v>
      </c>
      <c r="T44" s="204">
        <v>7.1023215821152189E-2</v>
      </c>
      <c r="U44" s="204">
        <v>7.2398968185726567E-2</v>
      </c>
      <c r="V44" s="204">
        <v>7.3086844368013756E-2</v>
      </c>
      <c r="W44" s="204">
        <v>8.470077386070507</v>
      </c>
      <c r="X44" s="204">
        <v>6.1075666380051592</v>
      </c>
      <c r="Y44" s="204">
        <v>7.3232158211521918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0.40601891659501288</v>
      </c>
      <c r="O45" s="204">
        <v>0.40601891659501288</v>
      </c>
      <c r="P45" s="204">
        <v>0.40601891659501288</v>
      </c>
      <c r="Q45" s="204">
        <v>0.40601891659501288</v>
      </c>
      <c r="R45" s="204">
        <v>0.40601891659501288</v>
      </c>
      <c r="S45" s="204">
        <v>0.46044171053383759</v>
      </c>
      <c r="T45" s="204">
        <v>0.63041251841730384</v>
      </c>
      <c r="U45" s="204">
        <v>0.7564788940473901</v>
      </c>
      <c r="V45" s="204">
        <v>1.208258063329444</v>
      </c>
      <c r="W45" s="204">
        <v>4.0206309703021468</v>
      </c>
      <c r="X45" s="204">
        <v>5.0335121886977641</v>
      </c>
      <c r="Y45" s="204">
        <v>6.2313211951834946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0.4052077615541434</v>
      </c>
      <c r="X49" s="204">
        <v>0.55974588609093356</v>
      </c>
      <c r="Y49" s="204">
        <v>0.74700324384579042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703.85494411006016</v>
      </c>
      <c r="G50" s="204">
        <v>716.80042992261383</v>
      </c>
      <c r="H50" s="204">
        <v>738.53542562338771</v>
      </c>
      <c r="I50" s="204">
        <v>770.15855546001706</v>
      </c>
      <c r="J50" s="204">
        <v>645.24221840068788</v>
      </c>
      <c r="K50" s="204">
        <v>543.49380911435935</v>
      </c>
      <c r="L50" s="204">
        <v>515.16672398968183</v>
      </c>
      <c r="M50" s="204">
        <v>588.89845227858984</v>
      </c>
      <c r="N50" s="204">
        <v>844.2008598452278</v>
      </c>
      <c r="O50" s="204">
        <v>563.55692175408421</v>
      </c>
      <c r="P50" s="204">
        <v>837.01152192605321</v>
      </c>
      <c r="Q50" s="204">
        <v>940.19294926913142</v>
      </c>
      <c r="R50" s="204">
        <v>873.81771281169381</v>
      </c>
      <c r="S50" s="204">
        <v>833.31599312123808</v>
      </c>
      <c r="T50" s="204">
        <v>665.81152192605327</v>
      </c>
      <c r="U50" s="204">
        <v>658.2963026655201</v>
      </c>
      <c r="V50" s="204">
        <v>622.83912295786752</v>
      </c>
      <c r="W50" s="204">
        <v>48.843422184006883</v>
      </c>
      <c r="X50" s="204">
        <v>50.632072226999142</v>
      </c>
      <c r="Y50" s="204">
        <v>47.304127257093732</v>
      </c>
      <c r="DA50" s="71" t="s">
        <v>1840</v>
      </c>
    </row>
    <row r="51" spans="1:105" ht="12" customHeight="1" x14ac:dyDescent="0.25">
      <c r="A51" s="21" t="s">
        <v>40</v>
      </c>
      <c r="B51" s="207">
        <v>868.44368013757514</v>
      </c>
      <c r="C51" s="207">
        <v>882.02923473774717</v>
      </c>
      <c r="D51" s="207">
        <v>901.11779879621668</v>
      </c>
      <c r="E51" s="207">
        <v>927.51504729148746</v>
      </c>
      <c r="F51" s="207">
        <v>929.23473774720549</v>
      </c>
      <c r="G51" s="207">
        <v>940.58469475494405</v>
      </c>
      <c r="H51" s="207">
        <v>935.4256233877901</v>
      </c>
      <c r="I51" s="207">
        <v>915.64918314703345</v>
      </c>
      <c r="J51" s="207">
        <v>883.83490971625099</v>
      </c>
      <c r="K51" s="207">
        <v>806.19088564058461</v>
      </c>
      <c r="L51" s="207">
        <v>839.20894239036966</v>
      </c>
      <c r="M51" s="207">
        <v>825.19346517626821</v>
      </c>
      <c r="N51" s="207">
        <v>782.80309544282022</v>
      </c>
      <c r="O51" s="207">
        <v>780.65348237317278</v>
      </c>
      <c r="P51" s="207">
        <v>745.6577815993121</v>
      </c>
      <c r="Q51" s="207">
        <v>751.16079105760957</v>
      </c>
      <c r="R51" s="207">
        <v>743.50816852966466</v>
      </c>
      <c r="S51" s="207">
        <v>739.78976784178838</v>
      </c>
      <c r="T51" s="207">
        <v>729.2008598452278</v>
      </c>
      <c r="U51" s="207">
        <v>747.96706792777297</v>
      </c>
      <c r="V51" s="207">
        <v>751.22278589853818</v>
      </c>
      <c r="W51" s="207">
        <v>755.3562338779019</v>
      </c>
      <c r="X51" s="207">
        <v>700.11908856405842</v>
      </c>
      <c r="Y51" s="207">
        <v>621.57764402407565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2640.3075666380064</v>
      </c>
      <c r="C52" s="284">
        <f t="shared" si="11"/>
        <v>2680.5340498710225</v>
      </c>
      <c r="D52" s="284">
        <f t="shared" si="11"/>
        <v>2719.0975064488402</v>
      </c>
      <c r="E52" s="284">
        <f t="shared" si="11"/>
        <v>2797.7619948409269</v>
      </c>
      <c r="F52" s="284">
        <f t="shared" si="11"/>
        <v>2867.3473774720555</v>
      </c>
      <c r="G52" s="284">
        <f t="shared" si="11"/>
        <v>2736.3882201203787</v>
      </c>
      <c r="H52" s="284">
        <f t="shared" si="11"/>
        <v>2771.4937231298359</v>
      </c>
      <c r="I52" s="284">
        <f t="shared" si="11"/>
        <v>2837.4820292347372</v>
      </c>
      <c r="J52" s="284">
        <f t="shared" si="11"/>
        <v>2567.3593293207218</v>
      </c>
      <c r="K52" s="284">
        <f t="shared" si="11"/>
        <v>2433.2138435081674</v>
      </c>
      <c r="L52" s="284">
        <f t="shared" si="11"/>
        <v>2411.8228718830601</v>
      </c>
      <c r="M52" s="284">
        <f t="shared" si="11"/>
        <v>2246.1546001719689</v>
      </c>
      <c r="N52" s="284">
        <f t="shared" si="11"/>
        <v>2355.8350816852958</v>
      </c>
      <c r="O52" s="284">
        <f t="shared" si="11"/>
        <v>2020.1036113499567</v>
      </c>
      <c r="P52" s="284">
        <f t="shared" si="11"/>
        <v>2243.8138435081682</v>
      </c>
      <c r="Q52" s="284">
        <f t="shared" si="11"/>
        <v>2372.3773860705073</v>
      </c>
      <c r="R52" s="284">
        <f t="shared" si="11"/>
        <v>2314.0466036113503</v>
      </c>
      <c r="S52" s="284">
        <f t="shared" si="11"/>
        <v>2286.3755803955291</v>
      </c>
      <c r="T52" s="284">
        <f t="shared" si="11"/>
        <v>2060.8692175408423</v>
      </c>
      <c r="U52" s="284">
        <f t="shared" si="11"/>
        <v>2057.7553740326739</v>
      </c>
      <c r="V52" s="284">
        <f t="shared" si="11"/>
        <v>2040.4591573516766</v>
      </c>
      <c r="W52" s="284">
        <f t="shared" si="11"/>
        <v>2548.7354743135734</v>
      </c>
      <c r="X52" s="284">
        <f t="shared" si="11"/>
        <v>2289.6022222403471</v>
      </c>
      <c r="Y52" s="284">
        <f t="shared" si="11"/>
        <v>2141.4677255138386</v>
      </c>
      <c r="DA52" s="118"/>
    </row>
    <row r="53" spans="1:105" ht="12" customHeight="1" x14ac:dyDescent="0.25">
      <c r="A53" s="51" t="s">
        <v>54</v>
      </c>
      <c r="B53" s="241">
        <f>PPA_fec!B5</f>
        <v>102.5211531207173</v>
      </c>
      <c r="C53" s="241">
        <f>PPA_fec!C5</f>
        <v>102.0701791146826</v>
      </c>
      <c r="D53" s="241">
        <f>PPA_fec!D5</f>
        <v>107.5217375484183</v>
      </c>
      <c r="E53" s="241">
        <f>PPA_fec!E5</f>
        <v>115.5336217451443</v>
      </c>
      <c r="F53" s="241">
        <f>PPA_fec!F5</f>
        <v>120.5363584013642</v>
      </c>
      <c r="G53" s="241">
        <f>PPA_fec!G5</f>
        <v>116.9607195255431</v>
      </c>
      <c r="H53" s="241">
        <f>PPA_fec!H5</f>
        <v>115.8953239771643</v>
      </c>
      <c r="I53" s="241">
        <f>PPA_fec!I5</f>
        <v>115.3464101842481</v>
      </c>
      <c r="J53" s="241">
        <f>PPA_fec!J5</f>
        <v>108.8306154271079</v>
      </c>
      <c r="K53" s="241">
        <f>PPA_fec!K5</f>
        <v>90.3204694769491</v>
      </c>
      <c r="L53" s="241">
        <f>PPA_fec!L5</f>
        <v>89.036148004549204</v>
      </c>
      <c r="M53" s="241">
        <f>PPA_fec!M5</f>
        <v>80.72327757328523</v>
      </c>
      <c r="N53" s="241">
        <f>PPA_fec!N5</f>
        <v>87.581510048167345</v>
      </c>
      <c r="O53" s="241">
        <f>PPA_fec!O5</f>
        <v>71.247429617571356</v>
      </c>
      <c r="P53" s="241">
        <f>PPA_fec!P5</f>
        <v>91.744585988409924</v>
      </c>
      <c r="Q53" s="241">
        <f>PPA_fec!Q5</f>
        <v>93.342727997120519</v>
      </c>
      <c r="R53" s="241">
        <f>PPA_fec!R5</f>
        <v>89.479394007793431</v>
      </c>
      <c r="S53" s="241">
        <f>PPA_fec!S5</f>
        <v>87.340110470492533</v>
      </c>
      <c r="T53" s="241">
        <f>PPA_fec!T5</f>
        <v>74.922813350325399</v>
      </c>
      <c r="U53" s="241">
        <f>PPA_fec!U5</f>
        <v>71.63622024203984</v>
      </c>
      <c r="V53" s="241">
        <f>PPA_fec!V5</f>
        <v>50.177714795703039</v>
      </c>
      <c r="W53" s="241">
        <f>PPA_fec!W5</f>
        <v>61.442377693389702</v>
      </c>
      <c r="X53" s="241">
        <f>PPA_fec!X5</f>
        <v>60.07364798145403</v>
      </c>
      <c r="Y53" s="241">
        <f>PPA_fec!Y5</f>
        <v>53.827731222818763</v>
      </c>
      <c r="DA53" s="83"/>
    </row>
    <row r="54" spans="1:105" ht="12" customHeight="1" x14ac:dyDescent="0.25">
      <c r="A54" s="99" t="s">
        <v>61</v>
      </c>
      <c r="B54" s="282">
        <f>PPA_fec!B32</f>
        <v>2070.868807844834</v>
      </c>
      <c r="C54" s="282">
        <f>PPA_fec!C32</f>
        <v>2104.4325282324999</v>
      </c>
      <c r="D54" s="282">
        <f>PPA_fec!D32</f>
        <v>2130.7247826959419</v>
      </c>
      <c r="E54" s="282">
        <f>PPA_fec!E32</f>
        <v>2187.4661914549879</v>
      </c>
      <c r="F54" s="282">
        <f>PPA_fec!F32</f>
        <v>2239.7432103664182</v>
      </c>
      <c r="G54" s="282">
        <f>PPA_fec!G32</f>
        <v>2135.518787809599</v>
      </c>
      <c r="H54" s="282">
        <f>PPA_fec!H32</f>
        <v>2165.481554550438</v>
      </c>
      <c r="I54" s="282">
        <f>PPA_fec!I32</f>
        <v>2220.3492620481852</v>
      </c>
      <c r="J54" s="282">
        <f>PPA_fec!J32</f>
        <v>2004.511429659688</v>
      </c>
      <c r="K54" s="282">
        <f>PPA_fec!K32</f>
        <v>1912.5986628182541</v>
      </c>
      <c r="L54" s="282">
        <f>PPA_fec!L32</f>
        <v>1896.274837583524</v>
      </c>
      <c r="M54" s="282">
        <f>PPA_fec!M32</f>
        <v>1768.21656582779</v>
      </c>
      <c r="N54" s="282">
        <f>PPA_fec!N32</f>
        <v>1851.642685239407</v>
      </c>
      <c r="O54" s="282">
        <f>PPA_fec!O32</f>
        <v>1591.616762605606</v>
      </c>
      <c r="P54" s="282">
        <f>PPA_fec!P32</f>
        <v>1784.0435577012811</v>
      </c>
      <c r="Q54" s="282">
        <f>PPA_fec!Q32</f>
        <v>1905.957367541238</v>
      </c>
      <c r="R54" s="282">
        <f>PPA_fec!R32</f>
        <v>1858.906084161692</v>
      </c>
      <c r="S54" s="282">
        <f>PPA_fec!S32</f>
        <v>1808.2238715682961</v>
      </c>
      <c r="T54" s="282">
        <f>PPA_fec!T32</f>
        <v>1624.023217030872</v>
      </c>
      <c r="U54" s="282">
        <f>PPA_fec!U32</f>
        <v>1682.426596228773</v>
      </c>
      <c r="V54" s="282">
        <f>PPA_fec!V32</f>
        <v>1678.6544243081471</v>
      </c>
      <c r="W54" s="282">
        <f>PPA_fec!W32</f>
        <v>2088.6473528540619</v>
      </c>
      <c r="X54" s="282">
        <f>PPA_fec!X32</f>
        <v>1868.3673055094901</v>
      </c>
      <c r="Y54" s="282">
        <f>PPA_fec!Y32</f>
        <v>1749.845423155559</v>
      </c>
      <c r="DA54" s="94"/>
    </row>
    <row r="55" spans="1:105" ht="12" customHeight="1" x14ac:dyDescent="0.25">
      <c r="A55" s="52" t="s">
        <v>62</v>
      </c>
      <c r="B55" s="242">
        <f>PPA_fec!B83</f>
        <v>466.91760567245478</v>
      </c>
      <c r="C55" s="242">
        <f>PPA_fec!C83</f>
        <v>474.03134252384012</v>
      </c>
      <c r="D55" s="242">
        <f>PPA_fec!D83</f>
        <v>480.85098620447963</v>
      </c>
      <c r="E55" s="242">
        <f>PPA_fec!E83</f>
        <v>494.76218164079472</v>
      </c>
      <c r="F55" s="242">
        <f>PPA_fec!F83</f>
        <v>507.06780870427298</v>
      </c>
      <c r="G55" s="242">
        <f>PPA_fec!G83</f>
        <v>483.90871278523662</v>
      </c>
      <c r="H55" s="242">
        <f>PPA_fec!H83</f>
        <v>490.11684460223358</v>
      </c>
      <c r="I55" s="242">
        <f>PPA_fec!I83</f>
        <v>501.78635700230387</v>
      </c>
      <c r="J55" s="242">
        <f>PPA_fec!J83</f>
        <v>454.01728423392552</v>
      </c>
      <c r="K55" s="242">
        <f>PPA_fec!K83</f>
        <v>430.29471121296439</v>
      </c>
      <c r="L55" s="242">
        <f>PPA_fec!L83</f>
        <v>426.51188629498699</v>
      </c>
      <c r="M55" s="242">
        <f>PPA_fec!M83</f>
        <v>397.21475677089393</v>
      </c>
      <c r="N55" s="242">
        <f>PPA_fec!N83</f>
        <v>416.61088639772157</v>
      </c>
      <c r="O55" s="242">
        <f>PPA_fec!O83</f>
        <v>357.23941912677952</v>
      </c>
      <c r="P55" s="242">
        <f>PPA_fec!P83</f>
        <v>368.02569981847722</v>
      </c>
      <c r="Q55" s="242">
        <f>PPA_fec!Q83</f>
        <v>373.07729053214882</v>
      </c>
      <c r="R55" s="242">
        <f>PPA_fec!R83</f>
        <v>365.6611254418649</v>
      </c>
      <c r="S55" s="242">
        <f>PPA_fec!S83</f>
        <v>390.81159835674032</v>
      </c>
      <c r="T55" s="242">
        <f>PPA_fec!T83</f>
        <v>361.92318715964461</v>
      </c>
      <c r="U55" s="242">
        <f>PPA_fec!U83</f>
        <v>303.69255756186112</v>
      </c>
      <c r="V55" s="242">
        <f>PPA_fec!V83</f>
        <v>311.62701824782653</v>
      </c>
      <c r="W55" s="242">
        <f>PPA_fec!W83</f>
        <v>398.64574376612211</v>
      </c>
      <c r="X55" s="242">
        <f>PPA_fec!X83</f>
        <v>361.16126874940278</v>
      </c>
      <c r="Y55" s="242">
        <f>PPA_fec!Y83</f>
        <v>337.79457113546061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4296.5990848728716</v>
      </c>
      <c r="C57" s="203">
        <f t="shared" si="12"/>
        <v>4384.877549872489</v>
      </c>
      <c r="D57" s="203">
        <f t="shared" si="12"/>
        <v>4429.1663977361386</v>
      </c>
      <c r="E57" s="203">
        <f t="shared" si="12"/>
        <v>4559.2607069982168</v>
      </c>
      <c r="F57" s="203">
        <f t="shared" si="12"/>
        <v>3075.724082878849</v>
      </c>
      <c r="G57" s="203">
        <f t="shared" si="12"/>
        <v>2700.2424938386175</v>
      </c>
      <c r="H57" s="203">
        <f t="shared" si="12"/>
        <v>2745.042599158915</v>
      </c>
      <c r="I57" s="203">
        <f t="shared" si="12"/>
        <v>2878.8745755589034</v>
      </c>
      <c r="J57" s="203">
        <f t="shared" si="12"/>
        <v>2618.1818369987245</v>
      </c>
      <c r="K57" s="203">
        <f t="shared" si="12"/>
        <v>2654.6123829585313</v>
      </c>
      <c r="L57" s="203">
        <f t="shared" si="12"/>
        <v>2540.4045044386066</v>
      </c>
      <c r="M57" s="203">
        <f t="shared" si="12"/>
        <v>1987.1188938010825</v>
      </c>
      <c r="N57" s="203">
        <f t="shared" si="12"/>
        <v>1754.2603346391224</v>
      </c>
      <c r="O57" s="203">
        <f t="shared" si="12"/>
        <v>1637.8811539209225</v>
      </c>
      <c r="P57" s="203">
        <f t="shared" si="12"/>
        <v>1601.3652166790546</v>
      </c>
      <c r="Q57" s="203">
        <f t="shared" si="12"/>
        <v>1653.3497534393061</v>
      </c>
      <c r="R57" s="203">
        <f t="shared" si="12"/>
        <v>1694.0632946391679</v>
      </c>
      <c r="S57" s="203">
        <f t="shared" si="12"/>
        <v>1717.0350628638325</v>
      </c>
      <c r="T57" s="203">
        <f t="shared" si="12"/>
        <v>1599.0071276339777</v>
      </c>
      <c r="U57" s="203">
        <f t="shared" si="12"/>
        <v>1552.6846167881517</v>
      </c>
      <c r="V57" s="203">
        <f t="shared" si="12"/>
        <v>1604.1620562648377</v>
      </c>
      <c r="W57" s="203">
        <f t="shared" si="12"/>
        <v>4190.3280819623178</v>
      </c>
      <c r="X57" s="203">
        <f t="shared" si="12"/>
        <v>3710.8571461432311</v>
      </c>
      <c r="Y57" s="203">
        <f t="shared" si="12"/>
        <v>3542.1608847773186</v>
      </c>
      <c r="DA57" s="112"/>
    </row>
    <row r="58" spans="1:105" ht="12" customHeight="1" x14ac:dyDescent="0.25">
      <c r="A58" s="51" t="s">
        <v>54</v>
      </c>
      <c r="B58" s="241">
        <f>PPA_emi!B5</f>
        <v>146.51023591428691</v>
      </c>
      <c r="C58" s="241">
        <f>PPA_emi!C5</f>
        <v>146.63727890666891</v>
      </c>
      <c r="D58" s="241">
        <f>PPA_emi!D5</f>
        <v>153.42295583012611</v>
      </c>
      <c r="E58" s="241">
        <f>PPA_emi!E5</f>
        <v>165.08531342371711</v>
      </c>
      <c r="F58" s="241">
        <f>PPA_emi!F5</f>
        <v>114.4812178883395</v>
      </c>
      <c r="G58" s="241">
        <f>PPA_emi!G5</f>
        <v>99.811129478769615</v>
      </c>
      <c r="H58" s="241">
        <f>PPA_emi!H5</f>
        <v>100.01525613503109</v>
      </c>
      <c r="I58" s="241">
        <f>PPA_emi!I5</f>
        <v>103.74436090722369</v>
      </c>
      <c r="J58" s="241">
        <f>PPA_emi!J5</f>
        <v>96.037994245015881</v>
      </c>
      <c r="K58" s="241">
        <f>PPA_emi!K5</f>
        <v>86.064224885347102</v>
      </c>
      <c r="L58" s="241">
        <f>PPA_emi!L5</f>
        <v>79.889590636692915</v>
      </c>
      <c r="M58" s="241">
        <f>PPA_emi!M5</f>
        <v>59.16058486618568</v>
      </c>
      <c r="N58" s="241">
        <f>PPA_emi!N5</f>
        <v>56.541674914429251</v>
      </c>
      <c r="O58" s="241">
        <f>PPA_emi!O5</f>
        <v>46.63649949399651</v>
      </c>
      <c r="P58" s="241">
        <f>PPA_emi!P5</f>
        <v>55.64599272116736</v>
      </c>
      <c r="Q58" s="241">
        <f>PPA_emi!Q5</f>
        <v>55.579757240870357</v>
      </c>
      <c r="R58" s="241">
        <f>PPA_emi!R5</f>
        <v>55.779111423231257</v>
      </c>
      <c r="S58" s="241">
        <f>PPA_emi!S5</f>
        <v>56.86812150503998</v>
      </c>
      <c r="T58" s="241">
        <f>PPA_emi!T5</f>
        <v>49.00045567934913</v>
      </c>
      <c r="U58" s="241">
        <f>PPA_emi!U5</f>
        <v>42.374430311184852</v>
      </c>
      <c r="V58" s="241">
        <f>PPA_emi!V5</f>
        <v>30.806480867316541</v>
      </c>
      <c r="W58" s="241">
        <f>PPA_emi!W5</f>
        <v>88.458095701930247</v>
      </c>
      <c r="X58" s="241">
        <f>PPA_emi!X5</f>
        <v>84.477672716297491</v>
      </c>
      <c r="Y58" s="241">
        <f>PPA_emi!Y5</f>
        <v>78.973834523225776</v>
      </c>
      <c r="DA58" s="83"/>
    </row>
    <row r="59" spans="1:105" ht="12" customHeight="1" x14ac:dyDescent="0.25">
      <c r="A59" s="99" t="s">
        <v>61</v>
      </c>
      <c r="B59" s="282">
        <f>PPA_emi!B32</f>
        <v>3998.232102786646</v>
      </c>
      <c r="C59" s="282">
        <f>PPA_emi!C32</f>
        <v>4085.3104313289168</v>
      </c>
      <c r="D59" s="282">
        <f>PPA_emi!D32</f>
        <v>4123.6685295910193</v>
      </c>
      <c r="E59" s="282">
        <f>PPA_emi!E32</f>
        <v>4237.3001371188784</v>
      </c>
      <c r="F59" s="282">
        <f>PPA_emi!F32</f>
        <v>2810.4286883535729</v>
      </c>
      <c r="G59" s="282">
        <f>PPA_emi!G32</f>
        <v>2489.7927443944309</v>
      </c>
      <c r="H59" s="282">
        <f>PPA_emi!H32</f>
        <v>2524.7964778608571</v>
      </c>
      <c r="I59" s="282">
        <f>PPA_emi!I32</f>
        <v>2628.1582407735309</v>
      </c>
      <c r="J59" s="282">
        <f>PPA_emi!J32</f>
        <v>2419.4952454307572</v>
      </c>
      <c r="K59" s="282">
        <f>PPA_emi!K32</f>
        <v>2448.9902153963608</v>
      </c>
      <c r="L59" s="282">
        <f>PPA_emi!L32</f>
        <v>2360.3349025145781</v>
      </c>
      <c r="M59" s="282">
        <f>PPA_emi!M32</f>
        <v>1858.770290127407</v>
      </c>
      <c r="N59" s="282">
        <f>PPA_emi!N32</f>
        <v>1595.6707764332671</v>
      </c>
      <c r="O59" s="282">
        <f>PPA_emi!O32</f>
        <v>1546.0239926524159</v>
      </c>
      <c r="P59" s="282">
        <f>PPA_emi!P32</f>
        <v>1465.437765359477</v>
      </c>
      <c r="Q59" s="282">
        <f>PPA_emi!Q32</f>
        <v>1505.4989313123081</v>
      </c>
      <c r="R59" s="282">
        <f>PPA_emi!R32</f>
        <v>1551.2557423302869</v>
      </c>
      <c r="S59" s="282">
        <f>PPA_emi!S32</f>
        <v>1558.038557156402</v>
      </c>
      <c r="T59" s="282">
        <f>PPA_emi!T32</f>
        <v>1481.5356974282861</v>
      </c>
      <c r="U59" s="282">
        <f>PPA_emi!U32</f>
        <v>1469.7112225735291</v>
      </c>
      <c r="V59" s="282">
        <f>PPA_emi!V32</f>
        <v>1533.028717693325</v>
      </c>
      <c r="W59" s="282">
        <f>PPA_emi!W32</f>
        <v>3947.6858313141302</v>
      </c>
      <c r="X59" s="282">
        <f>PPA_emi!X32</f>
        <v>3499.1729529426252</v>
      </c>
      <c r="Y59" s="282">
        <f>PPA_emi!Y32</f>
        <v>3325.1421886852222</v>
      </c>
      <c r="DA59" s="94"/>
    </row>
    <row r="60" spans="1:105" ht="12" customHeight="1" x14ac:dyDescent="0.25">
      <c r="A60" s="52" t="s">
        <v>62</v>
      </c>
      <c r="B60" s="242">
        <f>PPA_emi!B83</f>
        <v>151.85674617193831</v>
      </c>
      <c r="C60" s="242">
        <f>PPA_emi!C83</f>
        <v>152.9298396369029</v>
      </c>
      <c r="D60" s="242">
        <f>PPA_emi!D83</f>
        <v>152.07491231499321</v>
      </c>
      <c r="E60" s="242">
        <f>PPA_emi!E83</f>
        <v>156.8752564556217</v>
      </c>
      <c r="F60" s="242">
        <f>PPA_emi!F83</f>
        <v>150.81417663693679</v>
      </c>
      <c r="G60" s="242">
        <f>PPA_emi!G83</f>
        <v>110.63861996541689</v>
      </c>
      <c r="H60" s="242">
        <f>PPA_emi!H83</f>
        <v>120.2308651630271</v>
      </c>
      <c r="I60" s="242">
        <f>PPA_emi!I83</f>
        <v>146.97197387814879</v>
      </c>
      <c r="J60" s="242">
        <f>PPA_emi!J83</f>
        <v>102.6485973229515</v>
      </c>
      <c r="K60" s="242">
        <f>PPA_emi!K83</f>
        <v>119.5579426768234</v>
      </c>
      <c r="L60" s="242">
        <f>PPA_emi!L83</f>
        <v>100.1800112873356</v>
      </c>
      <c r="M60" s="242">
        <f>PPA_emi!M83</f>
        <v>69.188018807489925</v>
      </c>
      <c r="N60" s="242">
        <f>PPA_emi!N83</f>
        <v>102.0478832914262</v>
      </c>
      <c r="O60" s="242">
        <f>PPA_emi!O83</f>
        <v>45.220661774510077</v>
      </c>
      <c r="P60" s="242">
        <f>PPA_emi!P83</f>
        <v>80.281458598410239</v>
      </c>
      <c r="Q60" s="242">
        <f>PPA_emi!Q83</f>
        <v>92.271064886127746</v>
      </c>
      <c r="R60" s="242">
        <f>PPA_emi!R83</f>
        <v>87.028440885649715</v>
      </c>
      <c r="S60" s="242">
        <f>PPA_emi!S83</f>
        <v>102.12838420239061</v>
      </c>
      <c r="T60" s="242">
        <f>PPA_emi!T83</f>
        <v>68.47097452634236</v>
      </c>
      <c r="U60" s="242">
        <f>PPA_emi!U83</f>
        <v>40.598963903437749</v>
      </c>
      <c r="V60" s="242">
        <f>PPA_emi!V83</f>
        <v>40.326857704196058</v>
      </c>
      <c r="W60" s="242">
        <f>PPA_emi!W83</f>
        <v>154.18415494625751</v>
      </c>
      <c r="X60" s="242">
        <f>PPA_emi!X83</f>
        <v>127.2065204843086</v>
      </c>
      <c r="Y60" s="242">
        <f>PPA_emi!Y83</f>
        <v>138.04486156887069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80.477202541543846</v>
      </c>
      <c r="C63" s="287">
        <f t="shared" si="13"/>
        <v>79.128873220703156</v>
      </c>
      <c r="D63" s="287">
        <f t="shared" si="13"/>
        <v>71.315696638317519</v>
      </c>
      <c r="E63" s="287">
        <f t="shared" si="13"/>
        <v>67.881440096906616</v>
      </c>
      <c r="F63" s="287">
        <f t="shared" si="13"/>
        <v>68.89252680539245</v>
      </c>
      <c r="G63" s="287">
        <f t="shared" si="13"/>
        <v>62.674421845089618</v>
      </c>
      <c r="H63" s="287">
        <f t="shared" si="13"/>
        <v>60.657825192040733</v>
      </c>
      <c r="I63" s="287">
        <f t="shared" si="13"/>
        <v>59.928920519908544</v>
      </c>
      <c r="J63" s="287">
        <f t="shared" si="13"/>
        <v>59.951077156149765</v>
      </c>
      <c r="K63" s="287">
        <f t="shared" si="13"/>
        <v>67.461311773417648</v>
      </c>
      <c r="L63" s="287">
        <f t="shared" si="13"/>
        <v>74.641588097725091</v>
      </c>
      <c r="M63" s="287">
        <f t="shared" si="13"/>
        <v>141.44100473339776</v>
      </c>
      <c r="N63" s="287">
        <f t="shared" si="13"/>
        <v>44.509225275348037</v>
      </c>
      <c r="O63" s="287">
        <f t="shared" si="13"/>
        <v>54.324049058652463</v>
      </c>
      <c r="P63" s="287">
        <f t="shared" si="13"/>
        <v>35.397671626397127</v>
      </c>
      <c r="Q63" s="287">
        <f t="shared" si="13"/>
        <v>37.648701034599597</v>
      </c>
      <c r="R63" s="287">
        <f t="shared" si="13"/>
        <v>39.278176148850157</v>
      </c>
      <c r="S63" s="287">
        <f t="shared" si="13"/>
        <v>40.513508246881187</v>
      </c>
      <c r="T63" s="287">
        <f t="shared" si="13"/>
        <v>43.521829415242259</v>
      </c>
      <c r="U63" s="287">
        <f t="shared" si="13"/>
        <v>49.166952218494494</v>
      </c>
      <c r="V63" s="287">
        <f t="shared" si="13"/>
        <v>40.491097946671694</v>
      </c>
      <c r="W63" s="287">
        <f t="shared" si="13"/>
        <v>37.089387382298206</v>
      </c>
      <c r="X63" s="287">
        <f t="shared" si="13"/>
        <v>37.082656511647258</v>
      </c>
      <c r="Y63" s="287">
        <f t="shared" si="13"/>
        <v>44.966452893849038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796.47981844578896</v>
      </c>
      <c r="C64" s="288">
        <f t="shared" si="14"/>
        <v>783.21820316770686</v>
      </c>
      <c r="D64" s="288">
        <f t="shared" si="14"/>
        <v>705.75336076128622</v>
      </c>
      <c r="E64" s="288">
        <f t="shared" si="14"/>
        <v>671.6283137581861</v>
      </c>
      <c r="F64" s="288">
        <f t="shared" si="14"/>
        <v>681.59554263302425</v>
      </c>
      <c r="G64" s="288">
        <f t="shared" si="14"/>
        <v>620.03441562187027</v>
      </c>
      <c r="H64" s="288">
        <f t="shared" si="14"/>
        <v>600.17157706229614</v>
      </c>
      <c r="I64" s="288">
        <f t="shared" si="14"/>
        <v>593.00951345147757</v>
      </c>
      <c r="J64" s="288">
        <f t="shared" si="14"/>
        <v>593.09633975621705</v>
      </c>
      <c r="K64" s="288">
        <f t="shared" si="14"/>
        <v>652.61249408444405</v>
      </c>
      <c r="L64" s="288">
        <f t="shared" si="14"/>
        <v>623.59056742545147</v>
      </c>
      <c r="M64" s="288">
        <f t="shared" si="14"/>
        <v>638.14638234781523</v>
      </c>
      <c r="N64" s="288">
        <f t="shared" si="14"/>
        <v>663.02008800588123</v>
      </c>
      <c r="O64" s="288">
        <f t="shared" si="14"/>
        <v>594.48306744137835</v>
      </c>
      <c r="P64" s="288">
        <f t="shared" si="14"/>
        <v>688.38298087053045</v>
      </c>
      <c r="Q64" s="288">
        <f t="shared" si="14"/>
        <v>661.27361055753477</v>
      </c>
      <c r="R64" s="288">
        <f t="shared" si="14"/>
        <v>695.24814397181615</v>
      </c>
      <c r="S64" s="288">
        <f t="shared" si="14"/>
        <v>717.1687901322058</v>
      </c>
      <c r="T64" s="288">
        <f t="shared" si="14"/>
        <v>716.4565712356773</v>
      </c>
      <c r="U64" s="288">
        <f t="shared" si="14"/>
        <v>762.16162669661662</v>
      </c>
      <c r="V64" s="288">
        <f t="shared" si="14"/>
        <v>760.6025779730312</v>
      </c>
      <c r="W64" s="288">
        <f t="shared" si="14"/>
        <v>671.02373296631333</v>
      </c>
      <c r="X64" s="288">
        <f t="shared" si="14"/>
        <v>840.24952575204225</v>
      </c>
      <c r="Y64" s="288">
        <f t="shared" si="14"/>
        <v>941.59353191992443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3639.3925157377839</v>
      </c>
      <c r="C65" s="289">
        <f t="shared" si="15"/>
        <v>3777.3127407754337</v>
      </c>
      <c r="D65" s="289">
        <f t="shared" si="15"/>
        <v>3850.6660630390916</v>
      </c>
      <c r="E65" s="289">
        <f t="shared" si="15"/>
        <v>3644.6381658415194</v>
      </c>
      <c r="F65" s="289">
        <f t="shared" si="15"/>
        <v>3490.5353103936591</v>
      </c>
      <c r="G65" s="289">
        <f t="shared" si="15"/>
        <v>3346.1509311978398</v>
      </c>
      <c r="H65" s="289">
        <f t="shared" si="15"/>
        <v>3381.5678157066741</v>
      </c>
      <c r="I65" s="289">
        <f t="shared" si="15"/>
        <v>3337.9772914799842</v>
      </c>
      <c r="J65" s="289">
        <f t="shared" si="15"/>
        <v>3281.3488355004552</v>
      </c>
      <c r="K65" s="289">
        <f t="shared" si="15"/>
        <v>3057.1832976154101</v>
      </c>
      <c r="L65" s="289">
        <f t="shared" si="15"/>
        <v>2984.735654485351</v>
      </c>
      <c r="M65" s="289">
        <f t="shared" si="15"/>
        <v>2843.718354264357</v>
      </c>
      <c r="N65" s="289">
        <f t="shared" si="15"/>
        <v>2806.4129605050025</v>
      </c>
      <c r="O65" s="289">
        <f t="shared" si="15"/>
        <v>2524.6111969965636</v>
      </c>
      <c r="P65" s="289">
        <f t="shared" si="15"/>
        <v>2487.719711053539</v>
      </c>
      <c r="Q65" s="289">
        <f t="shared" si="15"/>
        <v>2357.4046431348984</v>
      </c>
      <c r="R65" s="289">
        <f t="shared" si="15"/>
        <v>2446.6721012391863</v>
      </c>
      <c r="S65" s="289">
        <f t="shared" si="15"/>
        <v>2215.2444558838079</v>
      </c>
      <c r="T65" s="289">
        <f t="shared" si="15"/>
        <v>2200.4731402559892</v>
      </c>
      <c r="U65" s="289">
        <f t="shared" si="15"/>
        <v>2502.8458613214038</v>
      </c>
      <c r="V65" s="289">
        <f t="shared" si="15"/>
        <v>2184.2683103089939</v>
      </c>
      <c r="W65" s="289">
        <f t="shared" si="15"/>
        <v>1791.4201607771781</v>
      </c>
      <c r="X65" s="289">
        <f t="shared" si="15"/>
        <v>1904.1801255514513</v>
      </c>
      <c r="Y65" s="289">
        <f t="shared" si="15"/>
        <v>1970.8186699462319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0.23622385511686014</v>
      </c>
      <c r="C67" s="252">
        <f t="shared" si="16"/>
        <v>0.2459522388305605</v>
      </c>
      <c r="D67" s="252">
        <f t="shared" si="16"/>
        <v>0.23884696347694936</v>
      </c>
      <c r="E67" s="252">
        <f t="shared" si="16"/>
        <v>0.2417021375421429</v>
      </c>
      <c r="F67" s="252">
        <f t="shared" si="16"/>
        <v>0.24499259837675649</v>
      </c>
      <c r="G67" s="252">
        <f t="shared" si="16"/>
        <v>0.22686150889429574</v>
      </c>
      <c r="H67" s="252">
        <f t="shared" si="16"/>
        <v>0.23103746581576917</v>
      </c>
      <c r="I67" s="252">
        <f t="shared" si="16"/>
        <v>0.23143805089236963</v>
      </c>
      <c r="J67" s="252">
        <f t="shared" si="16"/>
        <v>0.22323770882055322</v>
      </c>
      <c r="K67" s="252">
        <f t="shared" si="16"/>
        <v>0.23990137713338761</v>
      </c>
      <c r="L67" s="252">
        <f t="shared" si="16"/>
        <v>0.22540796963177015</v>
      </c>
      <c r="M67" s="252">
        <f t="shared" si="16"/>
        <v>0.20917643381432258</v>
      </c>
      <c r="N67" s="252">
        <f t="shared" si="16"/>
        <v>0.23289857744493378</v>
      </c>
      <c r="O67" s="252">
        <f t="shared" si="16"/>
        <v>0.18946265022622352</v>
      </c>
      <c r="P67" s="252">
        <f t="shared" si="16"/>
        <v>0.22322283695476866</v>
      </c>
      <c r="Q67" s="252">
        <f t="shared" si="16"/>
        <v>0.23512022165521543</v>
      </c>
      <c r="R67" s="252">
        <f t="shared" si="16"/>
        <v>0.22798459541325272</v>
      </c>
      <c r="S67" s="252">
        <f t="shared" si="16"/>
        <v>0.2249005033358891</v>
      </c>
      <c r="T67" s="252">
        <f t="shared" si="16"/>
        <v>0.20296035040044808</v>
      </c>
      <c r="U67" s="252">
        <f t="shared" si="16"/>
        <v>0.21462106849433712</v>
      </c>
      <c r="V67" s="252">
        <f t="shared" si="16"/>
        <v>0.22543676339160318</v>
      </c>
      <c r="W67" s="252">
        <f t="shared" si="16"/>
        <v>0.2528492909192992</v>
      </c>
      <c r="X67" s="252">
        <f t="shared" si="16"/>
        <v>0.24721665835989312</v>
      </c>
      <c r="Y67" s="252">
        <f t="shared" si="16"/>
        <v>0.26859552588736341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0.22683713659339733</v>
      </c>
      <c r="C68" s="291">
        <f t="shared" si="17"/>
        <v>0.23576434329290835</v>
      </c>
      <c r="D68" s="291">
        <f t="shared" si="17"/>
        <v>0.22868577056945302</v>
      </c>
      <c r="E68" s="291">
        <f t="shared" si="17"/>
        <v>0.23047794662891033</v>
      </c>
      <c r="F68" s="291">
        <f t="shared" si="17"/>
        <v>0.23168958419017463</v>
      </c>
      <c r="G68" s="291">
        <f t="shared" si="17"/>
        <v>0.21356533339696387</v>
      </c>
      <c r="H68" s="291">
        <f t="shared" si="17"/>
        <v>0.2163672724153046</v>
      </c>
      <c r="I68" s="291">
        <f t="shared" si="17"/>
        <v>0.21957502717537281</v>
      </c>
      <c r="J68" s="291">
        <f t="shared" si="17"/>
        <v>0.21173626227257236</v>
      </c>
      <c r="K68" s="291">
        <f t="shared" si="17"/>
        <v>0.22757734110783742</v>
      </c>
      <c r="L68" s="291">
        <f t="shared" si="17"/>
        <v>0.20868547618551869</v>
      </c>
      <c r="M68" s="291">
        <f t="shared" si="17"/>
        <v>0.19366552166398218</v>
      </c>
      <c r="N68" s="291">
        <f t="shared" si="17"/>
        <v>0.21561818031107724</v>
      </c>
      <c r="O68" s="291">
        <f t="shared" si="17"/>
        <v>0.17112410695741898</v>
      </c>
      <c r="P68" s="291">
        <f t="shared" si="17"/>
        <v>0.20626927168159473</v>
      </c>
      <c r="Q68" s="291">
        <f t="shared" si="17"/>
        <v>0.21558603925215514</v>
      </c>
      <c r="R68" s="291">
        <f t="shared" si="17"/>
        <v>0.20914008415098134</v>
      </c>
      <c r="S68" s="291">
        <f t="shared" si="17"/>
        <v>0.19933788676940589</v>
      </c>
      <c r="T68" s="291">
        <f t="shared" si="17"/>
        <v>0.17883768367004832</v>
      </c>
      <c r="U68" s="291">
        <f t="shared" si="17"/>
        <v>0.18884700045446179</v>
      </c>
      <c r="V68" s="291">
        <f t="shared" si="17"/>
        <v>0.19717096260241104</v>
      </c>
      <c r="W68" s="291">
        <f t="shared" si="17"/>
        <v>0.22011248317568363</v>
      </c>
      <c r="X68" s="291">
        <f t="shared" si="17"/>
        <v>0.21485364598775183</v>
      </c>
      <c r="Y68" s="291">
        <f t="shared" si="17"/>
        <v>0.23343722293964234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0.19776104113906084</v>
      </c>
      <c r="C69" s="253">
        <f t="shared" si="18"/>
        <v>0.20426460821482201</v>
      </c>
      <c r="D69" s="253">
        <f t="shared" si="18"/>
        <v>0.1994065325435225</v>
      </c>
      <c r="E69" s="253">
        <f t="shared" si="18"/>
        <v>0.21435967002619033</v>
      </c>
      <c r="F69" s="253">
        <f t="shared" si="18"/>
        <v>0.21700214107802193</v>
      </c>
      <c r="G69" s="253">
        <f t="shared" si="18"/>
        <v>0.2054603495358521</v>
      </c>
      <c r="H69" s="253">
        <f t="shared" si="18"/>
        <v>0.20543914851402528</v>
      </c>
      <c r="I69" s="253">
        <f t="shared" si="18"/>
        <v>0.20833975747393929</v>
      </c>
      <c r="J69" s="253">
        <f t="shared" si="18"/>
        <v>0.19828988726293612</v>
      </c>
      <c r="K69" s="253">
        <f t="shared" si="18"/>
        <v>0.21305306494272641</v>
      </c>
      <c r="L69" s="253">
        <f t="shared" si="18"/>
        <v>0.20491961335465217</v>
      </c>
      <c r="M69" s="253">
        <f t="shared" si="18"/>
        <v>0.19015359035791637</v>
      </c>
      <c r="N69" s="253">
        <f t="shared" si="18"/>
        <v>0.21173227848410681</v>
      </c>
      <c r="O69" s="253">
        <f t="shared" si="18"/>
        <v>0.17647290704665114</v>
      </c>
      <c r="P69" s="253">
        <f t="shared" si="18"/>
        <v>0.18504889806903724</v>
      </c>
      <c r="Q69" s="253">
        <f t="shared" si="18"/>
        <v>0.18398002164313054</v>
      </c>
      <c r="R69" s="253">
        <f t="shared" si="18"/>
        <v>0.16796714012309766</v>
      </c>
      <c r="S69" s="253">
        <f t="shared" si="18"/>
        <v>0.16840251828619232</v>
      </c>
      <c r="T69" s="253">
        <f t="shared" si="18"/>
        <v>0.15610883560685879</v>
      </c>
      <c r="U69" s="253">
        <f t="shared" si="18"/>
        <v>0.15489958428349809</v>
      </c>
      <c r="V69" s="253">
        <f t="shared" si="18"/>
        <v>0.16816068169875295</v>
      </c>
      <c r="W69" s="253">
        <f t="shared" si="18"/>
        <v>0.1638494631180116</v>
      </c>
      <c r="X69" s="253">
        <f t="shared" si="18"/>
        <v>0.16161148618386975</v>
      </c>
      <c r="Y69" s="253">
        <f t="shared" si="18"/>
        <v>0.17555967831037092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0.16157804778643814</v>
      </c>
      <c r="C71" s="252">
        <f>IF(PPA_ued!C$5=0,"",PPA_ued!C$5/C$10)</f>
        <v>0.16797775577190577</v>
      </c>
      <c r="D71" s="252">
        <f>IF(PPA_ued!D$5=0,"",PPA_ued!D$5/D$10)</f>
        <v>0.16312153878944852</v>
      </c>
      <c r="E71" s="252">
        <f>IF(PPA_ued!E$5=0,"",PPA_ued!E$5/E$10)</f>
        <v>0.16587812469571833</v>
      </c>
      <c r="F71" s="252">
        <f>IF(PPA_ued!F$5=0,"",PPA_ued!F$5/F$10)</f>
        <v>0.16946838766784131</v>
      </c>
      <c r="G71" s="252">
        <f>IF(PPA_ued!G$5=0,"",PPA_ued!G$5/G$10)</f>
        <v>0.15654445799102087</v>
      </c>
      <c r="H71" s="252">
        <f>IF(PPA_ued!H$5=0,"",PPA_ued!H$5/H$10)</f>
        <v>0.15955214704395426</v>
      </c>
      <c r="I71" s="252">
        <f>IF(PPA_ued!I$5=0,"",PPA_ued!I$5/I$10)</f>
        <v>0.16162921511530295</v>
      </c>
      <c r="J71" s="252">
        <f>IF(PPA_ued!J$5=0,"",PPA_ued!J$5/J$10)</f>
        <v>0.15526832245575695</v>
      </c>
      <c r="K71" s="252">
        <f>IF(PPA_ued!K$5=0,"",PPA_ued!K$5/K$10)</f>
        <v>0.16770691074347735</v>
      </c>
      <c r="L71" s="252">
        <f>IF(PPA_ued!L$5=0,"",PPA_ued!L$5/L$10)</f>
        <v>0.15773235475085784</v>
      </c>
      <c r="M71" s="252">
        <f>IF(PPA_ued!M$5=0,"",PPA_ued!M$5/M$10)</f>
        <v>0.14617557506164744</v>
      </c>
      <c r="N71" s="252">
        <f>IF(PPA_ued!N$5=0,"",PPA_ued!N$5/N$10)</f>
        <v>0.16363090799682115</v>
      </c>
      <c r="O71" s="252">
        <f>IF(PPA_ued!O$5=0,"",PPA_ued!O$5/O$10)</f>
        <v>0.13184453734698434</v>
      </c>
      <c r="P71" s="252">
        <f>IF(PPA_ued!P$5=0,"",PPA_ued!P$5/P$10)</f>
        <v>0.15657005773747362</v>
      </c>
      <c r="Q71" s="252">
        <f>IF(PPA_ued!Q$5=0,"",PPA_ued!Q$5/Q$10)</f>
        <v>0.16518029460498487</v>
      </c>
      <c r="R71" s="252">
        <f>IF(PPA_ued!R$5=0,"",PPA_ued!R$5/R$10)</f>
        <v>0.15997784923945726</v>
      </c>
      <c r="S71" s="252">
        <f>IF(PPA_ued!S$5=0,"",PPA_ued!S$5/S$10)</f>
        <v>0.15811664799945718</v>
      </c>
      <c r="T71" s="252">
        <f>IF(PPA_ued!T$5=0,"",PPA_ued!T$5/T$10)</f>
        <v>0.14208418971632425</v>
      </c>
      <c r="U71" s="252">
        <f>IF(PPA_ued!U$5=0,"",PPA_ued!U$5/U$10)</f>
        <v>0.14969542377754472</v>
      </c>
      <c r="V71" s="252">
        <f>IF(PPA_ued!V$5=0,"",PPA_ued!V$5/V$10)</f>
        <v>0.15704591990176242</v>
      </c>
      <c r="W71" s="252">
        <f>IF(PPA_ued!W$5=0,"",PPA_ued!W$5/W$10)</f>
        <v>0.17702953039805658</v>
      </c>
      <c r="X71" s="252">
        <f>IF(PPA_ued!X$5=0,"",PPA_ued!X$5/X$10)</f>
        <v>0.17272215431887319</v>
      </c>
      <c r="Y71" s="252">
        <f>IF(PPA_ued!Y$5=0,"",PPA_ued!Y$5/Y$10)</f>
        <v>0.18806704348405257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0.13333475849881044</v>
      </c>
      <c r="C72" s="291">
        <f>IF(PPA_ued!C$32=0,"",PPA_ued!C$32/C$11)</f>
        <v>0.13848446267621142</v>
      </c>
      <c r="D72" s="291">
        <f>IF(PPA_ued!D$32=0,"",PPA_ued!D$32/D$11)</f>
        <v>0.1343311023283405</v>
      </c>
      <c r="E72" s="291">
        <f>IF(PPA_ued!E$32=0,"",PPA_ued!E$32/E$11)</f>
        <v>0.13536980201275906</v>
      </c>
      <c r="F72" s="291">
        <f>IF(PPA_ued!F$32=0,"",PPA_ued!F$32/F$11)</f>
        <v>0.13715160375803373</v>
      </c>
      <c r="G72" s="291">
        <f>IF(PPA_ued!G$32=0,"",PPA_ued!G$32/G$11)</f>
        <v>0.12602762979819387</v>
      </c>
      <c r="H72" s="291">
        <f>IF(PPA_ued!H$32=0,"",PPA_ued!H$32/H$11)</f>
        <v>0.128653639471181</v>
      </c>
      <c r="I72" s="291">
        <f>IF(PPA_ued!I$32=0,"",PPA_ued!I$32/I$11)</f>
        <v>0.13081867940647982</v>
      </c>
      <c r="J72" s="291">
        <f>IF(PPA_ued!J$32=0,"",PPA_ued!J$32/J$11)</f>
        <v>0.12552706714730782</v>
      </c>
      <c r="K72" s="291">
        <f>IF(PPA_ued!K$32=0,"",PPA_ued!K$32/K$11)</f>
        <v>0.13590745013114217</v>
      </c>
      <c r="L72" s="291">
        <f>IF(PPA_ued!L$32=0,"",PPA_ued!L$32/L$11)</f>
        <v>0.12649304321048799</v>
      </c>
      <c r="M72" s="291">
        <f>IF(PPA_ued!M$32=0,"",PPA_ued!M$32/M$11)</f>
        <v>0.11712223120594288</v>
      </c>
      <c r="N72" s="291">
        <f>IF(PPA_ued!N$32=0,"",PPA_ued!N$32/N$11)</f>
        <v>0.13092362596764834</v>
      </c>
      <c r="O72" s="291">
        <f>IF(PPA_ued!O$32=0,"",PPA_ued!O$32/O$11)</f>
        <v>0.1045210303935642</v>
      </c>
      <c r="P72" s="291">
        <f>IF(PPA_ued!P$32=0,"",PPA_ued!P$32/P$11)</f>
        <v>0.12699376344752505</v>
      </c>
      <c r="Q72" s="291">
        <f>IF(PPA_ued!Q$32=0,"",PPA_ued!Q$32/Q$11)</f>
        <v>0.13524708815218589</v>
      </c>
      <c r="R72" s="291">
        <f>IF(PPA_ued!R$32=0,"",PPA_ued!R$32/R$11)</f>
        <v>0.13106819805198647</v>
      </c>
      <c r="S72" s="291">
        <f>IF(PPA_ued!S$32=0,"",PPA_ued!S$32/S$11)</f>
        <v>0.12761150936594545</v>
      </c>
      <c r="T72" s="291">
        <f>IF(PPA_ued!T$32=0,"",PPA_ued!T$32/T$11)</f>
        <v>0.11404430956838188</v>
      </c>
      <c r="U72" s="291">
        <f>IF(PPA_ued!U$32=0,"",PPA_ued!U$32/U$11)</f>
        <v>0.12237433638239184</v>
      </c>
      <c r="V72" s="291">
        <f>IF(PPA_ued!V$32=0,"",PPA_ued!V$32/V$11)</f>
        <v>0.12758154807238825</v>
      </c>
      <c r="W72" s="291">
        <f>IF(PPA_ued!W$32=0,"",PPA_ued!W$32/W$11)</f>
        <v>0.14698513049479323</v>
      </c>
      <c r="X72" s="291">
        <f>IF(PPA_ued!X$32=0,"",PPA_ued!X$32/X$11)</f>
        <v>0.14310608400320124</v>
      </c>
      <c r="Y72" s="291">
        <f>IF(PPA_ued!Y$32=0,"",PPA_ued!Y$32/Y$11)</f>
        <v>0.15583641644394772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0.11429071658811524</v>
      </c>
      <c r="C73" s="253">
        <f>IF(PPA_ued!C$83=0,"",PPA_ued!C$83/C$12)</f>
        <v>0.11824422618080282</v>
      </c>
      <c r="D73" s="253">
        <f>IF(PPA_ued!D$83=0,"",PPA_ued!D$83/D$12)</f>
        <v>0.11544961963773631</v>
      </c>
      <c r="E73" s="253">
        <f>IF(PPA_ued!E$83=0,"",PPA_ued!E$83/E$12)</f>
        <v>0.12461859061544574</v>
      </c>
      <c r="F73" s="253">
        <f>IF(PPA_ued!F$83=0,"",PPA_ued!F$83/F$12)</f>
        <v>0.12740375426873246</v>
      </c>
      <c r="G73" s="253">
        <f>IF(PPA_ued!G$83=0,"",PPA_ued!G$83/G$12)</f>
        <v>0.12104573475837242</v>
      </c>
      <c r="H73" s="253">
        <f>IF(PPA_ued!H$83=0,"",PPA_ued!H$83/H$12)</f>
        <v>0.12188220436575734</v>
      </c>
      <c r="I73" s="253">
        <f>IF(PPA_ued!I$83=0,"",PPA_ued!I$83/I$12)</f>
        <v>0.1233606645263489</v>
      </c>
      <c r="J73" s="253">
        <f>IF(PPA_ued!J$83=0,"",PPA_ued!J$83/J$12)</f>
        <v>0.11891565210366213</v>
      </c>
      <c r="K73" s="253">
        <f>IF(PPA_ued!K$83=0,"",PPA_ued!K$83/K$12)</f>
        <v>0.1273183374851776</v>
      </c>
      <c r="L73" s="253">
        <f>IF(PPA_ued!L$83=0,"",PPA_ued!L$83/L$12)</f>
        <v>0.12259988606587886</v>
      </c>
      <c r="M73" s="253">
        <f>IF(PPA_ued!M$83=0,"",PPA_ued!M$83/M$12)</f>
        <v>0.11423044840194606</v>
      </c>
      <c r="N73" s="253">
        <f>IF(PPA_ued!N$83=0,"",PPA_ued!N$83/N$12)</f>
        <v>0.12700054521976978</v>
      </c>
      <c r="O73" s="253">
        <f>IF(PPA_ued!O$83=0,"",PPA_ued!O$83/O$12)</f>
        <v>0.10640838189063224</v>
      </c>
      <c r="P73" s="253">
        <f>IF(PPA_ued!P$83=0,"",PPA_ued!P$83/P$12)</f>
        <v>0.11365467649875215</v>
      </c>
      <c r="Q73" s="253">
        <f>IF(PPA_ued!Q$83=0,"",PPA_ued!Q$83/Q$12)</f>
        <v>0.11290023037642052</v>
      </c>
      <c r="R73" s="253">
        <f>IF(PPA_ued!R$83=0,"",PPA_ued!R$83/R$12)</f>
        <v>0.10580827456324816</v>
      </c>
      <c r="S73" s="253">
        <f>IF(PPA_ued!S$83=0,"",PPA_ued!S$83/S$12)</f>
        <v>0.10830928048724736</v>
      </c>
      <c r="T73" s="253">
        <f>IF(PPA_ued!T$83=0,"",PPA_ued!T$83/T$12)</f>
        <v>0.10177032633141757</v>
      </c>
      <c r="U73" s="253">
        <f>IF(PPA_ued!U$83=0,"",PPA_ued!U$83/U$12)</f>
        <v>0.10223329081409294</v>
      </c>
      <c r="V73" s="253">
        <f>IF(PPA_ued!V$83=0,"",PPA_ued!V$83/V$12)</f>
        <v>0.11160273225470103</v>
      </c>
      <c r="W73" s="253">
        <f>IF(PPA_ued!W$83=0,"",PPA_ued!W$83/W$12)</f>
        <v>0.10914182976611665</v>
      </c>
      <c r="X73" s="253">
        <f>IF(PPA_ued!X$83=0,"",PPA_ued!X$83/X$12)</f>
        <v>0.10858257420485294</v>
      </c>
      <c r="Y73" s="253">
        <f>IF(PPA_ued!Y$83=0,"",PPA_ued!Y$83/Y$12)</f>
        <v>0.11861478055821874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1.627310067646353</v>
      </c>
      <c r="C74" s="254">
        <f t="shared" si="19"/>
        <v>1.6358223653541999</v>
      </c>
      <c r="D74" s="254">
        <f t="shared" si="19"/>
        <v>1.6289104701951862</v>
      </c>
      <c r="E74" s="254">
        <f t="shared" si="19"/>
        <v>1.6296099222898492</v>
      </c>
      <c r="F74" s="254">
        <f t="shared" si="19"/>
        <v>1.0726722918345892</v>
      </c>
      <c r="G74" s="254">
        <f t="shared" si="19"/>
        <v>0.98679071704227295</v>
      </c>
      <c r="H74" s="254">
        <f t="shared" si="19"/>
        <v>0.99045600437404213</v>
      </c>
      <c r="I74" s="254">
        <f t="shared" si="19"/>
        <v>1.01458777391282</v>
      </c>
      <c r="J74" s="254">
        <f t="shared" si="19"/>
        <v>1.0197956347978174</v>
      </c>
      <c r="K74" s="254">
        <f t="shared" si="19"/>
        <v>1.0909901692533341</v>
      </c>
      <c r="L74" s="254">
        <f t="shared" si="19"/>
        <v>1.0533130496665184</v>
      </c>
      <c r="M74" s="254">
        <f t="shared" si="19"/>
        <v>0.88467592286343322</v>
      </c>
      <c r="N74" s="254">
        <f t="shared" si="19"/>
        <v>0.74464479635143888</v>
      </c>
      <c r="O74" s="254">
        <f t="shared" si="19"/>
        <v>0.81079066673535138</v>
      </c>
      <c r="P74" s="254">
        <f t="shared" si="19"/>
        <v>0.71368006811801499</v>
      </c>
      <c r="Q74" s="254">
        <f t="shared" si="19"/>
        <v>0.69691684094908513</v>
      </c>
      <c r="R74" s="254">
        <f t="shared" si="19"/>
        <v>0.73207829608763142</v>
      </c>
      <c r="S74" s="254">
        <f t="shared" si="19"/>
        <v>0.75098556754476697</v>
      </c>
      <c r="T74" s="254">
        <f t="shared" si="19"/>
        <v>0.77588966540148174</v>
      </c>
      <c r="U74" s="254">
        <f t="shared" si="19"/>
        <v>0.75455257528755093</v>
      </c>
      <c r="V74" s="254">
        <f t="shared" si="19"/>
        <v>0.78617699868439839</v>
      </c>
      <c r="W74" s="254">
        <f t="shared" si="19"/>
        <v>1.6440812019108648</v>
      </c>
      <c r="X74" s="254">
        <f t="shared" si="19"/>
        <v>1.620743162326338</v>
      </c>
      <c r="Y74" s="254">
        <f t="shared" si="19"/>
        <v>1.6540809102912761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1.4290732346891675</v>
      </c>
      <c r="C75" s="255">
        <f t="shared" si="20"/>
        <v>1.4366319347976477</v>
      </c>
      <c r="D75" s="255">
        <f t="shared" si="20"/>
        <v>1.4269017533411601</v>
      </c>
      <c r="E75" s="255">
        <f t="shared" si="20"/>
        <v>1.4288941256241314</v>
      </c>
      <c r="F75" s="255">
        <f t="shared" si="20"/>
        <v>0.94976502863258749</v>
      </c>
      <c r="G75" s="255">
        <f t="shared" si="20"/>
        <v>0.85337308015595637</v>
      </c>
      <c r="H75" s="255">
        <f t="shared" si="20"/>
        <v>0.86297921868476624</v>
      </c>
      <c r="I75" s="255">
        <f t="shared" si="20"/>
        <v>0.89941560159096479</v>
      </c>
      <c r="J75" s="255">
        <f t="shared" si="20"/>
        <v>0.88245383771940344</v>
      </c>
      <c r="K75" s="255">
        <f t="shared" si="20"/>
        <v>0.9528761905662122</v>
      </c>
      <c r="L75" s="255">
        <f t="shared" si="20"/>
        <v>0.89727141646571507</v>
      </c>
      <c r="M75" s="255">
        <f t="shared" si="20"/>
        <v>0.73288135274829869</v>
      </c>
      <c r="N75" s="255">
        <f t="shared" si="20"/>
        <v>0.64558917610957989</v>
      </c>
      <c r="O75" s="255">
        <f t="shared" si="20"/>
        <v>0.65457097532252317</v>
      </c>
      <c r="P75" s="255">
        <f t="shared" si="20"/>
        <v>0.60653162387366499</v>
      </c>
      <c r="Q75" s="255">
        <f t="shared" si="20"/>
        <v>0.59543746399381969</v>
      </c>
      <c r="R75" s="255">
        <f t="shared" si="20"/>
        <v>0.62337381742184172</v>
      </c>
      <c r="S75" s="255">
        <f t="shared" si="20"/>
        <v>0.65111116987025819</v>
      </c>
      <c r="T75" s="255">
        <f t="shared" si="20"/>
        <v>0.65401248949678314</v>
      </c>
      <c r="U75" s="255">
        <f t="shared" si="20"/>
        <v>0.59152241935731475</v>
      </c>
      <c r="V75" s="255">
        <f t="shared" si="20"/>
        <v>0.61394746637514563</v>
      </c>
      <c r="W75" s="255">
        <f t="shared" si="20"/>
        <v>1.4396919361316813</v>
      </c>
      <c r="X75" s="255">
        <f t="shared" si="20"/>
        <v>1.4062351056552698</v>
      </c>
      <c r="Y75" s="255">
        <f t="shared" si="20"/>
        <v>1.4671588924362287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1.9307027502855822</v>
      </c>
      <c r="C76" s="293">
        <f t="shared" si="21"/>
        <v>1.9412883884474759</v>
      </c>
      <c r="D76" s="293">
        <f t="shared" si="21"/>
        <v>1.9353360711248055</v>
      </c>
      <c r="E76" s="293">
        <f t="shared" si="21"/>
        <v>1.9370814294964935</v>
      </c>
      <c r="F76" s="293">
        <f t="shared" si="21"/>
        <v>1.2547995124377636</v>
      </c>
      <c r="G76" s="293">
        <f t="shared" si="21"/>
        <v>1.1658959680463457</v>
      </c>
      <c r="H76" s="293">
        <f t="shared" si="21"/>
        <v>1.1659284155782219</v>
      </c>
      <c r="I76" s="293">
        <f t="shared" si="21"/>
        <v>1.1836688424185833</v>
      </c>
      <c r="J76" s="293">
        <f t="shared" si="21"/>
        <v>1.2070249187062616</v>
      </c>
      <c r="K76" s="293">
        <f t="shared" si="21"/>
        <v>1.2804517032275462</v>
      </c>
      <c r="L76" s="293">
        <f t="shared" si="21"/>
        <v>1.2447219441683985</v>
      </c>
      <c r="M76" s="293">
        <f t="shared" si="21"/>
        <v>1.0512118968058781</v>
      </c>
      <c r="N76" s="293">
        <f t="shared" si="21"/>
        <v>0.8617595549904683</v>
      </c>
      <c r="O76" s="293">
        <f t="shared" si="21"/>
        <v>0.97135442964388552</v>
      </c>
      <c r="P76" s="293">
        <f t="shared" si="21"/>
        <v>0.82141366954497241</v>
      </c>
      <c r="Q76" s="293">
        <f t="shared" si="21"/>
        <v>0.78989118904294409</v>
      </c>
      <c r="R76" s="293">
        <f t="shared" si="21"/>
        <v>0.83449925499052546</v>
      </c>
      <c r="S76" s="293">
        <f t="shared" si="21"/>
        <v>0.86164029888903904</v>
      </c>
      <c r="T76" s="293">
        <f t="shared" si="21"/>
        <v>0.91226263386610362</v>
      </c>
      <c r="U76" s="293">
        <f t="shared" si="21"/>
        <v>0.87356632727272976</v>
      </c>
      <c r="V76" s="293">
        <f t="shared" si="21"/>
        <v>0.91324854925108168</v>
      </c>
      <c r="W76" s="293">
        <f t="shared" si="21"/>
        <v>1.890068146697794</v>
      </c>
      <c r="X76" s="293">
        <f t="shared" si="21"/>
        <v>1.8728506662604152</v>
      </c>
      <c r="Y76" s="293">
        <f t="shared" si="21"/>
        <v>1.9002490989683385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0.32523242715004119</v>
      </c>
      <c r="C77" s="256">
        <f t="shared" si="22"/>
        <v>0.32261546002986441</v>
      </c>
      <c r="D77" s="256">
        <f t="shared" si="22"/>
        <v>0.31626203684299831</v>
      </c>
      <c r="E77" s="256">
        <f t="shared" si="22"/>
        <v>0.31707204446259729</v>
      </c>
      <c r="F77" s="256">
        <f t="shared" si="22"/>
        <v>0.2974240802671288</v>
      </c>
      <c r="G77" s="256">
        <f t="shared" si="22"/>
        <v>0.2286353129056376</v>
      </c>
      <c r="H77" s="256">
        <f t="shared" si="22"/>
        <v>0.24531061620745442</v>
      </c>
      <c r="I77" s="256">
        <f t="shared" si="22"/>
        <v>0.29289750872496118</v>
      </c>
      <c r="J77" s="256">
        <f t="shared" si="22"/>
        <v>0.22608962453082154</v>
      </c>
      <c r="K77" s="256">
        <f t="shared" si="22"/>
        <v>0.27785129484812787</v>
      </c>
      <c r="L77" s="256">
        <f t="shared" si="22"/>
        <v>0.23488210881430965</v>
      </c>
      <c r="M77" s="256">
        <f t="shared" si="22"/>
        <v>0.17418290138549986</v>
      </c>
      <c r="N77" s="256">
        <f t="shared" si="22"/>
        <v>0.24494771169758922</v>
      </c>
      <c r="O77" s="256">
        <f t="shared" si="22"/>
        <v>0.12658362810309537</v>
      </c>
      <c r="P77" s="256">
        <f t="shared" si="22"/>
        <v>0.21814090330650218</v>
      </c>
      <c r="Q77" s="256">
        <f t="shared" si="22"/>
        <v>0.24732426022102399</v>
      </c>
      <c r="R77" s="256">
        <f t="shared" si="22"/>
        <v>0.23800298918974377</v>
      </c>
      <c r="S77" s="256">
        <f t="shared" si="22"/>
        <v>0.26132383130852188</v>
      </c>
      <c r="T77" s="256">
        <f t="shared" si="22"/>
        <v>0.18918648198171331</v>
      </c>
      <c r="U77" s="256">
        <f t="shared" si="22"/>
        <v>0.13368442160512242</v>
      </c>
      <c r="V77" s="256">
        <f t="shared" si="22"/>
        <v>0.12940744974854992</v>
      </c>
      <c r="W77" s="256">
        <f t="shared" si="22"/>
        <v>0.38676985107036393</v>
      </c>
      <c r="X77" s="256">
        <f t="shared" si="22"/>
        <v>0.35221528854627204</v>
      </c>
      <c r="Y77" s="256">
        <f t="shared" si="22"/>
        <v>0.40866512775752295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IT: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102.5211531207173</v>
      </c>
      <c r="C5" s="223">
        <v>102.0701791146826</v>
      </c>
      <c r="D5" s="223">
        <v>107.5217375484183</v>
      </c>
      <c r="E5" s="223">
        <v>115.5336217451443</v>
      </c>
      <c r="F5" s="223">
        <v>120.5363584013642</v>
      </c>
      <c r="G5" s="223">
        <v>116.9607195255431</v>
      </c>
      <c r="H5" s="223">
        <v>115.8953239771643</v>
      </c>
      <c r="I5" s="223">
        <v>115.3464101842481</v>
      </c>
      <c r="J5" s="223">
        <v>108.8306154271079</v>
      </c>
      <c r="K5" s="223">
        <v>90.3204694769491</v>
      </c>
      <c r="L5" s="223">
        <v>89.036148004549204</v>
      </c>
      <c r="M5" s="223">
        <v>80.72327757328523</v>
      </c>
      <c r="N5" s="223">
        <v>87.581510048167345</v>
      </c>
      <c r="O5" s="223">
        <v>71.247429617571356</v>
      </c>
      <c r="P5" s="223">
        <v>91.744585988409924</v>
      </c>
      <c r="Q5" s="223">
        <v>93.342727997120519</v>
      </c>
      <c r="R5" s="223">
        <v>89.479394007793431</v>
      </c>
      <c r="S5" s="223">
        <v>87.340110470492533</v>
      </c>
      <c r="T5" s="223">
        <v>74.922813350325399</v>
      </c>
      <c r="U5" s="223">
        <v>71.63622024203984</v>
      </c>
      <c r="V5" s="223">
        <v>50.177714795703039</v>
      </c>
      <c r="W5" s="223">
        <v>61.442377693389702</v>
      </c>
      <c r="X5" s="223">
        <v>60.07364798145403</v>
      </c>
      <c r="Y5" s="223">
        <v>53.827731222818763</v>
      </c>
      <c r="DA5" s="89" t="s">
        <v>1842</v>
      </c>
    </row>
    <row r="6" spans="1:105" ht="12" customHeight="1" x14ac:dyDescent="0.25">
      <c r="A6" s="55" t="s">
        <v>91</v>
      </c>
      <c r="B6" s="259">
        <v>0.5126057656036046</v>
      </c>
      <c r="C6" s="259">
        <v>0.51035089557343161</v>
      </c>
      <c r="D6" s="259">
        <v>0.53760868774211379</v>
      </c>
      <c r="E6" s="259">
        <v>0.57766810872573848</v>
      </c>
      <c r="F6" s="259">
        <v>0.60268179200683092</v>
      </c>
      <c r="G6" s="259">
        <v>0.58480359762773726</v>
      </c>
      <c r="H6" s="259">
        <v>0.57947661988583588</v>
      </c>
      <c r="I6" s="259">
        <v>0.5767320509212488</v>
      </c>
      <c r="J6" s="259">
        <v>0.54415307713555883</v>
      </c>
      <c r="K6" s="259">
        <v>0.45160234738476118</v>
      </c>
      <c r="L6" s="259">
        <v>0.44518074002276847</v>
      </c>
      <c r="M6" s="259">
        <v>0.40361638786640069</v>
      </c>
      <c r="N6" s="259">
        <v>0.43790755024084849</v>
      </c>
      <c r="O6" s="259">
        <v>0.35623714808782958</v>
      </c>
      <c r="P6" s="259">
        <v>0.4587229299420732</v>
      </c>
      <c r="Q6" s="259">
        <v>0.4667136399856181</v>
      </c>
      <c r="R6" s="259">
        <v>0.44739697003898649</v>
      </c>
      <c r="S6" s="259">
        <v>0.43670055235247329</v>
      </c>
      <c r="T6" s="259">
        <v>0.37461406675164721</v>
      </c>
      <c r="U6" s="259">
        <v>0.35818110121016511</v>
      </c>
      <c r="V6" s="259">
        <v>0.25088857397848502</v>
      </c>
      <c r="W6" s="259">
        <v>0.30721188846696101</v>
      </c>
      <c r="X6" s="259">
        <v>0.30036823990728778</v>
      </c>
      <c r="Y6" s="259">
        <v>0.2691386561141062</v>
      </c>
      <c r="DA6" s="67" t="s">
        <v>1843</v>
      </c>
    </row>
    <row r="7" spans="1:105" ht="12" customHeight="1" x14ac:dyDescent="0.25">
      <c r="A7" s="173" t="s">
        <v>92</v>
      </c>
      <c r="B7" s="224">
        <v>0.71764807184504653</v>
      </c>
      <c r="C7" s="224">
        <v>0.71449125380280398</v>
      </c>
      <c r="D7" s="224">
        <v>0.75265216283895919</v>
      </c>
      <c r="E7" s="224">
        <v>0.80873535221603399</v>
      </c>
      <c r="F7" s="224">
        <v>0.84375450880956315</v>
      </c>
      <c r="G7" s="224">
        <v>0.81872503667883223</v>
      </c>
      <c r="H7" s="224">
        <v>0.81126726784017011</v>
      </c>
      <c r="I7" s="224">
        <v>0.80742487128974816</v>
      </c>
      <c r="J7" s="224">
        <v>0.76181430798978234</v>
      </c>
      <c r="K7" s="224">
        <v>0.63224328633866556</v>
      </c>
      <c r="L7" s="224">
        <v>0.62325303603187587</v>
      </c>
      <c r="M7" s="224">
        <v>0.56506294301296101</v>
      </c>
      <c r="N7" s="224">
        <v>0.61307057033718781</v>
      </c>
      <c r="O7" s="224">
        <v>0.4987320073229613</v>
      </c>
      <c r="P7" s="224">
        <v>0.64221210191890254</v>
      </c>
      <c r="Q7" s="224">
        <v>0.65339909597986534</v>
      </c>
      <c r="R7" s="224">
        <v>0.62635575805458121</v>
      </c>
      <c r="S7" s="224">
        <v>0.61138077329346252</v>
      </c>
      <c r="T7" s="224">
        <v>0.52445969345230625</v>
      </c>
      <c r="U7" s="224">
        <v>0.50145354169423129</v>
      </c>
      <c r="V7" s="224">
        <v>0.35124400356987912</v>
      </c>
      <c r="W7" s="224">
        <v>0.4300966438537453</v>
      </c>
      <c r="X7" s="224">
        <v>0.42051553587020291</v>
      </c>
      <c r="Y7" s="224">
        <v>0.3767941185597487</v>
      </c>
      <c r="DA7" s="177" t="s">
        <v>1844</v>
      </c>
    </row>
    <row r="8" spans="1:105" ht="12" customHeight="1" x14ac:dyDescent="0.25">
      <c r="A8" s="173" t="s">
        <v>93</v>
      </c>
      <c r="B8" s="224">
        <v>4.1008461248288368</v>
      </c>
      <c r="C8" s="224">
        <v>4.0828071645874529</v>
      </c>
      <c r="D8" s="224">
        <v>4.3008695019369103</v>
      </c>
      <c r="E8" s="224">
        <v>4.6213448698059079</v>
      </c>
      <c r="F8" s="224">
        <v>4.8214543360546473</v>
      </c>
      <c r="G8" s="224">
        <v>4.6784287810218981</v>
      </c>
      <c r="H8" s="224">
        <v>4.635812959086687</v>
      </c>
      <c r="I8" s="224">
        <v>4.6138564073699904</v>
      </c>
      <c r="J8" s="224">
        <v>4.3532246170844706</v>
      </c>
      <c r="K8" s="224">
        <v>3.6128187790780899</v>
      </c>
      <c r="L8" s="224">
        <v>3.5614459201821478</v>
      </c>
      <c r="M8" s="224">
        <v>3.228931102931206</v>
      </c>
      <c r="N8" s="224">
        <v>3.5032604019267879</v>
      </c>
      <c r="O8" s="224">
        <v>2.8498971847026371</v>
      </c>
      <c r="P8" s="224">
        <v>3.669783439536586</v>
      </c>
      <c r="Q8" s="224">
        <v>3.7337091198849448</v>
      </c>
      <c r="R8" s="224">
        <v>3.5791757603118919</v>
      </c>
      <c r="S8" s="224">
        <v>3.4936044188197859</v>
      </c>
      <c r="T8" s="224">
        <v>2.9969125340131781</v>
      </c>
      <c r="U8" s="224">
        <v>2.8654488096813209</v>
      </c>
      <c r="V8" s="224">
        <v>2.0071085918278802</v>
      </c>
      <c r="W8" s="224">
        <v>2.4576951077356881</v>
      </c>
      <c r="X8" s="224">
        <v>2.4029459192583018</v>
      </c>
      <c r="Y8" s="224">
        <v>2.15310924891285</v>
      </c>
      <c r="DA8" s="177" t="s">
        <v>1845</v>
      </c>
    </row>
    <row r="9" spans="1:105" ht="12" customHeight="1" x14ac:dyDescent="0.25">
      <c r="A9" s="173" t="s">
        <v>94</v>
      </c>
      <c r="B9" s="224">
        <v>2.050423062414418</v>
      </c>
      <c r="C9" s="224">
        <v>2.041403582293726</v>
      </c>
      <c r="D9" s="224">
        <v>2.1504347509684552</v>
      </c>
      <c r="E9" s="224">
        <v>2.3106724349029539</v>
      </c>
      <c r="F9" s="224">
        <v>2.4107271680273241</v>
      </c>
      <c r="G9" s="224">
        <v>2.339214390510949</v>
      </c>
      <c r="H9" s="224">
        <v>2.3179064795433439</v>
      </c>
      <c r="I9" s="224">
        <v>2.3069282036849952</v>
      </c>
      <c r="J9" s="224">
        <v>2.1766123085422349</v>
      </c>
      <c r="K9" s="224">
        <v>1.806409389539045</v>
      </c>
      <c r="L9" s="224">
        <v>1.7807229600910739</v>
      </c>
      <c r="M9" s="224">
        <v>1.614465551465603</v>
      </c>
      <c r="N9" s="224">
        <v>1.7516302009633939</v>
      </c>
      <c r="O9" s="224">
        <v>1.4249485923513181</v>
      </c>
      <c r="P9" s="224">
        <v>1.834891719768293</v>
      </c>
      <c r="Q9" s="224">
        <v>1.866854559942472</v>
      </c>
      <c r="R9" s="224">
        <v>1.7895878801559459</v>
      </c>
      <c r="S9" s="224">
        <v>1.7468022094098929</v>
      </c>
      <c r="T9" s="224">
        <v>1.4984562670065891</v>
      </c>
      <c r="U9" s="224">
        <v>1.43272440484066</v>
      </c>
      <c r="V9" s="224">
        <v>1.0035542959139401</v>
      </c>
      <c r="W9" s="224">
        <v>1.2288475538678441</v>
      </c>
      <c r="X9" s="224">
        <v>1.2014729596291509</v>
      </c>
      <c r="Y9" s="224">
        <v>1.076554624456425</v>
      </c>
      <c r="DA9" s="177" t="s">
        <v>1846</v>
      </c>
    </row>
    <row r="10" spans="1:105" ht="12" customHeight="1" x14ac:dyDescent="0.25">
      <c r="A10" s="56" t="s">
        <v>95</v>
      </c>
      <c r="B10" s="260">
        <v>1.2327611556349849</v>
      </c>
      <c r="C10" s="260">
        <v>1.226527181109097</v>
      </c>
      <c r="D10" s="260">
        <v>1.2911066955670241</v>
      </c>
      <c r="E10" s="260">
        <v>1.387381007303093</v>
      </c>
      <c r="F10" s="260">
        <v>1.41543286171094</v>
      </c>
      <c r="G10" s="260">
        <v>1.387265565473343</v>
      </c>
      <c r="H10" s="260">
        <v>1.366374418463798</v>
      </c>
      <c r="I10" s="260">
        <v>1.347059038985875</v>
      </c>
      <c r="J10" s="260">
        <v>1.2915009969950311</v>
      </c>
      <c r="K10" s="260">
        <v>1.0689998632491851</v>
      </c>
      <c r="L10" s="260">
        <v>1.0657153872039471</v>
      </c>
      <c r="M10" s="260">
        <v>0.98812788694863962</v>
      </c>
      <c r="N10" s="260">
        <v>1.0217909248281209</v>
      </c>
      <c r="O10" s="260">
        <v>0.9055135570415267</v>
      </c>
      <c r="P10" s="260">
        <v>1.079577795265942</v>
      </c>
      <c r="Q10" s="260">
        <v>1.0826499125755269</v>
      </c>
      <c r="R10" s="260">
        <v>1.045215610680051</v>
      </c>
      <c r="S10" s="260">
        <v>1.014892479959363</v>
      </c>
      <c r="T10" s="260">
        <v>0.90156692028861762</v>
      </c>
      <c r="U10" s="260">
        <v>0.90411727874640713</v>
      </c>
      <c r="V10" s="260">
        <v>0.63709237448653944</v>
      </c>
      <c r="W10" s="260">
        <v>0.74944803866430554</v>
      </c>
      <c r="X10" s="260">
        <v>0.72727211197207253</v>
      </c>
      <c r="Y10" s="260">
        <v>0.66134687535620262</v>
      </c>
      <c r="DA10" s="68" t="s">
        <v>1847</v>
      </c>
    </row>
    <row r="11" spans="1:105" ht="12" customHeight="1" x14ac:dyDescent="0.25">
      <c r="A11" s="37" t="s">
        <v>159</v>
      </c>
      <c r="B11" s="226">
        <v>1.0008803357022301E-2</v>
      </c>
      <c r="C11" s="226">
        <v>8.3581644585068553E-3</v>
      </c>
      <c r="D11" s="226">
        <v>1.0166855306240371E-2</v>
      </c>
      <c r="E11" s="226">
        <v>1.287981340579631E-2</v>
      </c>
      <c r="F11" s="226">
        <v>2.485567744747446E-2</v>
      </c>
      <c r="G11" s="226">
        <v>2.0784888862889369E-2</v>
      </c>
      <c r="H11" s="226">
        <v>1.7374155813090719E-2</v>
      </c>
      <c r="I11" s="226">
        <v>1.6900163663255061E-2</v>
      </c>
      <c r="J11" s="226">
        <v>1.523786318471592E-2</v>
      </c>
      <c r="K11" s="226">
        <v>1.0526227694429501E-2</v>
      </c>
      <c r="L11" s="226">
        <v>1.401947503458166E-2</v>
      </c>
      <c r="M11" s="226">
        <v>9.0728151327061062E-3</v>
      </c>
      <c r="N11" s="226">
        <v>1.092750371889718E-2</v>
      </c>
      <c r="O11" s="226">
        <v>5.7669022862784783E-3</v>
      </c>
      <c r="P11" s="226">
        <v>1.258168660836558E-2</v>
      </c>
      <c r="Q11" s="226">
        <v>1.445597336032934E-2</v>
      </c>
      <c r="R11" s="226">
        <v>1.1757050071024551E-2</v>
      </c>
      <c r="S11" s="226">
        <v>1.085900398957464E-2</v>
      </c>
      <c r="T11" s="226">
        <v>7.4142438742827391E-3</v>
      </c>
      <c r="U11" s="226">
        <v>5.319497442567123E-3</v>
      </c>
      <c r="V11" s="226">
        <v>8.9354890251963932E-3</v>
      </c>
      <c r="W11" s="226">
        <v>1.527313026346226E-2</v>
      </c>
      <c r="X11" s="226">
        <v>1.1747478543162399E-2</v>
      </c>
      <c r="Y11" s="226">
        <v>1.0606495782337711E-2</v>
      </c>
      <c r="DA11" s="69" t="s">
        <v>1848</v>
      </c>
    </row>
    <row r="12" spans="1:105" ht="12" customHeight="1" x14ac:dyDescent="0.25">
      <c r="A12" s="37" t="s">
        <v>35</v>
      </c>
      <c r="B12" s="226">
        <v>0.83575486794525944</v>
      </c>
      <c r="C12" s="226">
        <v>0.82751491982816283</v>
      </c>
      <c r="D12" s="226">
        <v>0.85887821742838644</v>
      </c>
      <c r="E12" s="226">
        <v>0.92177312264694833</v>
      </c>
      <c r="F12" s="226">
        <v>0.83443309830884127</v>
      </c>
      <c r="G12" s="226">
        <v>0.66737708488940983</v>
      </c>
      <c r="H12" s="226">
        <v>0.69853205454808753</v>
      </c>
      <c r="I12" s="226">
        <v>0.78705260494906937</v>
      </c>
      <c r="J12" s="226">
        <v>0.6205450078561523</v>
      </c>
      <c r="K12" s="226">
        <v>0.61661934981708155</v>
      </c>
      <c r="L12" s="226">
        <v>0.54235288839740636</v>
      </c>
      <c r="M12" s="226">
        <v>0.39038662296362159</v>
      </c>
      <c r="N12" s="226">
        <v>0.51673391902875299</v>
      </c>
      <c r="O12" s="226">
        <v>0.26742009832677982</v>
      </c>
      <c r="P12" s="226">
        <v>0.49495447818219551</v>
      </c>
      <c r="Q12" s="226">
        <v>0.54465561311897692</v>
      </c>
      <c r="R12" s="226">
        <v>0.51522544814740578</v>
      </c>
      <c r="S12" s="226">
        <v>0.54009541643903081</v>
      </c>
      <c r="T12" s="226">
        <v>0.37546822230754928</v>
      </c>
      <c r="U12" s="226">
        <v>0.28277542958313612</v>
      </c>
      <c r="V12" s="226">
        <v>0.18724744306019109</v>
      </c>
      <c r="W12" s="226">
        <v>0.55318329489591278</v>
      </c>
      <c r="X12" s="226">
        <v>0.51049913880397957</v>
      </c>
      <c r="Y12" s="226">
        <v>0.50295348648092597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2.7007556924999042E-3</v>
      </c>
      <c r="X14" s="226">
        <v>4.1119801417896628E-3</v>
      </c>
      <c r="Y14" s="226">
        <v>5.0627624501964532E-3</v>
      </c>
      <c r="DA14" s="69" t="s">
        <v>1851</v>
      </c>
    </row>
    <row r="15" spans="1:105" ht="12" customHeight="1" x14ac:dyDescent="0.25">
      <c r="A15" s="37" t="s">
        <v>40</v>
      </c>
      <c r="B15" s="226">
        <v>0.38699748433270348</v>
      </c>
      <c r="C15" s="226">
        <v>0.39065409682242702</v>
      </c>
      <c r="D15" s="226">
        <v>0.42206162283239751</v>
      </c>
      <c r="E15" s="226">
        <v>0.45272807125034792</v>
      </c>
      <c r="F15" s="226">
        <v>0.55614408595462483</v>
      </c>
      <c r="G15" s="226">
        <v>0.69910359172104386</v>
      </c>
      <c r="H15" s="226">
        <v>0.65046820810261941</v>
      </c>
      <c r="I15" s="226">
        <v>0.54310627037355041</v>
      </c>
      <c r="J15" s="226">
        <v>0.65571812595416257</v>
      </c>
      <c r="K15" s="226">
        <v>0.44185428573767432</v>
      </c>
      <c r="L15" s="226">
        <v>0.5093430237719585</v>
      </c>
      <c r="M15" s="226">
        <v>0.58866844885231195</v>
      </c>
      <c r="N15" s="226">
        <v>0.49412950208047118</v>
      </c>
      <c r="O15" s="226">
        <v>0.63232655642846847</v>
      </c>
      <c r="P15" s="226">
        <v>0.57204163047538148</v>
      </c>
      <c r="Q15" s="226">
        <v>0.52353832609622097</v>
      </c>
      <c r="R15" s="226">
        <v>0.51823311246162052</v>
      </c>
      <c r="S15" s="226">
        <v>0.46393805953075729</v>
      </c>
      <c r="T15" s="226">
        <v>0.51868445410678554</v>
      </c>
      <c r="U15" s="226">
        <v>0.61602235172070385</v>
      </c>
      <c r="V15" s="226">
        <v>0.44090944240115187</v>
      </c>
      <c r="W15" s="226">
        <v>0.17829085781243059</v>
      </c>
      <c r="X15" s="226">
        <v>0.20091351448314079</v>
      </c>
      <c r="Y15" s="226">
        <v>0.1427241306427425</v>
      </c>
      <c r="DA15" s="69" t="s">
        <v>1852</v>
      </c>
    </row>
    <row r="16" spans="1:105" ht="12" customHeight="1" x14ac:dyDescent="0.25">
      <c r="A16" s="57" t="s">
        <v>1853</v>
      </c>
      <c r="B16" s="261">
        <v>2.9761627630930851</v>
      </c>
      <c r="C16" s="261">
        <v>2.964324424843185</v>
      </c>
      <c r="D16" s="261">
        <v>3.1545719095015872</v>
      </c>
      <c r="E16" s="261">
        <v>3.3850760689831398</v>
      </c>
      <c r="F16" s="261">
        <v>3.291450370343584</v>
      </c>
      <c r="G16" s="261">
        <v>3.5062362822794428</v>
      </c>
      <c r="H16" s="261">
        <v>3.3726981027784468</v>
      </c>
      <c r="I16" s="261">
        <v>3.1143178538605691</v>
      </c>
      <c r="J16" s="261">
        <v>3.271098421210179</v>
      </c>
      <c r="K16" s="261">
        <v>2.5895971733750338</v>
      </c>
      <c r="L16" s="261">
        <v>2.7759364626367811</v>
      </c>
      <c r="M16" s="261">
        <v>2.7223950127223282</v>
      </c>
      <c r="N16" s="261">
        <v>2.4723820779829508</v>
      </c>
      <c r="O16" s="261">
        <v>2.5790546163643739</v>
      </c>
      <c r="P16" s="261">
        <v>2.695492503642579</v>
      </c>
      <c r="Q16" s="261">
        <v>2.59122186770366</v>
      </c>
      <c r="R16" s="261">
        <v>2.5471963670511331</v>
      </c>
      <c r="S16" s="261">
        <v>2.4055832790446749</v>
      </c>
      <c r="T16" s="261">
        <v>2.3704995305036212</v>
      </c>
      <c r="U16" s="261">
        <v>2.5707278883533369</v>
      </c>
      <c r="V16" s="261">
        <v>1.8262378801189389</v>
      </c>
      <c r="W16" s="261">
        <v>1.6419191860188109</v>
      </c>
      <c r="X16" s="261">
        <v>1.675451741607429</v>
      </c>
      <c r="Y16" s="261">
        <v>1.37795328327347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84.317011148201544</v>
      </c>
      <c r="C17" s="294">
        <f t="shared" si="0"/>
        <v>83.942887001710261</v>
      </c>
      <c r="D17" s="294">
        <f t="shared" si="0"/>
        <v>88.32433404097084</v>
      </c>
      <c r="E17" s="294">
        <f t="shared" si="0"/>
        <v>94.92035263880048</v>
      </c>
      <c r="F17" s="294">
        <f t="shared" si="0"/>
        <v>99.836523208092274</v>
      </c>
      <c r="G17" s="294">
        <f t="shared" si="0"/>
        <v>95.85440968910774</v>
      </c>
      <c r="H17" s="294">
        <f t="shared" si="0"/>
        <v>95.316903456725072</v>
      </c>
      <c r="I17" s="294">
        <f t="shared" si="0"/>
        <v>95.659385416223259</v>
      </c>
      <c r="J17" s="294">
        <f t="shared" si="0"/>
        <v>89.163104095461406</v>
      </c>
      <c r="K17" s="294">
        <f t="shared" si="0"/>
        <v>74.404138252706474</v>
      </c>
      <c r="L17" s="294">
        <f t="shared" si="0"/>
        <v>72.615145803632231</v>
      </c>
      <c r="M17" s="294">
        <f t="shared" si="0"/>
        <v>65.150911993399603</v>
      </c>
      <c r="N17" s="294">
        <f t="shared" si="0"/>
        <v>72.287285926370402</v>
      </c>
      <c r="O17" s="294">
        <f t="shared" si="0"/>
        <v>56.901814030891018</v>
      </c>
      <c r="P17" s="294">
        <f t="shared" si="0"/>
        <v>75.373922156907625</v>
      </c>
      <c r="Q17" s="294">
        <f t="shared" si="0"/>
        <v>77.189908983929186</v>
      </c>
      <c r="R17" s="294">
        <f t="shared" si="0"/>
        <v>73.784029290276109</v>
      </c>
      <c r="S17" s="294">
        <f t="shared" si="0"/>
        <v>72.285406137513633</v>
      </c>
      <c r="T17" s="294">
        <f t="shared" si="0"/>
        <v>60.988527603856966</v>
      </c>
      <c r="U17" s="294">
        <f t="shared" si="0"/>
        <v>57.290838576728547</v>
      </c>
      <c r="V17" s="294">
        <f t="shared" si="0"/>
        <v>40.043282675543082</v>
      </c>
      <c r="W17" s="294">
        <f t="shared" si="0"/>
        <v>50.978449972518341</v>
      </c>
      <c r="X17" s="294">
        <f t="shared" si="0"/>
        <v>49.622395380748635</v>
      </c>
      <c r="Y17" s="294">
        <f t="shared" si="0"/>
        <v>44.850716008871586</v>
      </c>
      <c r="DA17" s="70"/>
    </row>
    <row r="18" spans="1:105" ht="12" customHeight="1" x14ac:dyDescent="0.25">
      <c r="A18" s="60" t="s">
        <v>1856</v>
      </c>
      <c r="B18" s="329">
        <v>59.515654789092608</v>
      </c>
      <c r="C18" s="329">
        <v>59.240183461350497</v>
      </c>
      <c r="D18" s="329">
        <v>62.036234795124393</v>
      </c>
      <c r="E18" s="329">
        <v>66.711385397274441</v>
      </c>
      <c r="F18" s="329">
        <v>72.407770121895851</v>
      </c>
      <c r="G18" s="329">
        <v>66.635774003445846</v>
      </c>
      <c r="H18" s="329">
        <v>67.211085933571454</v>
      </c>
      <c r="I18" s="329">
        <v>69.706736634051964</v>
      </c>
      <c r="J18" s="329">
        <v>61.903950585376698</v>
      </c>
      <c r="K18" s="329">
        <v>52.824161807914621</v>
      </c>
      <c r="L18" s="329">
        <v>49.482341948325818</v>
      </c>
      <c r="M18" s="329">
        <v>42.464286887380311</v>
      </c>
      <c r="N18" s="329">
        <v>51.684101943179229</v>
      </c>
      <c r="O18" s="329">
        <v>35.409692227854663</v>
      </c>
      <c r="P18" s="329">
        <v>52.911484626552891</v>
      </c>
      <c r="Q18" s="329">
        <v>55.596393419732117</v>
      </c>
      <c r="R18" s="329">
        <v>52.557392898183423</v>
      </c>
      <c r="S18" s="329">
        <v>52.238878812141429</v>
      </c>
      <c r="T18" s="329">
        <v>41.23436484966021</v>
      </c>
      <c r="U18" s="329">
        <v>35.868106173784163</v>
      </c>
      <c r="V18" s="329">
        <v>24.82463367455199</v>
      </c>
      <c r="W18" s="329">
        <v>37.295790089028309</v>
      </c>
      <c r="X18" s="329">
        <v>35.660297534020117</v>
      </c>
      <c r="Y18" s="329">
        <v>33.367771981592718</v>
      </c>
      <c r="DA18" s="72" t="s">
        <v>1857</v>
      </c>
    </row>
    <row r="19" spans="1:105" ht="12" customHeight="1" x14ac:dyDescent="0.25">
      <c r="A19" s="64" t="s">
        <v>28</v>
      </c>
      <c r="B19" s="229">
        <v>8.9722483094130265E-2</v>
      </c>
      <c r="C19" s="229">
        <v>4.3978085840425021E-2</v>
      </c>
      <c r="D19" s="229">
        <v>4.5420874613169057E-2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0.27101880307559317</v>
      </c>
      <c r="C21" s="229">
        <v>0.26567445021686992</v>
      </c>
      <c r="D21" s="229">
        <v>0.23575128251085459</v>
      </c>
      <c r="E21" s="229">
        <v>0.28752615495710238</v>
      </c>
      <c r="F21" s="229">
        <v>0.38547014567357402</v>
      </c>
      <c r="G21" s="229">
        <v>0.37971322261476481</v>
      </c>
      <c r="H21" s="229">
        <v>0.37533497108048952</v>
      </c>
      <c r="I21" s="229">
        <v>0.33239948070854869</v>
      </c>
      <c r="J21" s="229">
        <v>0.29257897349167772</v>
      </c>
      <c r="K21" s="229">
        <v>0.2229274710368867</v>
      </c>
      <c r="L21" s="229">
        <v>0.2866774807369506</v>
      </c>
      <c r="M21" s="229">
        <v>0.20260246805659379</v>
      </c>
      <c r="N21" s="229">
        <v>0.22446651457547551</v>
      </c>
      <c r="O21" s="229">
        <v>0.1282812966710612</v>
      </c>
      <c r="P21" s="229">
        <v>0.15998805287312581</v>
      </c>
      <c r="Q21" s="229">
        <v>0.19453039602938429</v>
      </c>
      <c r="R21" s="229">
        <v>0.22765024896115649</v>
      </c>
      <c r="S21" s="229">
        <v>0.26942186680560282</v>
      </c>
      <c r="T21" s="229">
        <v>0.2101639263242179</v>
      </c>
      <c r="U21" s="229">
        <v>0.19209616488320019</v>
      </c>
      <c r="V21" s="229">
        <v>0.31579699170317238</v>
      </c>
      <c r="W21" s="229">
        <v>0.8153629486335322</v>
      </c>
      <c r="X21" s="229">
        <v>1.1590775647954821</v>
      </c>
      <c r="Y21" s="229">
        <v>1.322858055027111</v>
      </c>
      <c r="DA21" s="73" t="s">
        <v>1860</v>
      </c>
    </row>
    <row r="22" spans="1:105" ht="12" customHeight="1" x14ac:dyDescent="0.25">
      <c r="A22" s="64" t="s">
        <v>159</v>
      </c>
      <c r="B22" s="229">
        <v>0.64665376809640673</v>
      </c>
      <c r="C22" s="229">
        <v>0.53349374070192468</v>
      </c>
      <c r="D22" s="229">
        <v>0.65651265417024696</v>
      </c>
      <c r="E22" s="229">
        <v>0.83068317949115644</v>
      </c>
      <c r="F22" s="229">
        <v>1.098951451741661</v>
      </c>
      <c r="G22" s="229">
        <v>0.98474668516349606</v>
      </c>
      <c r="H22" s="229">
        <v>0.78943520904857578</v>
      </c>
      <c r="I22" s="229">
        <v>0.7070906065239404</v>
      </c>
      <c r="J22" s="229">
        <v>0.72282276702145709</v>
      </c>
      <c r="K22" s="229">
        <v>0.51365799882658791</v>
      </c>
      <c r="L22" s="229">
        <v>0.78404777215793742</v>
      </c>
      <c r="M22" s="229">
        <v>0.5354608002583312</v>
      </c>
      <c r="N22" s="229">
        <v>0.44614261913046199</v>
      </c>
      <c r="O22" s="229">
        <v>0.36985687518850141</v>
      </c>
      <c r="P22" s="229">
        <v>0.51525758004225153</v>
      </c>
      <c r="Q22" s="229">
        <v>0.52961181359857401</v>
      </c>
      <c r="R22" s="229">
        <v>0.45447058312008559</v>
      </c>
      <c r="S22" s="229">
        <v>0.42512396629215049</v>
      </c>
      <c r="T22" s="229">
        <v>0.36562806085682142</v>
      </c>
      <c r="U22" s="229">
        <v>0.31143228170895859</v>
      </c>
      <c r="V22" s="229">
        <v>0.54380266092594065</v>
      </c>
      <c r="W22" s="229">
        <v>0.89417988685258432</v>
      </c>
      <c r="X22" s="229">
        <v>0.69516469744505194</v>
      </c>
      <c r="Y22" s="229">
        <v>0.59308556918715349</v>
      </c>
      <c r="DA22" s="73" t="s">
        <v>1861</v>
      </c>
    </row>
    <row r="23" spans="1:105" ht="12" customHeight="1" x14ac:dyDescent="0.25">
      <c r="A23" s="64" t="s">
        <v>32</v>
      </c>
      <c r="B23" s="229">
        <v>4.5113916494389441</v>
      </c>
      <c r="C23" s="229">
        <v>5.5775416772431203</v>
      </c>
      <c r="D23" s="229">
        <v>5.6375051328403689</v>
      </c>
      <c r="E23" s="229">
        <v>6.1434461509572822</v>
      </c>
      <c r="F23" s="229">
        <v>6.5920992607079176</v>
      </c>
      <c r="G23" s="229">
        <v>6.1267752043666288</v>
      </c>
      <c r="H23" s="229">
        <v>6.2737142502633079</v>
      </c>
      <c r="I23" s="229">
        <v>6.6118725255576676</v>
      </c>
      <c r="J23" s="229">
        <v>6.9056246288961693</v>
      </c>
      <c r="K23" s="229">
        <v>3.618515838196712</v>
      </c>
      <c r="L23" s="229">
        <v>1.27758844881339</v>
      </c>
      <c r="M23" s="229">
        <v>0.58725039008272617</v>
      </c>
      <c r="N23" s="229">
        <v>1.1711245494174829</v>
      </c>
      <c r="O23" s="229">
        <v>1.31070249672585</v>
      </c>
      <c r="P23" s="229">
        <v>1.495544441032582</v>
      </c>
      <c r="Q23" s="229">
        <v>1.623902075561358</v>
      </c>
      <c r="R23" s="229">
        <v>1.7816028979442771</v>
      </c>
      <c r="S23" s="229">
        <v>1.20560893584524</v>
      </c>
      <c r="T23" s="229">
        <v>0.91375131482163829</v>
      </c>
      <c r="U23" s="229">
        <v>0.42699346991109632</v>
      </c>
      <c r="V23" s="229">
        <v>0.34127957344767668</v>
      </c>
      <c r="W23" s="229">
        <v>1.9478823269135279</v>
      </c>
      <c r="X23" s="229">
        <v>2.263882047496161</v>
      </c>
      <c r="Y23" s="229">
        <v>2.0652020446858672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53.99686808538754</v>
      </c>
      <c r="C25" s="229">
        <v>52.819495507348158</v>
      </c>
      <c r="D25" s="229">
        <v>55.461044850989758</v>
      </c>
      <c r="E25" s="229">
        <v>59.449729911868907</v>
      </c>
      <c r="F25" s="229">
        <v>36.893038490124447</v>
      </c>
      <c r="G25" s="229">
        <v>31.618998611646379</v>
      </c>
      <c r="H25" s="229">
        <v>31.73942978534869</v>
      </c>
      <c r="I25" s="229">
        <v>32.929710912189861</v>
      </c>
      <c r="J25" s="229">
        <v>29.43615218240312</v>
      </c>
      <c r="K25" s="229">
        <v>30.089740642073409</v>
      </c>
      <c r="L25" s="229">
        <v>30.331419173863349</v>
      </c>
      <c r="M25" s="229">
        <v>23.039897813932431</v>
      </c>
      <c r="N25" s="229">
        <v>21.096952237166761</v>
      </c>
      <c r="O25" s="229">
        <v>17.15083020655301</v>
      </c>
      <c r="P25" s="229">
        <v>20.269861632832619</v>
      </c>
      <c r="Q25" s="229">
        <v>19.954107541604721</v>
      </c>
      <c r="R25" s="229">
        <v>19.91611913220795</v>
      </c>
      <c r="S25" s="229">
        <v>21.14443514646554</v>
      </c>
      <c r="T25" s="229">
        <v>18.515943144498721</v>
      </c>
      <c r="U25" s="229">
        <v>16.555209998147461</v>
      </c>
      <c r="V25" s="229">
        <v>11.395644659243761</v>
      </c>
      <c r="W25" s="229">
        <v>32.386640296135091</v>
      </c>
      <c r="X25" s="229">
        <v>30.209119179807811</v>
      </c>
      <c r="Y25" s="229">
        <v>28.123751795662169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8.4645948592353658E-4</v>
      </c>
      <c r="R27" s="229">
        <v>1.6509520187616971E-3</v>
      </c>
      <c r="S27" s="229">
        <v>1.804298759185144E-3</v>
      </c>
      <c r="T27" s="229">
        <v>2.2642780224060421E-3</v>
      </c>
      <c r="U27" s="229">
        <v>2.021458380179151E-3</v>
      </c>
      <c r="V27" s="229">
        <v>1.434735012441454E-3</v>
      </c>
      <c r="W27" s="229">
        <v>0.1849861649674297</v>
      </c>
      <c r="X27" s="229">
        <v>0.1434925666000092</v>
      </c>
      <c r="Y27" s="229">
        <v>0.1692980496964713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27.438210773648251</v>
      </c>
      <c r="G28" s="229">
        <v>27.525540279654582</v>
      </c>
      <c r="H28" s="229">
        <v>28.033171717830388</v>
      </c>
      <c r="I28" s="229">
        <v>29.125663109071951</v>
      </c>
      <c r="J28" s="229">
        <v>24.54677203356427</v>
      </c>
      <c r="K28" s="229">
        <v>18.37931985778102</v>
      </c>
      <c r="L28" s="229">
        <v>16.802609072754191</v>
      </c>
      <c r="M28" s="229">
        <v>18.09907541505023</v>
      </c>
      <c r="N28" s="229">
        <v>28.745416022889049</v>
      </c>
      <c r="O28" s="229">
        <v>16.450021352716242</v>
      </c>
      <c r="P28" s="229">
        <v>30.47083291977231</v>
      </c>
      <c r="Q28" s="229">
        <v>33.293395133452172</v>
      </c>
      <c r="R28" s="229">
        <v>30.175899083931199</v>
      </c>
      <c r="S28" s="229">
        <v>29.19248459797371</v>
      </c>
      <c r="T28" s="229">
        <v>21.226614125136411</v>
      </c>
      <c r="U28" s="229">
        <v>18.380352800753268</v>
      </c>
      <c r="V28" s="229">
        <v>12.226675054218999</v>
      </c>
      <c r="W28" s="229">
        <v>1.06673846552614</v>
      </c>
      <c r="X28" s="229">
        <v>1.189561477875603</v>
      </c>
      <c r="Y28" s="229">
        <v>1.093576467333943</v>
      </c>
      <c r="DA28" s="73" t="s">
        <v>1867</v>
      </c>
    </row>
    <row r="29" spans="1:105" ht="12" customHeight="1" x14ac:dyDescent="0.25">
      <c r="A29" s="60" t="s">
        <v>1868</v>
      </c>
      <c r="B29" s="262">
        <v>24.801356359108929</v>
      </c>
      <c r="C29" s="262">
        <v>24.702703540359771</v>
      </c>
      <c r="D29" s="262">
        <v>26.28809924584645</v>
      </c>
      <c r="E29" s="262">
        <v>28.20896724152604</v>
      </c>
      <c r="F29" s="262">
        <v>27.428753086196419</v>
      </c>
      <c r="G29" s="262">
        <v>29.218635685661901</v>
      </c>
      <c r="H29" s="262">
        <v>28.105817523153611</v>
      </c>
      <c r="I29" s="262">
        <v>25.952648782171298</v>
      </c>
      <c r="J29" s="262">
        <v>27.259153510084712</v>
      </c>
      <c r="K29" s="262">
        <v>21.579976444791861</v>
      </c>
      <c r="L29" s="262">
        <v>23.13280385530642</v>
      </c>
      <c r="M29" s="262">
        <v>22.686625106019299</v>
      </c>
      <c r="N29" s="262">
        <v>20.603183983191169</v>
      </c>
      <c r="O29" s="262">
        <v>21.492121803036358</v>
      </c>
      <c r="P29" s="262">
        <v>22.46243753035473</v>
      </c>
      <c r="Q29" s="262">
        <v>21.59351556419707</v>
      </c>
      <c r="R29" s="262">
        <v>21.22663639209269</v>
      </c>
      <c r="S29" s="262">
        <v>20.0465273253722</v>
      </c>
      <c r="T29" s="262">
        <v>19.754162754196759</v>
      </c>
      <c r="U29" s="262">
        <v>21.42273240294438</v>
      </c>
      <c r="V29" s="262">
        <v>15.218649000991091</v>
      </c>
      <c r="W29" s="262">
        <v>13.682659883490031</v>
      </c>
      <c r="X29" s="262">
        <v>13.96209784672852</v>
      </c>
      <c r="Y29" s="262">
        <v>11.482944027278871</v>
      </c>
      <c r="DA29" s="72" t="s">
        <v>1869</v>
      </c>
    </row>
    <row r="30" spans="1:105" ht="12" customHeight="1" x14ac:dyDescent="0.25">
      <c r="A30" s="132" t="s">
        <v>1870</v>
      </c>
      <c r="B30" s="316">
        <v>6.6136950290957186</v>
      </c>
      <c r="C30" s="316">
        <v>6.5873876107626108</v>
      </c>
      <c r="D30" s="316">
        <v>7.0101597988923929</v>
      </c>
      <c r="E30" s="316">
        <v>7.5223912644069486</v>
      </c>
      <c r="F30" s="316">
        <v>7.3143341563190498</v>
      </c>
      <c r="G30" s="316">
        <v>7.7916361828431819</v>
      </c>
      <c r="H30" s="316">
        <v>7.4948846728409659</v>
      </c>
      <c r="I30" s="316">
        <v>6.9207063419123527</v>
      </c>
      <c r="J30" s="316">
        <v>7.2691076026892603</v>
      </c>
      <c r="K30" s="316">
        <v>5.754660385277834</v>
      </c>
      <c r="L30" s="316">
        <v>6.1687476947483804</v>
      </c>
      <c r="M30" s="316">
        <v>6.0497666949384854</v>
      </c>
      <c r="N30" s="316">
        <v>5.4941823955176492</v>
      </c>
      <c r="O30" s="316">
        <v>5.7312324808096982</v>
      </c>
      <c r="P30" s="316">
        <v>5.9899833414279318</v>
      </c>
      <c r="Q30" s="316">
        <v>5.7582708171192234</v>
      </c>
      <c r="R30" s="316">
        <v>5.6604363712247201</v>
      </c>
      <c r="S30" s="316">
        <v>5.3457406200992557</v>
      </c>
      <c r="T30" s="316">
        <v>5.2677767344524709</v>
      </c>
      <c r="U30" s="316">
        <v>5.7127286407851718</v>
      </c>
      <c r="V30" s="316">
        <v>4.0583064002642928</v>
      </c>
      <c r="W30" s="316">
        <v>3.64870930226401</v>
      </c>
      <c r="X30" s="316">
        <v>3.7232260924609411</v>
      </c>
      <c r="Y30" s="316">
        <v>3.062118407274367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2070.868807844834</v>
      </c>
      <c r="C32" s="223">
        <v>2104.4325282324999</v>
      </c>
      <c r="D32" s="223">
        <v>2130.7247826959419</v>
      </c>
      <c r="E32" s="223">
        <v>2187.4661914549879</v>
      </c>
      <c r="F32" s="223">
        <v>2239.7432103664182</v>
      </c>
      <c r="G32" s="223">
        <v>2135.518787809599</v>
      </c>
      <c r="H32" s="223">
        <v>2165.481554550438</v>
      </c>
      <c r="I32" s="223">
        <v>2220.3492620481852</v>
      </c>
      <c r="J32" s="223">
        <v>2004.511429659688</v>
      </c>
      <c r="K32" s="223">
        <v>1912.5986628182541</v>
      </c>
      <c r="L32" s="223">
        <v>1896.274837583524</v>
      </c>
      <c r="M32" s="223">
        <v>1768.21656582779</v>
      </c>
      <c r="N32" s="223">
        <v>1851.642685239407</v>
      </c>
      <c r="O32" s="223">
        <v>1591.616762605606</v>
      </c>
      <c r="P32" s="223">
        <v>1784.0435577012811</v>
      </c>
      <c r="Q32" s="223">
        <v>1905.957367541238</v>
      </c>
      <c r="R32" s="223">
        <v>1858.906084161692</v>
      </c>
      <c r="S32" s="223">
        <v>1808.2238715682961</v>
      </c>
      <c r="T32" s="223">
        <v>1624.023217030872</v>
      </c>
      <c r="U32" s="223">
        <v>1682.426596228773</v>
      </c>
      <c r="V32" s="223">
        <v>1678.6544243081471</v>
      </c>
      <c r="W32" s="223">
        <v>2088.6473528540619</v>
      </c>
      <c r="X32" s="223">
        <v>1868.3673055094901</v>
      </c>
      <c r="Y32" s="223">
        <v>1749.845423155559</v>
      </c>
      <c r="DA32" s="89" t="s">
        <v>1872</v>
      </c>
    </row>
    <row r="33" spans="1:105" ht="12" customHeight="1" x14ac:dyDescent="0.25">
      <c r="A33" s="55" t="s">
        <v>91</v>
      </c>
      <c r="B33" s="259">
        <v>10.93029846179221</v>
      </c>
      <c r="C33" s="259">
        <v>11.10745187679152</v>
      </c>
      <c r="D33" s="259">
        <v>11.24622560665299</v>
      </c>
      <c r="E33" s="259">
        <v>11.5457136913307</v>
      </c>
      <c r="F33" s="259">
        <v>11.821638181201809</v>
      </c>
      <c r="G33" s="259">
        <v>11.271528951085619</v>
      </c>
      <c r="H33" s="259">
        <v>11.42967609298994</v>
      </c>
      <c r="I33" s="259">
        <v>11.71927455359395</v>
      </c>
      <c r="J33" s="259">
        <v>10.580056116184309</v>
      </c>
      <c r="K33" s="259">
        <v>10.09492930843053</v>
      </c>
      <c r="L33" s="259">
        <v>10.008770165380239</v>
      </c>
      <c r="M33" s="259">
        <v>9.3328629686129148</v>
      </c>
      <c r="N33" s="259">
        <v>9.7731962148405653</v>
      </c>
      <c r="O33" s="259">
        <v>8.4007476408814874</v>
      </c>
      <c r="P33" s="259">
        <v>9.4163997645053108</v>
      </c>
      <c r="Q33" s="259">
        <v>10.059875740925561</v>
      </c>
      <c r="R33" s="259">
        <v>9.8115333213569542</v>
      </c>
      <c r="S33" s="259">
        <v>9.5440264139898652</v>
      </c>
      <c r="T33" s="259">
        <v>8.5717928648026458</v>
      </c>
      <c r="U33" s="259">
        <v>8.8800530324189975</v>
      </c>
      <c r="V33" s="259">
        <v>8.8601430483656163</v>
      </c>
      <c r="W33" s="259">
        <v>11.02413579346255</v>
      </c>
      <c r="X33" s="259">
        <v>9.8614708030324092</v>
      </c>
      <c r="Y33" s="259">
        <v>9.2358978341051312</v>
      </c>
      <c r="DA33" s="67" t="s">
        <v>1873</v>
      </c>
    </row>
    <row r="34" spans="1:105" ht="12" customHeight="1" x14ac:dyDescent="0.25">
      <c r="A34" s="173" t="s">
        <v>92</v>
      </c>
      <c r="B34" s="224">
        <v>15.51091486307361</v>
      </c>
      <c r="C34" s="224">
        <v>15.762308870964819</v>
      </c>
      <c r="D34" s="224">
        <v>15.95923922164433</v>
      </c>
      <c r="E34" s="224">
        <v>16.384235318519369</v>
      </c>
      <c r="F34" s="224">
        <v>16.775792903702271</v>
      </c>
      <c r="G34" s="224">
        <v>15.995146568787449</v>
      </c>
      <c r="H34" s="224">
        <v>16.21956924695046</v>
      </c>
      <c r="I34" s="224">
        <v>16.630531224119501</v>
      </c>
      <c r="J34" s="224">
        <v>15.01389465606303</v>
      </c>
      <c r="K34" s="224">
        <v>14.325463261516321</v>
      </c>
      <c r="L34" s="224">
        <v>14.203196963189701</v>
      </c>
      <c r="M34" s="224">
        <v>13.24403386064091</v>
      </c>
      <c r="N34" s="224">
        <v>13.86889982541696</v>
      </c>
      <c r="O34" s="224">
        <v>11.921292167763349</v>
      </c>
      <c r="P34" s="224">
        <v>13.362578851296959</v>
      </c>
      <c r="Q34" s="224">
        <v>14.275719615163259</v>
      </c>
      <c r="R34" s="224">
        <v>13.923303060365299</v>
      </c>
      <c r="S34" s="224">
        <v>13.543690657285991</v>
      </c>
      <c r="T34" s="224">
        <v>12.164018193521059</v>
      </c>
      <c r="U34" s="224">
        <v>12.60146253525498</v>
      </c>
      <c r="V34" s="224">
        <v>12.57320877176841</v>
      </c>
      <c r="W34" s="224">
        <v>15.64407708802149</v>
      </c>
      <c r="X34" s="224">
        <v>13.99416809936235</v>
      </c>
      <c r="Y34" s="224">
        <v>13.106433048431249</v>
      </c>
      <c r="DA34" s="177" t="s">
        <v>1874</v>
      </c>
    </row>
    <row r="35" spans="1:105" ht="12" customHeight="1" x14ac:dyDescent="0.25">
      <c r="A35" s="173" t="s">
        <v>93</v>
      </c>
      <c r="B35" s="224">
        <v>55.193998008106647</v>
      </c>
      <c r="C35" s="224">
        <v>56.08855777413504</v>
      </c>
      <c r="D35" s="224">
        <v>56.789314207852392</v>
      </c>
      <c r="E35" s="224">
        <v>58.301619183506553</v>
      </c>
      <c r="F35" s="224">
        <v>59.694936648493382</v>
      </c>
      <c r="G35" s="224">
        <v>56.917086815992477</v>
      </c>
      <c r="H35" s="224">
        <v>57.715671874375587</v>
      </c>
      <c r="I35" s="224">
        <v>59.178037875963021</v>
      </c>
      <c r="J35" s="224">
        <v>53.425402631373693</v>
      </c>
      <c r="K35" s="224">
        <v>50.975690196307191</v>
      </c>
      <c r="L35" s="224">
        <v>50.540618127001729</v>
      </c>
      <c r="M35" s="224">
        <v>47.127534705497069</v>
      </c>
      <c r="N35" s="224">
        <v>49.351056085095991</v>
      </c>
      <c r="O35" s="224">
        <v>42.42069419954273</v>
      </c>
      <c r="P35" s="224">
        <v>47.549364883529798</v>
      </c>
      <c r="Q35" s="224">
        <v>50.798682538025062</v>
      </c>
      <c r="R35" s="224">
        <v>49.544644410986528</v>
      </c>
      <c r="S35" s="224">
        <v>48.19383265008306</v>
      </c>
      <c r="T35" s="224">
        <v>43.284409841105628</v>
      </c>
      <c r="U35" s="224">
        <v>44.84101061800753</v>
      </c>
      <c r="V35" s="224">
        <v>44.74047250150273</v>
      </c>
      <c r="W35" s="224">
        <v>55.66784211359046</v>
      </c>
      <c r="X35" s="224">
        <v>49.796810376422847</v>
      </c>
      <c r="Y35" s="224">
        <v>46.637896342959557</v>
      </c>
      <c r="DA35" s="177" t="s">
        <v>1875</v>
      </c>
    </row>
    <row r="36" spans="1:105" ht="12" customHeight="1" x14ac:dyDescent="0.25">
      <c r="A36" s="173" t="s">
        <v>94</v>
      </c>
      <c r="B36" s="224">
        <v>43.72119384716882</v>
      </c>
      <c r="C36" s="224">
        <v>44.429807507166061</v>
      </c>
      <c r="D36" s="224">
        <v>44.984902426611953</v>
      </c>
      <c r="E36" s="224">
        <v>46.182854765322787</v>
      </c>
      <c r="F36" s="224">
        <v>47.286552724807251</v>
      </c>
      <c r="G36" s="224">
        <v>45.086115804342469</v>
      </c>
      <c r="H36" s="224">
        <v>45.718704371959767</v>
      </c>
      <c r="I36" s="224">
        <v>46.877098214375778</v>
      </c>
      <c r="J36" s="224">
        <v>42.320224464737237</v>
      </c>
      <c r="K36" s="224">
        <v>40.379717233722118</v>
      </c>
      <c r="L36" s="224">
        <v>40.035080661520958</v>
      </c>
      <c r="M36" s="224">
        <v>37.331451874451638</v>
      </c>
      <c r="N36" s="224">
        <v>39.092784859362247</v>
      </c>
      <c r="O36" s="224">
        <v>33.60299056352595</v>
      </c>
      <c r="P36" s="224">
        <v>37.665599058021243</v>
      </c>
      <c r="Q36" s="224">
        <v>40.239502963702222</v>
      </c>
      <c r="R36" s="224">
        <v>39.246133285427803</v>
      </c>
      <c r="S36" s="224">
        <v>38.176105655959446</v>
      </c>
      <c r="T36" s="224">
        <v>34.287171459210583</v>
      </c>
      <c r="U36" s="224">
        <v>35.520212129675983</v>
      </c>
      <c r="V36" s="224">
        <v>35.440572193462458</v>
      </c>
      <c r="W36" s="224">
        <v>44.096543173850193</v>
      </c>
      <c r="X36" s="224">
        <v>39.445883212129623</v>
      </c>
      <c r="Y36" s="224">
        <v>36.943591336420518</v>
      </c>
      <c r="DA36" s="177" t="s">
        <v>1876</v>
      </c>
    </row>
    <row r="37" spans="1:105" ht="12" customHeight="1" x14ac:dyDescent="0.25">
      <c r="A37" s="56" t="s">
        <v>95</v>
      </c>
      <c r="B37" s="260">
        <v>25.816712609090501</v>
      </c>
      <c r="C37" s="260">
        <v>26.221740273088908</v>
      </c>
      <c r="D37" s="260">
        <v>26.628780646802721</v>
      </c>
      <c r="E37" s="260">
        <v>27.32577737013769</v>
      </c>
      <c r="F37" s="260">
        <v>26.691819086809328</v>
      </c>
      <c r="G37" s="260">
        <v>26.57336513964546</v>
      </c>
      <c r="H37" s="260">
        <v>26.490691109162011</v>
      </c>
      <c r="I37" s="260">
        <v>26.216737018065729</v>
      </c>
      <c r="J37" s="260">
        <v>24.98096778000091</v>
      </c>
      <c r="K37" s="260">
        <v>23.363212494080621</v>
      </c>
      <c r="L37" s="260">
        <v>24.179182857236501</v>
      </c>
      <c r="M37" s="260">
        <v>23.838043081577169</v>
      </c>
      <c r="N37" s="260">
        <v>22.172977819199019</v>
      </c>
      <c r="O37" s="260">
        <v>23.037270761062491</v>
      </c>
      <c r="P37" s="260">
        <v>21.858796304306271</v>
      </c>
      <c r="Q37" s="260">
        <v>22.558981700770651</v>
      </c>
      <c r="R37" s="260">
        <v>22.35291203267111</v>
      </c>
      <c r="S37" s="260">
        <v>21.384646582141201</v>
      </c>
      <c r="T37" s="260">
        <v>20.942461213605981</v>
      </c>
      <c r="U37" s="260">
        <v>24.078210374192921</v>
      </c>
      <c r="V37" s="260">
        <v>24.338288443182108</v>
      </c>
      <c r="W37" s="260">
        <v>25.676150726110869</v>
      </c>
      <c r="X37" s="260">
        <v>23.12282555577422</v>
      </c>
      <c r="Y37" s="260">
        <v>21.37724026332755</v>
      </c>
      <c r="DA37" s="68" t="s">
        <v>1877</v>
      </c>
    </row>
    <row r="38" spans="1:105" ht="12" customHeight="1" x14ac:dyDescent="0.25">
      <c r="A38" s="37" t="s">
        <v>159</v>
      </c>
      <c r="B38" s="226">
        <v>0.2096062149979474</v>
      </c>
      <c r="C38" s="226">
        <v>0.17868794182983161</v>
      </c>
      <c r="D38" s="226">
        <v>0.20968906810506341</v>
      </c>
      <c r="E38" s="226">
        <v>0.25368007190746872</v>
      </c>
      <c r="F38" s="226">
        <v>0.4687210984391878</v>
      </c>
      <c r="G38" s="226">
        <v>0.39813893957070368</v>
      </c>
      <c r="H38" s="226">
        <v>0.33684280729179372</v>
      </c>
      <c r="I38" s="226">
        <v>0.32891442282692279</v>
      </c>
      <c r="J38" s="226">
        <v>0.29473966349165359</v>
      </c>
      <c r="K38" s="226">
        <v>0.23005287731146021</v>
      </c>
      <c r="L38" s="226">
        <v>0.31807690354642632</v>
      </c>
      <c r="M38" s="226">
        <v>0.2188766867743254</v>
      </c>
      <c r="N38" s="226">
        <v>0.23712805789411301</v>
      </c>
      <c r="O38" s="226">
        <v>0.1467164002001739</v>
      </c>
      <c r="P38" s="226">
        <v>0.25474822281717352</v>
      </c>
      <c r="Q38" s="226">
        <v>0.30121651949955491</v>
      </c>
      <c r="R38" s="226">
        <v>0.25143549648127872</v>
      </c>
      <c r="S38" s="226">
        <v>0.2288084374813904</v>
      </c>
      <c r="T38" s="226">
        <v>0.17222516850515629</v>
      </c>
      <c r="U38" s="226">
        <v>0.141667437972987</v>
      </c>
      <c r="V38" s="226">
        <v>0.34135475165809381</v>
      </c>
      <c r="W38" s="226">
        <v>0.52325868435535039</v>
      </c>
      <c r="X38" s="226">
        <v>0.37349829947030289</v>
      </c>
      <c r="Y38" s="226">
        <v>0.34284218636231117</v>
      </c>
      <c r="DA38" s="69" t="s">
        <v>1878</v>
      </c>
    </row>
    <row r="39" spans="1:105" ht="12" customHeight="1" x14ac:dyDescent="0.25">
      <c r="A39" s="37" t="s">
        <v>35</v>
      </c>
      <c r="B39" s="226">
        <v>17.50253334862526</v>
      </c>
      <c r="C39" s="226">
        <v>17.691317105764181</v>
      </c>
      <c r="D39" s="226">
        <v>17.714167026430811</v>
      </c>
      <c r="E39" s="226">
        <v>18.155190969631342</v>
      </c>
      <c r="F39" s="226">
        <v>15.735495411052479</v>
      </c>
      <c r="G39" s="226">
        <v>12.78374912776513</v>
      </c>
      <c r="H39" s="226">
        <v>13.542844945594229</v>
      </c>
      <c r="I39" s="226">
        <v>15.31777788957749</v>
      </c>
      <c r="J39" s="226">
        <v>12.00294454542693</v>
      </c>
      <c r="K39" s="226">
        <v>13.476343068886059</v>
      </c>
      <c r="L39" s="226">
        <v>12.30502047654277</v>
      </c>
      <c r="M39" s="226">
        <v>9.4178630717685046</v>
      </c>
      <c r="N39" s="226">
        <v>11.21318407381591</v>
      </c>
      <c r="O39" s="226">
        <v>6.8034643591994897</v>
      </c>
      <c r="P39" s="226">
        <v>10.021611379866931</v>
      </c>
      <c r="Q39" s="226">
        <v>11.34889114833403</v>
      </c>
      <c r="R39" s="226">
        <v>11.01857741288357</v>
      </c>
      <c r="S39" s="226">
        <v>11.380269170627329</v>
      </c>
      <c r="T39" s="226">
        <v>8.7217360194406783</v>
      </c>
      <c r="U39" s="226">
        <v>7.5307998665793514</v>
      </c>
      <c r="V39" s="226">
        <v>7.1532519646309733</v>
      </c>
      <c r="W39" s="226">
        <v>18.952104650548311</v>
      </c>
      <c r="X39" s="226">
        <v>16.230764714639129</v>
      </c>
      <c r="Y39" s="226">
        <v>16.257364965987179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9.2528109565299221E-2</v>
      </c>
      <c r="X41" s="226">
        <v>0.13073593493031019</v>
      </c>
      <c r="Y41" s="226">
        <v>0.1636476912901581</v>
      </c>
      <c r="DA41" s="69" t="s">
        <v>1881</v>
      </c>
    </row>
    <row r="42" spans="1:105" ht="12" customHeight="1" x14ac:dyDescent="0.25">
      <c r="A42" s="37" t="s">
        <v>40</v>
      </c>
      <c r="B42" s="226">
        <v>8.1045730454672906</v>
      </c>
      <c r="C42" s="226">
        <v>8.3517352254949042</v>
      </c>
      <c r="D42" s="226">
        <v>8.7049245522668386</v>
      </c>
      <c r="E42" s="226">
        <v>8.9169063285988841</v>
      </c>
      <c r="F42" s="226">
        <v>10.48760257731767</v>
      </c>
      <c r="G42" s="226">
        <v>13.39147707230963</v>
      </c>
      <c r="H42" s="226">
        <v>12.61100335627599</v>
      </c>
      <c r="I42" s="226">
        <v>10.570044705661321</v>
      </c>
      <c r="J42" s="226">
        <v>12.68328357108232</v>
      </c>
      <c r="K42" s="226">
        <v>9.6568165478830963</v>
      </c>
      <c r="L42" s="226">
        <v>11.556085477147301</v>
      </c>
      <c r="M42" s="226">
        <v>14.20130332303434</v>
      </c>
      <c r="N42" s="226">
        <v>10.722665687488989</v>
      </c>
      <c r="O42" s="226">
        <v>16.08709000166283</v>
      </c>
      <c r="P42" s="226">
        <v>11.58243670162217</v>
      </c>
      <c r="Q42" s="226">
        <v>10.90887403293706</v>
      </c>
      <c r="R42" s="226">
        <v>11.082899123306261</v>
      </c>
      <c r="S42" s="226">
        <v>9.7755689740324829</v>
      </c>
      <c r="T42" s="226">
        <v>12.04850002566014</v>
      </c>
      <c r="U42" s="226">
        <v>16.405743069640579</v>
      </c>
      <c r="V42" s="226">
        <v>16.843681726893038</v>
      </c>
      <c r="W42" s="226">
        <v>6.1082592816419092</v>
      </c>
      <c r="X42" s="226">
        <v>6.38782660673448</v>
      </c>
      <c r="Y42" s="226">
        <v>4.6133854196878996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132.31012915932962</v>
      </c>
      <c r="C43" s="261">
        <f t="shared" si="1"/>
        <v>134.50027549897499</v>
      </c>
      <c r="D43" s="261">
        <f t="shared" si="1"/>
        <v>137.29763488425786</v>
      </c>
      <c r="E43" s="261">
        <f t="shared" si="1"/>
        <v>140.80111435607083</v>
      </c>
      <c r="F43" s="261">
        <f t="shared" si="1"/>
        <v>136.46907082263442</v>
      </c>
      <c r="G43" s="261">
        <f t="shared" si="1"/>
        <v>140.0488238092712</v>
      </c>
      <c r="H43" s="261">
        <f t="shared" si="1"/>
        <v>138.63620598969734</v>
      </c>
      <c r="I43" s="261">
        <f t="shared" si="1"/>
        <v>134.14579695258226</v>
      </c>
      <c r="J43" s="261">
        <f t="shared" si="1"/>
        <v>131.74203555821552</v>
      </c>
      <c r="K43" s="261">
        <f t="shared" si="1"/>
        <v>121.00414939420816</v>
      </c>
      <c r="L43" s="261">
        <f t="shared" si="1"/>
        <v>128.51438277652539</v>
      </c>
      <c r="M43" s="261">
        <f t="shared" si="1"/>
        <v>128.47110675753132</v>
      </c>
      <c r="N43" s="261">
        <f t="shared" si="1"/>
        <v>115.7358339734354</v>
      </c>
      <c r="O43" s="261">
        <f t="shared" si="1"/>
        <v>123.7039164216495</v>
      </c>
      <c r="P43" s="261">
        <f t="shared" si="1"/>
        <v>115.09699451669272</v>
      </c>
      <c r="Q43" s="261">
        <f t="shared" si="1"/>
        <v>117.60076524856302</v>
      </c>
      <c r="R43" s="261">
        <f t="shared" si="1"/>
        <v>116.95195784740599</v>
      </c>
      <c r="S43" s="261">
        <f t="shared" si="1"/>
        <v>110.90129925866067</v>
      </c>
      <c r="T43" s="261">
        <f t="shared" si="1"/>
        <v>111.46135436326</v>
      </c>
      <c r="U43" s="261">
        <f t="shared" si="1"/>
        <v>129.6530451046761</v>
      </c>
      <c r="V43" s="261">
        <f t="shared" si="1"/>
        <v>131.17153373189467</v>
      </c>
      <c r="W43" s="261">
        <f t="shared" si="1"/>
        <v>125.20583059258004</v>
      </c>
      <c r="X43" s="261">
        <f t="shared" si="1"/>
        <v>115.67804786299838</v>
      </c>
      <c r="Y43" s="261">
        <f t="shared" si="1"/>
        <v>101.67105380419946</v>
      </c>
      <c r="DA43" s="70"/>
    </row>
    <row r="44" spans="1:105" ht="12" customHeight="1" x14ac:dyDescent="0.25">
      <c r="A44" s="60" t="s">
        <v>1884</v>
      </c>
      <c r="B44" s="262">
        <v>47.228459111922348</v>
      </c>
      <c r="C44" s="262">
        <v>47.990059737893432</v>
      </c>
      <c r="D44" s="262">
        <v>48.482514865579027</v>
      </c>
      <c r="E44" s="262">
        <v>49.788300487322047</v>
      </c>
      <c r="F44" s="262">
        <v>51.739786563088387</v>
      </c>
      <c r="G44" s="262">
        <v>48.36653291455022</v>
      </c>
      <c r="H44" s="262">
        <v>49.37590172171484</v>
      </c>
      <c r="I44" s="262">
        <v>51.406415252769037</v>
      </c>
      <c r="J44" s="262">
        <v>45.371531667302932</v>
      </c>
      <c r="K44" s="262">
        <v>43.745973479888193</v>
      </c>
      <c r="L44" s="262">
        <v>42.540362945070001</v>
      </c>
      <c r="M44" s="262">
        <v>38.817882479171573</v>
      </c>
      <c r="N44" s="262">
        <v>42.498100309632299</v>
      </c>
      <c r="O44" s="262">
        <v>34.135697656067819</v>
      </c>
      <c r="P44" s="262">
        <v>40.595024556596499</v>
      </c>
      <c r="Q44" s="262">
        <v>43.896372004880668</v>
      </c>
      <c r="R44" s="262">
        <v>42.590486107226297</v>
      </c>
      <c r="S44" s="262">
        <v>41.708680559410581</v>
      </c>
      <c r="T44" s="262">
        <v>36.294400064267442</v>
      </c>
      <c r="U44" s="262">
        <v>36.195821971035578</v>
      </c>
      <c r="V44" s="262">
        <v>35.935280303751583</v>
      </c>
      <c r="W44" s="262">
        <v>48.417098777804092</v>
      </c>
      <c r="X44" s="262">
        <v>42.961505525019618</v>
      </c>
      <c r="Y44" s="262">
        <v>40.86957324727409</v>
      </c>
      <c r="DA44" s="72" t="s">
        <v>1885</v>
      </c>
    </row>
    <row r="45" spans="1:105" ht="12" customHeight="1" x14ac:dyDescent="0.25">
      <c r="A45" s="64" t="s">
        <v>28</v>
      </c>
      <c r="B45" s="229">
        <v>7.1198991916457413E-2</v>
      </c>
      <c r="C45" s="229">
        <v>3.5626340826866991E-2</v>
      </c>
      <c r="D45" s="229">
        <v>3.549729018714786E-2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0.2150661116806464</v>
      </c>
      <c r="C47" s="229">
        <v>0.21522102045915781</v>
      </c>
      <c r="D47" s="229">
        <v>0.18424417756266101</v>
      </c>
      <c r="E47" s="229">
        <v>0.21458763771308839</v>
      </c>
      <c r="F47" s="229">
        <v>0.27544202825218977</v>
      </c>
      <c r="G47" s="229">
        <v>0.27560889558718488</v>
      </c>
      <c r="H47" s="229">
        <v>0.27573580142879489</v>
      </c>
      <c r="I47" s="229">
        <v>0.2451336350002242</v>
      </c>
      <c r="J47" s="229">
        <v>0.21444117920481279</v>
      </c>
      <c r="K47" s="229">
        <v>0.18461588224305769</v>
      </c>
      <c r="L47" s="229">
        <v>0.2464589103616753</v>
      </c>
      <c r="M47" s="229">
        <v>0.18520501276446019</v>
      </c>
      <c r="N47" s="229">
        <v>0.18457127228542311</v>
      </c>
      <c r="O47" s="229">
        <v>0.1236659028243972</v>
      </c>
      <c r="P47" s="229">
        <v>0.1227468664125768</v>
      </c>
      <c r="Q47" s="229">
        <v>0.15359231247061281</v>
      </c>
      <c r="R47" s="229">
        <v>0.1844789901293194</v>
      </c>
      <c r="S47" s="229">
        <v>0.21511239968847071</v>
      </c>
      <c r="T47" s="229">
        <v>0.18498584006081151</v>
      </c>
      <c r="U47" s="229">
        <v>0.1938512881539585</v>
      </c>
      <c r="V47" s="229">
        <v>0.45713679261935031</v>
      </c>
      <c r="W47" s="229">
        <v>1.058497710586505</v>
      </c>
      <c r="X47" s="229">
        <v>1.396390962705288</v>
      </c>
      <c r="Y47" s="229">
        <v>1.6202653328337819</v>
      </c>
      <c r="DA47" s="73" t="s">
        <v>1888</v>
      </c>
    </row>
    <row r="48" spans="1:105" ht="12" customHeight="1" x14ac:dyDescent="0.25">
      <c r="A48" s="64" t="s">
        <v>159</v>
      </c>
      <c r="B48" s="229">
        <v>0.51315004689671639</v>
      </c>
      <c r="C48" s="229">
        <v>0.43217956107075728</v>
      </c>
      <c r="D48" s="229">
        <v>0.51307731070989016</v>
      </c>
      <c r="E48" s="229">
        <v>0.61995869976280715</v>
      </c>
      <c r="F48" s="229">
        <v>0.78526812054270922</v>
      </c>
      <c r="G48" s="229">
        <v>0.71476295837715487</v>
      </c>
      <c r="H48" s="229">
        <v>0.57995008942675219</v>
      </c>
      <c r="I48" s="229">
        <v>0.52145596100887337</v>
      </c>
      <c r="J48" s="229">
        <v>0.5297816335409895</v>
      </c>
      <c r="K48" s="229">
        <v>0.42538240883234629</v>
      </c>
      <c r="L48" s="229">
        <v>0.67405210587452191</v>
      </c>
      <c r="M48" s="229">
        <v>0.48948083060375519</v>
      </c>
      <c r="N48" s="229">
        <v>0.36684808417592413</v>
      </c>
      <c r="O48" s="229">
        <v>0.35654990690715799</v>
      </c>
      <c r="P48" s="229">
        <v>0.39531860166877331</v>
      </c>
      <c r="Q48" s="229">
        <v>0.41815728967144472</v>
      </c>
      <c r="R48" s="229">
        <v>0.36828544928049611</v>
      </c>
      <c r="S48" s="229">
        <v>0.33942841254295431</v>
      </c>
      <c r="T48" s="229">
        <v>0.32182503995982248</v>
      </c>
      <c r="U48" s="229">
        <v>0.31427774218561683</v>
      </c>
      <c r="V48" s="229">
        <v>0.78718990606222183</v>
      </c>
      <c r="W48" s="229">
        <v>1.1608172344257</v>
      </c>
      <c r="X48" s="229">
        <v>0.83749503103815981</v>
      </c>
      <c r="Y48" s="229">
        <v>0.72642411142005847</v>
      </c>
      <c r="DA48" s="73" t="s">
        <v>1889</v>
      </c>
    </row>
    <row r="49" spans="1:105" ht="12" customHeight="1" x14ac:dyDescent="0.25">
      <c r="A49" s="64" t="s">
        <v>32</v>
      </c>
      <c r="B49" s="229">
        <v>3.580000536135302</v>
      </c>
      <c r="C49" s="229">
        <v>4.518327639145796</v>
      </c>
      <c r="D49" s="229">
        <v>4.405819071875591</v>
      </c>
      <c r="E49" s="229">
        <v>4.5850006137638966</v>
      </c>
      <c r="F49" s="229">
        <v>4.7104586728404296</v>
      </c>
      <c r="G49" s="229">
        <v>4.4470238248710814</v>
      </c>
      <c r="H49" s="229">
        <v>4.6089167277744423</v>
      </c>
      <c r="I49" s="229">
        <v>4.8760375404111729</v>
      </c>
      <c r="J49" s="229">
        <v>5.0613694856250966</v>
      </c>
      <c r="K49" s="229">
        <v>2.9966494966814872</v>
      </c>
      <c r="L49" s="229">
        <v>1.098352951113492</v>
      </c>
      <c r="M49" s="229">
        <v>0.53682325311468893</v>
      </c>
      <c r="N49" s="229">
        <v>0.96297636420062394</v>
      </c>
      <c r="O49" s="229">
        <v>1.2635451293217179</v>
      </c>
      <c r="P49" s="229">
        <v>1.1474193880156549</v>
      </c>
      <c r="Q49" s="229">
        <v>1.2821588816054299</v>
      </c>
      <c r="R49" s="229">
        <v>1.443742341262755</v>
      </c>
      <c r="S49" s="229">
        <v>0.96258493919002097</v>
      </c>
      <c r="T49" s="229">
        <v>0.80428195996961516</v>
      </c>
      <c r="U49" s="229">
        <v>0.43089477723786412</v>
      </c>
      <c r="V49" s="229">
        <v>0.49402449577167268</v>
      </c>
      <c r="W49" s="229">
        <v>2.5287253817276172</v>
      </c>
      <c r="X49" s="229">
        <v>2.7273967918723261</v>
      </c>
      <c r="Y49" s="229">
        <v>2.5295044056963278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42.849043425293218</v>
      </c>
      <c r="C51" s="229">
        <v>42.788705176390863</v>
      </c>
      <c r="D51" s="229">
        <v>43.343877015243741</v>
      </c>
      <c r="E51" s="229">
        <v>44.368753536082266</v>
      </c>
      <c r="F51" s="229">
        <v>26.36233561576865</v>
      </c>
      <c r="G51" s="229">
        <v>22.950154927235179</v>
      </c>
      <c r="H51" s="229">
        <v>23.317030873947829</v>
      </c>
      <c r="I51" s="229">
        <v>24.284573845316618</v>
      </c>
      <c r="J51" s="229">
        <v>21.574767010474869</v>
      </c>
      <c r="K51" s="229">
        <v>24.918615858617109</v>
      </c>
      <c r="L51" s="229">
        <v>26.076162313470672</v>
      </c>
      <c r="M51" s="229">
        <v>21.061463908372851</v>
      </c>
      <c r="N51" s="229">
        <v>17.347314912975019</v>
      </c>
      <c r="O51" s="229">
        <v>16.533765690877889</v>
      </c>
      <c r="P51" s="229">
        <v>15.55154871482693</v>
      </c>
      <c r="Q51" s="229">
        <v>15.75485159727644</v>
      </c>
      <c r="R51" s="229">
        <v>16.139255553512911</v>
      </c>
      <c r="S51" s="229">
        <v>16.882186432533679</v>
      </c>
      <c r="T51" s="229">
        <v>16.297693695631271</v>
      </c>
      <c r="U51" s="229">
        <v>16.706469833749619</v>
      </c>
      <c r="V51" s="229">
        <v>16.495940703111479</v>
      </c>
      <c r="W51" s="229">
        <v>42.044079467309032</v>
      </c>
      <c r="X51" s="229">
        <v>36.394234773592487</v>
      </c>
      <c r="Y51" s="229">
        <v>34.446583207144883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6.6832573474041445E-4</v>
      </c>
      <c r="R53" s="229">
        <v>1.337867902903487E-3</v>
      </c>
      <c r="S53" s="229">
        <v>1.440592185204082E-3</v>
      </c>
      <c r="T53" s="229">
        <v>1.9930126898173961E-3</v>
      </c>
      <c r="U53" s="229">
        <v>2.039927820451834E-3</v>
      </c>
      <c r="V53" s="229">
        <v>2.0768727349456291E-3</v>
      </c>
      <c r="W53" s="229">
        <v>0.24014757162605421</v>
      </c>
      <c r="X53" s="229">
        <v>0.17287171221452721</v>
      </c>
      <c r="Y53" s="229">
        <v>0.20735993540436309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19.60628212568442</v>
      </c>
      <c r="G54" s="229">
        <v>19.978982308479619</v>
      </c>
      <c r="H54" s="229">
        <v>20.594268229137029</v>
      </c>
      <c r="I54" s="229">
        <v>21.479214271032159</v>
      </c>
      <c r="J54" s="229">
        <v>17.99117235845716</v>
      </c>
      <c r="K54" s="229">
        <v>15.22070983351419</v>
      </c>
      <c r="L54" s="229">
        <v>14.44533666424965</v>
      </c>
      <c r="M54" s="229">
        <v>16.544909474315819</v>
      </c>
      <c r="N54" s="229">
        <v>23.6363896759953</v>
      </c>
      <c r="O54" s="229">
        <v>15.85817102613666</v>
      </c>
      <c r="P54" s="229">
        <v>23.377990985672561</v>
      </c>
      <c r="Q54" s="229">
        <v>26.286943598122011</v>
      </c>
      <c r="R54" s="229">
        <v>24.453385905137921</v>
      </c>
      <c r="S54" s="229">
        <v>23.307927783270259</v>
      </c>
      <c r="T54" s="229">
        <v>18.683620515956111</v>
      </c>
      <c r="U54" s="229">
        <v>18.548288401888069</v>
      </c>
      <c r="V54" s="229">
        <v>17.698911533451909</v>
      </c>
      <c r="W54" s="229">
        <v>1.3848314121291729</v>
      </c>
      <c r="X54" s="229">
        <v>1.433116253596832</v>
      </c>
      <c r="Y54" s="229">
        <v>1.339436254774673</v>
      </c>
      <c r="DA54" s="73" t="s">
        <v>1895</v>
      </c>
    </row>
    <row r="55" spans="1:105" ht="12" customHeight="1" x14ac:dyDescent="0.25">
      <c r="A55" s="60" t="s">
        <v>1896</v>
      </c>
      <c r="B55" s="262">
        <v>85.081670047407272</v>
      </c>
      <c r="C55" s="262">
        <v>86.510215761081568</v>
      </c>
      <c r="D55" s="262">
        <v>88.815120018678826</v>
      </c>
      <c r="E55" s="262">
        <v>91.012813868748779</v>
      </c>
      <c r="F55" s="262">
        <v>84.729284259546048</v>
      </c>
      <c r="G55" s="262">
        <v>91.682290894720992</v>
      </c>
      <c r="H55" s="262">
        <v>89.260304267982505</v>
      </c>
      <c r="I55" s="262">
        <v>82.739381699813208</v>
      </c>
      <c r="J55" s="262">
        <v>86.370503890912588</v>
      </c>
      <c r="K55" s="262">
        <v>77.258175914319963</v>
      </c>
      <c r="L55" s="262">
        <v>85.974019831455379</v>
      </c>
      <c r="M55" s="262">
        <v>89.653224278359744</v>
      </c>
      <c r="N55" s="262">
        <v>73.237733663803112</v>
      </c>
      <c r="O55" s="262">
        <v>89.568218765581676</v>
      </c>
      <c r="P55" s="262">
        <v>74.501969960096218</v>
      </c>
      <c r="Q55" s="262">
        <v>73.704393243682347</v>
      </c>
      <c r="R55" s="262">
        <v>74.361471740179695</v>
      </c>
      <c r="S55" s="262">
        <v>69.19261869925009</v>
      </c>
      <c r="T55" s="262">
        <v>75.166954298992565</v>
      </c>
      <c r="U55" s="262">
        <v>93.457223133640525</v>
      </c>
      <c r="V55" s="262">
        <v>95.236253428143073</v>
      </c>
      <c r="W55" s="262">
        <v>76.788731814775957</v>
      </c>
      <c r="X55" s="262">
        <v>72.716542337978765</v>
      </c>
      <c r="Y55" s="262">
        <v>60.801480556925377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1583.1267707568047</v>
      </c>
      <c r="C56" s="261">
        <f t="shared" si="2"/>
        <v>1608.7665609903754</v>
      </c>
      <c r="D56" s="261">
        <f t="shared" si="2"/>
        <v>1628.0446320404828</v>
      </c>
      <c r="E56" s="261">
        <f t="shared" si="2"/>
        <v>1671.5130992721417</v>
      </c>
      <c r="F56" s="261">
        <f t="shared" si="2"/>
        <v>1717.777935487182</v>
      </c>
      <c r="G56" s="261">
        <f t="shared" si="2"/>
        <v>1630.1684144350661</v>
      </c>
      <c r="H56" s="261">
        <f t="shared" si="2"/>
        <v>1655.7162502605761</v>
      </c>
      <c r="I56" s="261">
        <f t="shared" si="2"/>
        <v>1703.8879789628634</v>
      </c>
      <c r="J56" s="261">
        <f t="shared" si="2"/>
        <v>1529.9376834302168</v>
      </c>
      <c r="K56" s="261">
        <f t="shared" si="2"/>
        <v>1463.3629412662422</v>
      </c>
      <c r="L56" s="261">
        <f t="shared" si="2"/>
        <v>1444.227782800263</v>
      </c>
      <c r="M56" s="261">
        <f t="shared" si="2"/>
        <v>1339.7435468145288</v>
      </c>
      <c r="N56" s="261">
        <f t="shared" si="2"/>
        <v>1418.0696955918443</v>
      </c>
      <c r="O56" s="261">
        <f t="shared" si="2"/>
        <v>1199.1118779562803</v>
      </c>
      <c r="P56" s="261">
        <f t="shared" si="2"/>
        <v>1363.4480886363683</v>
      </c>
      <c r="Q56" s="261">
        <f t="shared" si="2"/>
        <v>1460.9298276911807</v>
      </c>
      <c r="R56" s="261">
        <f t="shared" si="2"/>
        <v>1423.0373629690116</v>
      </c>
      <c r="S56" s="261">
        <f t="shared" si="2"/>
        <v>1386.4818352454147</v>
      </c>
      <c r="T56" s="261">
        <f t="shared" si="2"/>
        <v>1235.7289162656625</v>
      </c>
      <c r="U56" s="261">
        <f t="shared" si="2"/>
        <v>1268.5157921785453</v>
      </c>
      <c r="V56" s="261">
        <f t="shared" si="2"/>
        <v>1264.1762569373209</v>
      </c>
      <c r="W56" s="261">
        <f t="shared" si="2"/>
        <v>1602.5792772441193</v>
      </c>
      <c r="X56" s="261">
        <f t="shared" si="2"/>
        <v>1430.953300773089</v>
      </c>
      <c r="Y56" s="261">
        <f t="shared" si="2"/>
        <v>1344.910022744431</v>
      </c>
      <c r="DA56" s="70"/>
    </row>
    <row r="57" spans="1:105" ht="12" customHeight="1" x14ac:dyDescent="0.25">
      <c r="A57" s="60" t="s">
        <v>1899</v>
      </c>
      <c r="B57" s="262">
        <v>1416.8537733576709</v>
      </c>
      <c r="C57" s="262">
        <v>1439.7017921368031</v>
      </c>
      <c r="D57" s="262">
        <v>1454.4754459673709</v>
      </c>
      <c r="E57" s="262">
        <v>1493.6490146196629</v>
      </c>
      <c r="F57" s="262">
        <v>1552.1935968926521</v>
      </c>
      <c r="G57" s="262">
        <v>1450.995987436507</v>
      </c>
      <c r="H57" s="262">
        <v>1481.2770516514461</v>
      </c>
      <c r="I57" s="262">
        <v>1542.192457583071</v>
      </c>
      <c r="J57" s="262">
        <v>1361.1459500190881</v>
      </c>
      <c r="K57" s="262">
        <v>1312.3792043966459</v>
      </c>
      <c r="L57" s="262">
        <v>1276.2108883521</v>
      </c>
      <c r="M57" s="262">
        <v>1164.536474375147</v>
      </c>
      <c r="N57" s="262">
        <v>1274.9430092889691</v>
      </c>
      <c r="O57" s="262">
        <v>1024.0709296820351</v>
      </c>
      <c r="P57" s="262">
        <v>1217.8507366978949</v>
      </c>
      <c r="Q57" s="262">
        <v>1316.8911601464199</v>
      </c>
      <c r="R57" s="262">
        <v>1277.7145832167889</v>
      </c>
      <c r="S57" s="262">
        <v>1251.260416782317</v>
      </c>
      <c r="T57" s="262">
        <v>1088.8320019280241</v>
      </c>
      <c r="U57" s="262">
        <v>1085.874659131068</v>
      </c>
      <c r="V57" s="262">
        <v>1078.0584091125479</v>
      </c>
      <c r="W57" s="262">
        <v>1452.5129633341221</v>
      </c>
      <c r="X57" s="262">
        <v>1288.8451657505891</v>
      </c>
      <c r="Y57" s="262">
        <v>1226.087197418223</v>
      </c>
      <c r="DA57" s="72" t="s">
        <v>1900</v>
      </c>
    </row>
    <row r="58" spans="1:105" ht="12" customHeight="1" x14ac:dyDescent="0.25">
      <c r="A58" s="64" t="s">
        <v>28</v>
      </c>
      <c r="B58" s="229">
        <v>2.135969757493724</v>
      </c>
      <c r="C58" s="229">
        <v>1.0687902248060099</v>
      </c>
      <c r="D58" s="229">
        <v>1.064918705614436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6.4519833504193942</v>
      </c>
      <c r="C60" s="229">
        <v>6.4566306137747356</v>
      </c>
      <c r="D60" s="229">
        <v>5.5273253268798319</v>
      </c>
      <c r="E60" s="229">
        <v>6.4376291313926517</v>
      </c>
      <c r="F60" s="229">
        <v>8.2632608475656983</v>
      </c>
      <c r="G60" s="229">
        <v>8.268266867615548</v>
      </c>
      <c r="H60" s="229">
        <v>8.2720740428638511</v>
      </c>
      <c r="I60" s="229">
        <v>7.3540090500067263</v>
      </c>
      <c r="J60" s="229">
        <v>6.4332353761443848</v>
      </c>
      <c r="K60" s="229">
        <v>5.5384764672917317</v>
      </c>
      <c r="L60" s="229">
        <v>7.3937673108502588</v>
      </c>
      <c r="M60" s="229">
        <v>5.5561503829338044</v>
      </c>
      <c r="N60" s="229">
        <v>5.5371381685626941</v>
      </c>
      <c r="O60" s="229">
        <v>3.709977084731916</v>
      </c>
      <c r="P60" s="229">
        <v>3.6824059923773049</v>
      </c>
      <c r="Q60" s="229">
        <v>4.6077693741183827</v>
      </c>
      <c r="R60" s="229">
        <v>5.5343697038795803</v>
      </c>
      <c r="S60" s="229">
        <v>6.4533719906541211</v>
      </c>
      <c r="T60" s="229">
        <v>5.5495752018243456</v>
      </c>
      <c r="U60" s="229">
        <v>5.8155386446187558</v>
      </c>
      <c r="V60" s="229">
        <v>13.71410377858051</v>
      </c>
      <c r="W60" s="229">
        <v>31.75493131759514</v>
      </c>
      <c r="X60" s="229">
        <v>41.891728881158663</v>
      </c>
      <c r="Y60" s="229">
        <v>48.607959985013451</v>
      </c>
      <c r="DA60" s="73" t="s">
        <v>1903</v>
      </c>
    </row>
    <row r="61" spans="1:105" ht="12" customHeight="1" x14ac:dyDescent="0.25">
      <c r="A61" s="64" t="s">
        <v>159</v>
      </c>
      <c r="B61" s="229">
        <v>15.394501406901499</v>
      </c>
      <c r="C61" s="229">
        <v>12.96538683212272</v>
      </c>
      <c r="D61" s="229">
        <v>15.3923193212967</v>
      </c>
      <c r="E61" s="229">
        <v>18.59876099288422</v>
      </c>
      <c r="F61" s="229">
        <v>23.558043616281282</v>
      </c>
      <c r="G61" s="229">
        <v>21.442888751314641</v>
      </c>
      <c r="H61" s="229">
        <v>17.398502682802569</v>
      </c>
      <c r="I61" s="229">
        <v>15.6436788302662</v>
      </c>
      <c r="J61" s="229">
        <v>15.893449006229689</v>
      </c>
      <c r="K61" s="229">
        <v>12.761472264970401</v>
      </c>
      <c r="L61" s="229">
        <v>20.221563176235659</v>
      </c>
      <c r="M61" s="229">
        <v>14.684424918112651</v>
      </c>
      <c r="N61" s="229">
        <v>11.00544252527772</v>
      </c>
      <c r="O61" s="229">
        <v>10.696497207214749</v>
      </c>
      <c r="P61" s="229">
        <v>11.8595580500632</v>
      </c>
      <c r="Q61" s="229">
        <v>12.544718690143339</v>
      </c>
      <c r="R61" s="229">
        <v>11.048563478414881</v>
      </c>
      <c r="S61" s="229">
        <v>10.182852376288629</v>
      </c>
      <c r="T61" s="229">
        <v>9.6547511987946741</v>
      </c>
      <c r="U61" s="229">
        <v>9.4283322655685033</v>
      </c>
      <c r="V61" s="229">
        <v>23.615697181866661</v>
      </c>
      <c r="W61" s="229">
        <v>34.824517032770977</v>
      </c>
      <c r="X61" s="229">
        <v>25.124850931144799</v>
      </c>
      <c r="Y61" s="229">
        <v>21.792723342601761</v>
      </c>
      <c r="DA61" s="73" t="s">
        <v>1904</v>
      </c>
    </row>
    <row r="62" spans="1:105" ht="12" customHeight="1" x14ac:dyDescent="0.25">
      <c r="A62" s="64" t="s">
        <v>32</v>
      </c>
      <c r="B62" s="229">
        <v>107.4000160840591</v>
      </c>
      <c r="C62" s="229">
        <v>135.54982917437391</v>
      </c>
      <c r="D62" s="229">
        <v>132.17457215626769</v>
      </c>
      <c r="E62" s="229">
        <v>137.55001841291701</v>
      </c>
      <c r="F62" s="229">
        <v>141.31376018521291</v>
      </c>
      <c r="G62" s="229">
        <v>133.41071474613241</v>
      </c>
      <c r="H62" s="229">
        <v>138.2675018332333</v>
      </c>
      <c r="I62" s="229">
        <v>146.28112621233521</v>
      </c>
      <c r="J62" s="229">
        <v>151.84108456875299</v>
      </c>
      <c r="K62" s="229">
        <v>89.899484900444662</v>
      </c>
      <c r="L62" s="229">
        <v>32.950588533404748</v>
      </c>
      <c r="M62" s="229">
        <v>16.104697593440669</v>
      </c>
      <c r="N62" s="229">
        <v>28.889290926018731</v>
      </c>
      <c r="O62" s="229">
        <v>37.906353879651547</v>
      </c>
      <c r="P62" s="229">
        <v>34.422581640469652</v>
      </c>
      <c r="Q62" s="229">
        <v>38.464766448162898</v>
      </c>
      <c r="R62" s="229">
        <v>43.31227023788265</v>
      </c>
      <c r="S62" s="229">
        <v>28.877548175700628</v>
      </c>
      <c r="T62" s="229">
        <v>24.12845879908846</v>
      </c>
      <c r="U62" s="229">
        <v>12.926843317135919</v>
      </c>
      <c r="V62" s="229">
        <v>14.82073487315018</v>
      </c>
      <c r="W62" s="229">
        <v>75.8617614518285</v>
      </c>
      <c r="X62" s="229">
        <v>81.821903756169789</v>
      </c>
      <c r="Y62" s="229">
        <v>75.885132170889833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1285.471302758797</v>
      </c>
      <c r="C64" s="229">
        <v>1283.6611552917259</v>
      </c>
      <c r="D64" s="229">
        <v>1300.3163104573121</v>
      </c>
      <c r="E64" s="229">
        <v>1331.0626060824691</v>
      </c>
      <c r="F64" s="229">
        <v>790.87006847305963</v>
      </c>
      <c r="G64" s="229">
        <v>688.50464781705523</v>
      </c>
      <c r="H64" s="229">
        <v>699.51092621843475</v>
      </c>
      <c r="I64" s="229">
        <v>728.53721535949853</v>
      </c>
      <c r="J64" s="229">
        <v>647.24301031424613</v>
      </c>
      <c r="K64" s="229">
        <v>747.55847575851351</v>
      </c>
      <c r="L64" s="229">
        <v>782.28486940412006</v>
      </c>
      <c r="M64" s="229">
        <v>631.84391725118542</v>
      </c>
      <c r="N64" s="229">
        <v>520.41944738925076</v>
      </c>
      <c r="O64" s="229">
        <v>496.01297072633668</v>
      </c>
      <c r="P64" s="229">
        <v>466.54646144480779</v>
      </c>
      <c r="Q64" s="229">
        <v>472.645547918293</v>
      </c>
      <c r="R64" s="229">
        <v>484.17766660538712</v>
      </c>
      <c r="S64" s="229">
        <v>506.46559297601033</v>
      </c>
      <c r="T64" s="229">
        <v>488.93081086893812</v>
      </c>
      <c r="U64" s="229">
        <v>501.19409501248879</v>
      </c>
      <c r="V64" s="229">
        <v>494.87822109334462</v>
      </c>
      <c r="W64" s="229">
        <v>1261.3223840192711</v>
      </c>
      <c r="X64" s="229">
        <v>1091.827043207775</v>
      </c>
      <c r="Y64" s="229">
        <v>1033.397496214347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2.0049772042212439E-2</v>
      </c>
      <c r="R66" s="229">
        <v>4.0136037087104601E-2</v>
      </c>
      <c r="S66" s="229">
        <v>4.3217765556122473E-2</v>
      </c>
      <c r="T66" s="229">
        <v>5.9790380694521882E-2</v>
      </c>
      <c r="U66" s="229">
        <v>6.1197834613555047E-2</v>
      </c>
      <c r="V66" s="229">
        <v>6.2306182048368887E-2</v>
      </c>
      <c r="W66" s="229">
        <v>7.2044271487816234</v>
      </c>
      <c r="X66" s="229">
        <v>5.1861513664358174</v>
      </c>
      <c r="Y66" s="229">
        <v>6.2207980621308909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588.18846377053285</v>
      </c>
      <c r="G67" s="229">
        <v>599.36946925438872</v>
      </c>
      <c r="H67" s="229">
        <v>617.82804687411101</v>
      </c>
      <c r="I67" s="229">
        <v>644.37642813096443</v>
      </c>
      <c r="J67" s="229">
        <v>539.73517075371501</v>
      </c>
      <c r="K67" s="229">
        <v>456.62129500542602</v>
      </c>
      <c r="L67" s="229">
        <v>433.3600999274895</v>
      </c>
      <c r="M67" s="229">
        <v>496.34728422947438</v>
      </c>
      <c r="N67" s="229">
        <v>709.09169027985911</v>
      </c>
      <c r="O67" s="229">
        <v>475.7451307840999</v>
      </c>
      <c r="P67" s="229">
        <v>701.33972957017693</v>
      </c>
      <c r="Q67" s="229">
        <v>788.60830794366018</v>
      </c>
      <c r="R67" s="229">
        <v>733.60157715413754</v>
      </c>
      <c r="S67" s="229">
        <v>699.23783349810765</v>
      </c>
      <c r="T67" s="229">
        <v>560.5086154786834</v>
      </c>
      <c r="U67" s="229">
        <v>556.44865205664235</v>
      </c>
      <c r="V67" s="229">
        <v>530.9673460035574</v>
      </c>
      <c r="W67" s="229">
        <v>41.544942363875187</v>
      </c>
      <c r="X67" s="229">
        <v>42.99348760790496</v>
      </c>
      <c r="Y67" s="229">
        <v>40.183087643240192</v>
      </c>
      <c r="DA67" s="73" t="s">
        <v>1910</v>
      </c>
    </row>
    <row r="68" spans="1:105" ht="12" customHeight="1" x14ac:dyDescent="0.25">
      <c r="A68" s="60" t="s">
        <v>1911</v>
      </c>
      <c r="B68" s="262">
        <v>166.27299739913391</v>
      </c>
      <c r="C68" s="262">
        <v>169.06476885357239</v>
      </c>
      <c r="D68" s="262">
        <v>173.56918607311189</v>
      </c>
      <c r="E68" s="262">
        <v>177.86408465247879</v>
      </c>
      <c r="F68" s="262">
        <v>165.58433859453001</v>
      </c>
      <c r="G68" s="262">
        <v>179.1724269985591</v>
      </c>
      <c r="H68" s="262">
        <v>174.4391986091301</v>
      </c>
      <c r="I68" s="262">
        <v>161.69552137979241</v>
      </c>
      <c r="J68" s="262">
        <v>168.79173341112869</v>
      </c>
      <c r="K68" s="262">
        <v>150.98373686959621</v>
      </c>
      <c r="L68" s="262">
        <v>168.01689444816299</v>
      </c>
      <c r="M68" s="262">
        <v>175.2070724393819</v>
      </c>
      <c r="N68" s="262">
        <v>143.12668630287521</v>
      </c>
      <c r="O68" s="262">
        <v>175.04094827424521</v>
      </c>
      <c r="P68" s="262">
        <v>145.59735193847339</v>
      </c>
      <c r="Q68" s="262">
        <v>144.03866754476081</v>
      </c>
      <c r="R68" s="262">
        <v>145.3227797522228</v>
      </c>
      <c r="S68" s="262">
        <v>135.22141846309779</v>
      </c>
      <c r="T68" s="262">
        <v>146.89691433763841</v>
      </c>
      <c r="U68" s="262">
        <v>182.64113304747741</v>
      </c>
      <c r="V68" s="262">
        <v>186.11784782477289</v>
      </c>
      <c r="W68" s="262">
        <v>150.06631390999729</v>
      </c>
      <c r="X68" s="262">
        <v>142.10813502249999</v>
      </c>
      <c r="Y68" s="262">
        <v>118.822825326208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204.25879013946729</v>
      </c>
      <c r="C69" s="261">
        <f t="shared" si="3"/>
        <v>207.55582544100318</v>
      </c>
      <c r="D69" s="261">
        <f t="shared" si="3"/>
        <v>209.77405366163703</v>
      </c>
      <c r="E69" s="261">
        <f t="shared" si="3"/>
        <v>215.41177749795926</v>
      </c>
      <c r="F69" s="261">
        <f t="shared" si="3"/>
        <v>223.22546451158678</v>
      </c>
      <c r="G69" s="261">
        <f t="shared" si="3"/>
        <v>209.45830628540813</v>
      </c>
      <c r="H69" s="261">
        <f t="shared" si="3"/>
        <v>213.55478560472764</v>
      </c>
      <c r="I69" s="261">
        <f t="shared" si="3"/>
        <v>221.69380724662176</v>
      </c>
      <c r="J69" s="261">
        <f t="shared" si="3"/>
        <v>196.51116502289634</v>
      </c>
      <c r="K69" s="261">
        <f t="shared" si="3"/>
        <v>189.09255966374687</v>
      </c>
      <c r="L69" s="261">
        <f t="shared" si="3"/>
        <v>184.56582323240664</v>
      </c>
      <c r="M69" s="261">
        <f t="shared" si="3"/>
        <v>169.12798576495013</v>
      </c>
      <c r="N69" s="261">
        <f t="shared" si="3"/>
        <v>183.57824087021314</v>
      </c>
      <c r="O69" s="261">
        <f t="shared" si="3"/>
        <v>149.41797289490057</v>
      </c>
      <c r="P69" s="261">
        <f t="shared" si="3"/>
        <v>175.64573568656047</v>
      </c>
      <c r="Q69" s="261">
        <f t="shared" si="3"/>
        <v>189.49401204290729</v>
      </c>
      <c r="R69" s="261">
        <f t="shared" si="3"/>
        <v>184.03823723446638</v>
      </c>
      <c r="S69" s="261">
        <f t="shared" si="3"/>
        <v>179.99843510476083</v>
      </c>
      <c r="T69" s="261">
        <f t="shared" si="3"/>
        <v>157.58309282970441</v>
      </c>
      <c r="U69" s="261">
        <f t="shared" si="3"/>
        <v>158.33681025600134</v>
      </c>
      <c r="V69" s="261">
        <f t="shared" si="3"/>
        <v>157.35394868065057</v>
      </c>
      <c r="W69" s="261">
        <f t="shared" si="3"/>
        <v>208.7534961223277</v>
      </c>
      <c r="X69" s="261">
        <f t="shared" si="3"/>
        <v>185.51479882668139</v>
      </c>
      <c r="Y69" s="261">
        <f t="shared" si="3"/>
        <v>175.96328778168424</v>
      </c>
      <c r="DA69" s="70"/>
    </row>
    <row r="70" spans="1:105" ht="12" customHeight="1" x14ac:dyDescent="0.25">
      <c r="A70" s="60" t="s">
        <v>1914</v>
      </c>
      <c r="B70" s="262">
        <v>165.29960689172779</v>
      </c>
      <c r="C70" s="262">
        <v>167.96520908262659</v>
      </c>
      <c r="D70" s="262">
        <v>169.68880202952619</v>
      </c>
      <c r="E70" s="262">
        <v>174.2590517056268</v>
      </c>
      <c r="F70" s="262">
        <v>181.0892529708089</v>
      </c>
      <c r="G70" s="262">
        <v>169.2828652009253</v>
      </c>
      <c r="H70" s="262">
        <v>172.81565602600159</v>
      </c>
      <c r="I70" s="262">
        <v>179.92245338469121</v>
      </c>
      <c r="J70" s="262">
        <v>158.80036083555979</v>
      </c>
      <c r="K70" s="262">
        <v>153.11090717960829</v>
      </c>
      <c r="L70" s="262">
        <v>148.89127030774469</v>
      </c>
      <c r="M70" s="262">
        <v>135.86258867710021</v>
      </c>
      <c r="N70" s="262">
        <v>148.74335108371261</v>
      </c>
      <c r="O70" s="262">
        <v>119.4749417962371</v>
      </c>
      <c r="P70" s="262">
        <v>142.0825859480874</v>
      </c>
      <c r="Q70" s="262">
        <v>153.63730201708191</v>
      </c>
      <c r="R70" s="262">
        <v>149.0667013752917</v>
      </c>
      <c r="S70" s="262">
        <v>145.98038195793669</v>
      </c>
      <c r="T70" s="262">
        <v>127.0304002249358</v>
      </c>
      <c r="U70" s="262">
        <v>126.6853768986243</v>
      </c>
      <c r="V70" s="262">
        <v>125.77348106313021</v>
      </c>
      <c r="W70" s="262">
        <v>169.4598457223139</v>
      </c>
      <c r="X70" s="262">
        <v>150.36526933756829</v>
      </c>
      <c r="Y70" s="262">
        <v>143.043506365459</v>
      </c>
      <c r="DA70" s="72" t="s">
        <v>1915</v>
      </c>
    </row>
    <row r="71" spans="1:105" ht="12" customHeight="1" x14ac:dyDescent="0.25">
      <c r="A71" s="64" t="s">
        <v>28</v>
      </c>
      <c r="B71" s="229">
        <v>0.2491964717076004</v>
      </c>
      <c r="C71" s="229">
        <v>0.1246921928940342</v>
      </c>
      <c r="D71" s="229">
        <v>0.1242405156550172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0.7527313908822606</v>
      </c>
      <c r="C73" s="229">
        <v>0.75327357160705088</v>
      </c>
      <c r="D73" s="229">
        <v>0.64485462146931194</v>
      </c>
      <c r="E73" s="229">
        <v>0.75105673199580725</v>
      </c>
      <c r="F73" s="229">
        <v>0.96404709888266205</v>
      </c>
      <c r="G73" s="229">
        <v>0.96463113455514471</v>
      </c>
      <c r="H73" s="229">
        <v>0.96507530500078031</v>
      </c>
      <c r="I73" s="229">
        <v>0.85796772250078224</v>
      </c>
      <c r="J73" s="229">
        <v>0.75054412721684238</v>
      </c>
      <c r="K73" s="229">
        <v>0.64615558785070037</v>
      </c>
      <c r="L73" s="229">
        <v>0.8626061862658615</v>
      </c>
      <c r="M73" s="229">
        <v>0.64821754467560921</v>
      </c>
      <c r="N73" s="229">
        <v>0.64599945299897932</v>
      </c>
      <c r="O73" s="229">
        <v>0.4328306598853891</v>
      </c>
      <c r="P73" s="229">
        <v>0.4296140324440178</v>
      </c>
      <c r="Q73" s="229">
        <v>0.53757309364714334</v>
      </c>
      <c r="R73" s="229">
        <v>0.64567646545261637</v>
      </c>
      <c r="S73" s="229">
        <v>0.75289339890964557</v>
      </c>
      <c r="T73" s="229">
        <v>0.64745044021283882</v>
      </c>
      <c r="U73" s="229">
        <v>0.67847950853885297</v>
      </c>
      <c r="V73" s="229">
        <v>1.5999787741677221</v>
      </c>
      <c r="W73" s="229">
        <v>3.704741987052758</v>
      </c>
      <c r="X73" s="229">
        <v>4.8873683694684971</v>
      </c>
      <c r="Y73" s="229">
        <v>5.6709286649182227</v>
      </c>
      <c r="DA73" s="73" t="s">
        <v>1918</v>
      </c>
    </row>
    <row r="74" spans="1:105" ht="12" customHeight="1" x14ac:dyDescent="0.25">
      <c r="A74" s="64" t="s">
        <v>159</v>
      </c>
      <c r="B74" s="229">
        <v>1.796025164138503</v>
      </c>
      <c r="C74" s="229">
        <v>1.512628463747647</v>
      </c>
      <c r="D74" s="229">
        <v>1.795770587484611</v>
      </c>
      <c r="E74" s="229">
        <v>2.1698554491698201</v>
      </c>
      <c r="F74" s="229">
        <v>2.748438421899476</v>
      </c>
      <c r="G74" s="229">
        <v>2.5016703543200358</v>
      </c>
      <c r="H74" s="229">
        <v>2.0298253129936281</v>
      </c>
      <c r="I74" s="229">
        <v>1.8250958635310519</v>
      </c>
      <c r="J74" s="229">
        <v>1.854235717393458</v>
      </c>
      <c r="K74" s="229">
        <v>1.488838430913209</v>
      </c>
      <c r="L74" s="229">
        <v>2.3591823705608208</v>
      </c>
      <c r="M74" s="229">
        <v>1.713182907113139</v>
      </c>
      <c r="N74" s="229">
        <v>1.2839682946157309</v>
      </c>
      <c r="O74" s="229">
        <v>1.24792467417505</v>
      </c>
      <c r="P74" s="229">
        <v>1.3836151058407029</v>
      </c>
      <c r="Q74" s="229">
        <v>1.4635505138500531</v>
      </c>
      <c r="R74" s="229">
        <v>1.2889990724817331</v>
      </c>
      <c r="S74" s="229">
        <v>1.187999443900337</v>
      </c>
      <c r="T74" s="229">
        <v>1.126387639859376</v>
      </c>
      <c r="U74" s="229">
        <v>1.0999720976496561</v>
      </c>
      <c r="V74" s="229">
        <v>2.75516467121777</v>
      </c>
      <c r="W74" s="229">
        <v>4.0628603204899392</v>
      </c>
      <c r="X74" s="229">
        <v>2.9312326086335521</v>
      </c>
      <c r="Y74" s="229">
        <v>2.5424843899701992</v>
      </c>
      <c r="DA74" s="73" t="s">
        <v>1919</v>
      </c>
    </row>
    <row r="75" spans="1:105" ht="12" customHeight="1" x14ac:dyDescent="0.25">
      <c r="A75" s="64" t="s">
        <v>32</v>
      </c>
      <c r="B75" s="229">
        <v>12.530001876473531</v>
      </c>
      <c r="C75" s="229">
        <v>15.814146737010249</v>
      </c>
      <c r="D75" s="229">
        <v>15.420366751564529</v>
      </c>
      <c r="E75" s="229">
        <v>16.047502148173599</v>
      </c>
      <c r="F75" s="229">
        <v>16.48660535494146</v>
      </c>
      <c r="G75" s="229">
        <v>15.56458338704874</v>
      </c>
      <c r="H75" s="229">
        <v>16.131208547210509</v>
      </c>
      <c r="I75" s="229">
        <v>17.066131391439061</v>
      </c>
      <c r="J75" s="229">
        <v>17.714793199687801</v>
      </c>
      <c r="K75" s="229">
        <v>10.48827323838518</v>
      </c>
      <c r="L75" s="229">
        <v>3.844235328897212</v>
      </c>
      <c r="M75" s="229">
        <v>1.8788813859014071</v>
      </c>
      <c r="N75" s="229">
        <v>3.370417274702175</v>
      </c>
      <c r="O75" s="229">
        <v>4.4224079526260036</v>
      </c>
      <c r="P75" s="229">
        <v>4.0159678580547826</v>
      </c>
      <c r="Q75" s="229">
        <v>4.4875560856189933</v>
      </c>
      <c r="R75" s="229">
        <v>5.0530981944196292</v>
      </c>
      <c r="S75" s="229">
        <v>3.3690472871650652</v>
      </c>
      <c r="T75" s="229">
        <v>2.8149868598936472</v>
      </c>
      <c r="U75" s="229">
        <v>1.50813172033252</v>
      </c>
      <c r="V75" s="229">
        <v>1.72908573520085</v>
      </c>
      <c r="W75" s="229">
        <v>8.8505388360466366</v>
      </c>
      <c r="X75" s="229">
        <v>9.545888771553118</v>
      </c>
      <c r="Y75" s="229">
        <v>8.8532654199371255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149.97165198852599</v>
      </c>
      <c r="C77" s="229">
        <v>149.76046811736771</v>
      </c>
      <c r="D77" s="229">
        <v>151.70356955335271</v>
      </c>
      <c r="E77" s="229">
        <v>155.29063737628749</v>
      </c>
      <c r="F77" s="229">
        <v>92.268174655190037</v>
      </c>
      <c r="G77" s="229">
        <v>80.325542245322907</v>
      </c>
      <c r="H77" s="229">
        <v>81.609608058817201</v>
      </c>
      <c r="I77" s="229">
        <v>84.996008458607918</v>
      </c>
      <c r="J77" s="229">
        <v>75.511684536661818</v>
      </c>
      <c r="K77" s="229">
        <v>87.215155505159657</v>
      </c>
      <c r="L77" s="229">
        <v>91.266568097147157</v>
      </c>
      <c r="M77" s="229">
        <v>73.715123679304796</v>
      </c>
      <c r="N77" s="229">
        <v>60.715602195412423</v>
      </c>
      <c r="O77" s="229">
        <v>57.868179918072471</v>
      </c>
      <c r="P77" s="229">
        <v>54.430420501894119</v>
      </c>
      <c r="Q77" s="229">
        <v>55.141980590467377</v>
      </c>
      <c r="R77" s="229">
        <v>56.487394437295031</v>
      </c>
      <c r="S77" s="229">
        <v>59.087652513867717</v>
      </c>
      <c r="T77" s="229">
        <v>57.041927934709307</v>
      </c>
      <c r="U77" s="229">
        <v>58.472644418123537</v>
      </c>
      <c r="V77" s="229">
        <v>57.735792460890032</v>
      </c>
      <c r="W77" s="229">
        <v>147.15427813558131</v>
      </c>
      <c r="X77" s="229">
        <v>127.3798217075734</v>
      </c>
      <c r="Y77" s="229">
        <v>120.5630412250068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2.339140071591445E-3</v>
      </c>
      <c r="R79" s="229">
        <v>4.6825376601621919E-3</v>
      </c>
      <c r="S79" s="229">
        <v>5.0420726482142764E-3</v>
      </c>
      <c r="T79" s="229">
        <v>6.9755444143608696E-3</v>
      </c>
      <c r="U79" s="229">
        <v>7.1397473715814046E-3</v>
      </c>
      <c r="V79" s="229">
        <v>7.2690545723096854E-3</v>
      </c>
      <c r="W79" s="229">
        <v>0.84051650069118722</v>
      </c>
      <c r="X79" s="229">
        <v>0.60505099275084384</v>
      </c>
      <c r="Y79" s="229">
        <v>0.72575977391526902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68.621987439895292</v>
      </c>
      <c r="G80" s="229">
        <v>69.926438079678491</v>
      </c>
      <c r="H80" s="229">
        <v>72.079938801979438</v>
      </c>
      <c r="I80" s="229">
        <v>75.177249948612328</v>
      </c>
      <c r="J80" s="229">
        <v>62.969103254599879</v>
      </c>
      <c r="K80" s="229">
        <v>53.272484417299552</v>
      </c>
      <c r="L80" s="229">
        <v>50.558678324873661</v>
      </c>
      <c r="M80" s="229">
        <v>57.90718316010522</v>
      </c>
      <c r="N80" s="229">
        <v>82.727363865983349</v>
      </c>
      <c r="O80" s="229">
        <v>55.503598591478188</v>
      </c>
      <c r="P80" s="229">
        <v>81.822968449853747</v>
      </c>
      <c r="Q80" s="229">
        <v>92.004302593426786</v>
      </c>
      <c r="R80" s="229">
        <v>85.586850667982503</v>
      </c>
      <c r="S80" s="229">
        <v>81.577747241445692</v>
      </c>
      <c r="T80" s="229">
        <v>65.392671805846234</v>
      </c>
      <c r="U80" s="229">
        <v>64.919009406608097</v>
      </c>
      <c r="V80" s="229">
        <v>61.946190367081527</v>
      </c>
      <c r="W80" s="229">
        <v>4.8469099424520943</v>
      </c>
      <c r="X80" s="229">
        <v>5.0159068875888986</v>
      </c>
      <c r="Y80" s="229">
        <v>4.6880268917113446</v>
      </c>
      <c r="DA80" s="73" t="s">
        <v>1925</v>
      </c>
    </row>
    <row r="81" spans="1:105" ht="12" customHeight="1" x14ac:dyDescent="0.25">
      <c r="A81" s="61" t="s">
        <v>1926</v>
      </c>
      <c r="B81" s="263">
        <v>38.959183247739517</v>
      </c>
      <c r="C81" s="263">
        <v>39.5906163583766</v>
      </c>
      <c r="D81" s="263">
        <v>40.085251632110833</v>
      </c>
      <c r="E81" s="263">
        <v>41.152725792332461</v>
      </c>
      <c r="F81" s="263">
        <v>42.136211540777893</v>
      </c>
      <c r="G81" s="263">
        <v>40.175441084482813</v>
      </c>
      <c r="H81" s="263">
        <v>40.739129578726057</v>
      </c>
      <c r="I81" s="263">
        <v>41.771353861930557</v>
      </c>
      <c r="J81" s="263">
        <v>37.710804187336556</v>
      </c>
      <c r="K81" s="263">
        <v>35.981652484138571</v>
      </c>
      <c r="L81" s="263">
        <v>35.674552924661953</v>
      </c>
      <c r="M81" s="263">
        <v>33.265397087849912</v>
      </c>
      <c r="N81" s="263">
        <v>34.834889786500533</v>
      </c>
      <c r="O81" s="263">
        <v>29.943031098663461</v>
      </c>
      <c r="P81" s="263">
        <v>33.563149738473072</v>
      </c>
      <c r="Q81" s="263">
        <v>35.856710025825379</v>
      </c>
      <c r="R81" s="263">
        <v>34.971535859174672</v>
      </c>
      <c r="S81" s="263">
        <v>34.018053146824137</v>
      </c>
      <c r="T81" s="263">
        <v>30.552692604768609</v>
      </c>
      <c r="U81" s="263">
        <v>31.65143335737703</v>
      </c>
      <c r="V81" s="263">
        <v>31.58046761752037</v>
      </c>
      <c r="W81" s="263">
        <v>39.293650400013817</v>
      </c>
      <c r="X81" s="263">
        <v>35.149529489113092</v>
      </c>
      <c r="Y81" s="263">
        <v>32.919781416225241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466.91760567245478</v>
      </c>
      <c r="C83" s="223">
        <v>474.03134252384012</v>
      </c>
      <c r="D83" s="223">
        <v>480.85098620447963</v>
      </c>
      <c r="E83" s="223">
        <v>494.76218164079472</v>
      </c>
      <c r="F83" s="223">
        <v>507.06780870427298</v>
      </c>
      <c r="G83" s="223">
        <v>483.90871278523662</v>
      </c>
      <c r="H83" s="223">
        <v>490.11684460223358</v>
      </c>
      <c r="I83" s="223">
        <v>501.78635700230387</v>
      </c>
      <c r="J83" s="223">
        <v>454.01728423392552</v>
      </c>
      <c r="K83" s="223">
        <v>430.29471121296439</v>
      </c>
      <c r="L83" s="223">
        <v>426.51188629498699</v>
      </c>
      <c r="M83" s="223">
        <v>397.21475677089393</v>
      </c>
      <c r="N83" s="223">
        <v>416.61088639772157</v>
      </c>
      <c r="O83" s="223">
        <v>357.23941912677952</v>
      </c>
      <c r="P83" s="223">
        <v>368.02569981847722</v>
      </c>
      <c r="Q83" s="223">
        <v>373.07729053214882</v>
      </c>
      <c r="R83" s="223">
        <v>365.6611254418649</v>
      </c>
      <c r="S83" s="223">
        <v>390.81159835674032</v>
      </c>
      <c r="T83" s="223">
        <v>361.92318715964461</v>
      </c>
      <c r="U83" s="223">
        <v>303.69255756186112</v>
      </c>
      <c r="V83" s="223">
        <v>311.62701824782653</v>
      </c>
      <c r="W83" s="223">
        <v>398.64574376612211</v>
      </c>
      <c r="X83" s="223">
        <v>361.16126874940278</v>
      </c>
      <c r="Y83" s="223">
        <v>337.79457113546061</v>
      </c>
      <c r="DA83" s="89" t="s">
        <v>1928</v>
      </c>
    </row>
    <row r="84" spans="1:105" ht="12" customHeight="1" x14ac:dyDescent="0.25">
      <c r="A84" s="55" t="s">
        <v>91</v>
      </c>
      <c r="B84" s="259">
        <v>17.288912112385589</v>
      </c>
      <c r="C84" s="259">
        <v>17.552317839049479</v>
      </c>
      <c r="D84" s="259">
        <v>17.804833954955839</v>
      </c>
      <c r="E84" s="259">
        <v>18.319934333167399</v>
      </c>
      <c r="F84" s="259">
        <v>18.775584114207501</v>
      </c>
      <c r="G84" s="259">
        <v>17.918054714842189</v>
      </c>
      <c r="H84" s="259">
        <v>18.147927917439961</v>
      </c>
      <c r="I84" s="259">
        <v>18.580023798657759</v>
      </c>
      <c r="J84" s="259">
        <v>16.811242131938531</v>
      </c>
      <c r="K84" s="259">
        <v>15.932848438798869</v>
      </c>
      <c r="L84" s="259">
        <v>15.7927789131501</v>
      </c>
      <c r="M84" s="259">
        <v>14.70797189079525</v>
      </c>
      <c r="N84" s="259">
        <v>15.426167084919729</v>
      </c>
      <c r="O84" s="259">
        <v>13.227774762233359</v>
      </c>
      <c r="P84" s="259">
        <v>13.62716655350477</v>
      </c>
      <c r="Q84" s="259">
        <v>13.814215632002449</v>
      </c>
      <c r="R84" s="259">
        <v>13.539611665695061</v>
      </c>
      <c r="S84" s="259">
        <v>14.47087729056592</v>
      </c>
      <c r="T84" s="259">
        <v>13.40120419153334</v>
      </c>
      <c r="U84" s="259">
        <v>11.24505453013624</v>
      </c>
      <c r="V84" s="259">
        <v>11.538849820336191</v>
      </c>
      <c r="W84" s="259">
        <v>14.760958130981431</v>
      </c>
      <c r="X84" s="259">
        <v>13.372992061017619</v>
      </c>
      <c r="Y84" s="259">
        <v>12.50777563632948</v>
      </c>
      <c r="DA84" s="67" t="s">
        <v>1929</v>
      </c>
    </row>
    <row r="85" spans="1:105" ht="12" customHeight="1" x14ac:dyDescent="0.25">
      <c r="A85" s="173" t="s">
        <v>92</v>
      </c>
      <c r="B85" s="224">
        <v>7.6233221053723881</v>
      </c>
      <c r="C85" s="224">
        <v>7.7394674525003868</v>
      </c>
      <c r="D85" s="224">
        <v>7.8508111666588194</v>
      </c>
      <c r="E85" s="224">
        <v>8.0779380138647081</v>
      </c>
      <c r="F85" s="224">
        <v>8.2788508894425021</v>
      </c>
      <c r="G85" s="224">
        <v>7.9007343958370333</v>
      </c>
      <c r="H85" s="224">
        <v>8.0020940103347549</v>
      </c>
      <c r="I85" s="224">
        <v>8.1926210985352999</v>
      </c>
      <c r="J85" s="224">
        <v>7.4126997077718899</v>
      </c>
      <c r="K85" s="224">
        <v>7.0253833737768714</v>
      </c>
      <c r="L85" s="224">
        <v>6.9636215287153576</v>
      </c>
      <c r="M85" s="224">
        <v>6.4852899078578234</v>
      </c>
      <c r="N85" s="224">
        <v>6.8019687864217913</v>
      </c>
      <c r="O85" s="224">
        <v>5.832616135377318</v>
      </c>
      <c r="P85" s="224">
        <v>6.0087227782540786</v>
      </c>
      <c r="Q85" s="224">
        <v>6.0911996493048273</v>
      </c>
      <c r="R85" s="224">
        <v>5.970116583293148</v>
      </c>
      <c r="S85" s="224">
        <v>6.3807461115076904</v>
      </c>
      <c r="T85" s="224">
        <v>5.9090875983305882</v>
      </c>
      <c r="U85" s="224">
        <v>4.9583613022298394</v>
      </c>
      <c r="V85" s="224">
        <v>5.0879065342072236</v>
      </c>
      <c r="W85" s="224">
        <v>6.5086535049115977</v>
      </c>
      <c r="X85" s="224">
        <v>5.8966478243990599</v>
      </c>
      <c r="Y85" s="224">
        <v>5.5151418364351796</v>
      </c>
      <c r="DA85" s="177" t="s">
        <v>1930</v>
      </c>
    </row>
    <row r="86" spans="1:105" ht="12" customHeight="1" x14ac:dyDescent="0.25">
      <c r="A86" s="173" t="s">
        <v>93</v>
      </c>
      <c r="B86" s="224">
        <v>59.131364765645444</v>
      </c>
      <c r="C86" s="224">
        <v>60.032262404749289</v>
      </c>
      <c r="D86" s="224">
        <v>60.895915505754189</v>
      </c>
      <c r="E86" s="224">
        <v>62.657656681656732</v>
      </c>
      <c r="F86" s="224">
        <v>64.216065518078935</v>
      </c>
      <c r="G86" s="224">
        <v>61.283152019443598</v>
      </c>
      <c r="H86" s="224">
        <v>62.069362054192901</v>
      </c>
      <c r="I86" s="224">
        <v>63.547212077371547</v>
      </c>
      <c r="J86" s="224">
        <v>57.497642662842921</v>
      </c>
      <c r="K86" s="224">
        <v>54.493369314742907</v>
      </c>
      <c r="L86" s="224">
        <v>54.01430492018482</v>
      </c>
      <c r="M86" s="224">
        <v>50.304058762287767</v>
      </c>
      <c r="N86" s="224">
        <v>52.76042280189003</v>
      </c>
      <c r="O86" s="224">
        <v>45.241503306797242</v>
      </c>
      <c r="P86" s="224">
        <v>46.607499127734727</v>
      </c>
      <c r="Q86" s="224">
        <v>47.247242520368488</v>
      </c>
      <c r="R86" s="224">
        <v>46.308044773728128</v>
      </c>
      <c r="S86" s="224">
        <v>49.493150175385907</v>
      </c>
      <c r="T86" s="224">
        <v>45.834664911088581</v>
      </c>
      <c r="U86" s="224">
        <v>38.460223344805293</v>
      </c>
      <c r="V86" s="224">
        <v>39.465059066007008</v>
      </c>
      <c r="W86" s="224">
        <v>50.48528177248312</v>
      </c>
      <c r="X86" s="224">
        <v>45.738174063689002</v>
      </c>
      <c r="Y86" s="224">
        <v>42.77896947771562</v>
      </c>
      <c r="DA86" s="177" t="s">
        <v>1931</v>
      </c>
    </row>
    <row r="87" spans="1:105" ht="12" customHeight="1" x14ac:dyDescent="0.25">
      <c r="A87" s="173" t="s">
        <v>94</v>
      </c>
      <c r="B87" s="224">
        <v>26.109807304690019</v>
      </c>
      <c r="C87" s="224">
        <v>26.507604038309768</v>
      </c>
      <c r="D87" s="224">
        <v>26.888955223669811</v>
      </c>
      <c r="E87" s="224">
        <v>27.66686256279279</v>
      </c>
      <c r="F87" s="224">
        <v>28.354987292911471</v>
      </c>
      <c r="G87" s="224">
        <v>27.05994181925816</v>
      </c>
      <c r="H87" s="224">
        <v>27.407097556144581</v>
      </c>
      <c r="I87" s="224">
        <v>28.059651061096741</v>
      </c>
      <c r="J87" s="224">
        <v>25.388427551953971</v>
      </c>
      <c r="K87" s="224">
        <v>24.061872710536189</v>
      </c>
      <c r="L87" s="224">
        <v>23.850338965661141</v>
      </c>
      <c r="M87" s="224">
        <v>22.212057613292611</v>
      </c>
      <c r="N87" s="224">
        <v>23.296679826873689</v>
      </c>
      <c r="O87" s="224">
        <v>19.976656013210469</v>
      </c>
      <c r="P87" s="224">
        <v>20.579819627056409</v>
      </c>
      <c r="Q87" s="224">
        <v>20.862302143269542</v>
      </c>
      <c r="R87" s="224">
        <v>20.447593768400012</v>
      </c>
      <c r="S87" s="224">
        <v>21.853996083178441</v>
      </c>
      <c r="T87" s="224">
        <v>20.238570062547371</v>
      </c>
      <c r="U87" s="224">
        <v>16.982341341318531</v>
      </c>
      <c r="V87" s="224">
        <v>17.42603255591213</v>
      </c>
      <c r="W87" s="224">
        <v>22.292077715891789</v>
      </c>
      <c r="X87" s="224">
        <v>20.195963952536982</v>
      </c>
      <c r="Y87" s="224">
        <v>18.889309492232531</v>
      </c>
      <c r="DA87" s="177" t="s">
        <v>1932</v>
      </c>
    </row>
    <row r="88" spans="1:105" ht="12" customHeight="1" x14ac:dyDescent="0.25">
      <c r="A88" s="56" t="s">
        <v>95</v>
      </c>
      <c r="B88" s="260">
        <v>93.879988189744296</v>
      </c>
      <c r="C88" s="260">
        <v>95.234182734268614</v>
      </c>
      <c r="D88" s="260">
        <v>95.830817156317266</v>
      </c>
      <c r="E88" s="260">
        <v>98.70490741093441</v>
      </c>
      <c r="F88" s="260">
        <v>104.79368591432861</v>
      </c>
      <c r="G88" s="260">
        <v>94.046392685119542</v>
      </c>
      <c r="H88" s="260">
        <v>96.942861830088304</v>
      </c>
      <c r="I88" s="260">
        <v>104.1420552001395</v>
      </c>
      <c r="J88" s="260">
        <v>88.098178130103662</v>
      </c>
      <c r="K88" s="260">
        <v>86.299859538356486</v>
      </c>
      <c r="L88" s="260">
        <v>81.04282429360228</v>
      </c>
      <c r="M88" s="260">
        <v>72.339056416342302</v>
      </c>
      <c r="N88" s="260">
        <v>83.626543566226019</v>
      </c>
      <c r="O88" s="260">
        <v>63.427082917046022</v>
      </c>
      <c r="P88" s="260">
        <v>72.177309136422593</v>
      </c>
      <c r="Q88" s="260">
        <v>75.491817605466565</v>
      </c>
      <c r="R88" s="260">
        <v>73.013365242931172</v>
      </c>
      <c r="S88" s="260">
        <v>79.646034648888616</v>
      </c>
      <c r="T88" s="260">
        <v>68.286630540155869</v>
      </c>
      <c r="U88" s="260">
        <v>53.989963123137613</v>
      </c>
      <c r="V88" s="260">
        <v>55.056382050149161</v>
      </c>
      <c r="W88" s="260">
        <v>86.017804758077375</v>
      </c>
      <c r="X88" s="260">
        <v>75.150276533488778</v>
      </c>
      <c r="Y88" s="260">
        <v>75.542183450190819</v>
      </c>
      <c r="DA88" s="68" t="s">
        <v>1933</v>
      </c>
    </row>
    <row r="89" spans="1:105" ht="12" customHeight="1" x14ac:dyDescent="0.25">
      <c r="A89" s="37" t="s">
        <v>159</v>
      </c>
      <c r="B89" s="226">
        <v>0.7622128071246147</v>
      </c>
      <c r="C89" s="226">
        <v>0.64897294868323874</v>
      </c>
      <c r="D89" s="226">
        <v>0.75462241443892897</v>
      </c>
      <c r="E89" s="226">
        <v>0.91633140643931499</v>
      </c>
      <c r="F89" s="226">
        <v>1.840227202631129</v>
      </c>
      <c r="G89" s="226">
        <v>1.409062452472027</v>
      </c>
      <c r="H89" s="226">
        <v>1.2326785130363631</v>
      </c>
      <c r="I89" s="226">
        <v>1.306563206342551</v>
      </c>
      <c r="J89" s="226">
        <v>1.039432403298731</v>
      </c>
      <c r="K89" s="226">
        <v>0.849777444065277</v>
      </c>
      <c r="L89" s="226">
        <v>1.066117525896916</v>
      </c>
      <c r="M89" s="226">
        <v>0.66420439541140586</v>
      </c>
      <c r="N89" s="226">
        <v>0.89434085155157383</v>
      </c>
      <c r="O89" s="226">
        <v>0.40394512775860381</v>
      </c>
      <c r="P89" s="226">
        <v>0.84117354744767292</v>
      </c>
      <c r="Q89" s="226">
        <v>1.00799685249255</v>
      </c>
      <c r="R89" s="226">
        <v>0.82128680651509689</v>
      </c>
      <c r="S89" s="226">
        <v>0.8521854532223081</v>
      </c>
      <c r="T89" s="226">
        <v>0.56157088374058806</v>
      </c>
      <c r="U89" s="226">
        <v>0.31765731892220528</v>
      </c>
      <c r="V89" s="226">
        <v>0.77218895921116026</v>
      </c>
      <c r="W89" s="226">
        <v>1.7529716128000199</v>
      </c>
      <c r="X89" s="226">
        <v>1.213887135993716</v>
      </c>
      <c r="Y89" s="226">
        <v>1.2115243603766661</v>
      </c>
      <c r="DA89" s="69" t="s">
        <v>1934</v>
      </c>
    </row>
    <row r="90" spans="1:105" ht="12" customHeight="1" x14ac:dyDescent="0.25">
      <c r="A90" s="37" t="s">
        <v>35</v>
      </c>
      <c r="B90" s="226">
        <v>63.646276307114661</v>
      </c>
      <c r="C90" s="226">
        <v>64.252719633156786</v>
      </c>
      <c r="D90" s="226">
        <v>63.749186412340677</v>
      </c>
      <c r="E90" s="226">
        <v>65.579339954794634</v>
      </c>
      <c r="F90" s="226">
        <v>61.778500687766567</v>
      </c>
      <c r="G90" s="226">
        <v>45.24325331548485</v>
      </c>
      <c r="H90" s="226">
        <v>49.560131932268867</v>
      </c>
      <c r="I90" s="226">
        <v>60.847574944990271</v>
      </c>
      <c r="J90" s="226">
        <v>42.329727013031658</v>
      </c>
      <c r="K90" s="226">
        <v>49.779392034816887</v>
      </c>
      <c r="L90" s="226">
        <v>41.24347866913854</v>
      </c>
      <c r="M90" s="226">
        <v>28.579498985659772</v>
      </c>
      <c r="N90" s="226">
        <v>42.291109210109347</v>
      </c>
      <c r="O90" s="226">
        <v>18.73155472754496</v>
      </c>
      <c r="P90" s="226">
        <v>33.091160763836108</v>
      </c>
      <c r="Q90" s="226">
        <v>37.97815131722276</v>
      </c>
      <c r="R90" s="226">
        <v>35.990989269251088</v>
      </c>
      <c r="S90" s="226">
        <v>42.385236959417988</v>
      </c>
      <c r="T90" s="226">
        <v>28.438776090050862</v>
      </c>
      <c r="U90" s="226">
        <v>16.886122380595619</v>
      </c>
      <c r="V90" s="226">
        <v>16.181588692446748</v>
      </c>
      <c r="W90" s="226">
        <v>63.491543377165783</v>
      </c>
      <c r="X90" s="226">
        <v>52.75075287459962</v>
      </c>
      <c r="Y90" s="226">
        <v>57.44973773738846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0.30997889629647968</v>
      </c>
      <c r="X92" s="226">
        <v>0.4248979710190976</v>
      </c>
      <c r="Y92" s="226">
        <v>0.57829279010578027</v>
      </c>
      <c r="DA92" s="69" t="s">
        <v>1937</v>
      </c>
    </row>
    <row r="93" spans="1:105" ht="12" customHeight="1" x14ac:dyDescent="0.25">
      <c r="A93" s="37" t="s">
        <v>40</v>
      </c>
      <c r="B93" s="226">
        <v>29.471499075505019</v>
      </c>
      <c r="C93" s="226">
        <v>30.332490152428591</v>
      </c>
      <c r="D93" s="226">
        <v>31.327008329537669</v>
      </c>
      <c r="E93" s="226">
        <v>32.209236049700458</v>
      </c>
      <c r="F93" s="226">
        <v>41.174958023930863</v>
      </c>
      <c r="G93" s="226">
        <v>47.394076917162657</v>
      </c>
      <c r="H93" s="226">
        <v>46.150051384783083</v>
      </c>
      <c r="I93" s="226">
        <v>41.9879170488067</v>
      </c>
      <c r="J93" s="226">
        <v>44.729018713773272</v>
      </c>
      <c r="K93" s="226">
        <v>35.670690059474317</v>
      </c>
      <c r="L93" s="226">
        <v>38.733228098566819</v>
      </c>
      <c r="M93" s="226">
        <v>43.095353035271117</v>
      </c>
      <c r="N93" s="226">
        <v>40.441093504565103</v>
      </c>
      <c r="O93" s="226">
        <v>44.291583061742458</v>
      </c>
      <c r="P93" s="226">
        <v>38.244974825138797</v>
      </c>
      <c r="Q93" s="226">
        <v>36.505669435751251</v>
      </c>
      <c r="R93" s="226">
        <v>36.201089167164987</v>
      </c>
      <c r="S93" s="226">
        <v>36.40861223624831</v>
      </c>
      <c r="T93" s="226">
        <v>39.286283566364411</v>
      </c>
      <c r="U93" s="226">
        <v>36.786183423619782</v>
      </c>
      <c r="V93" s="226">
        <v>38.102604398491252</v>
      </c>
      <c r="W93" s="226">
        <v>20.4633108718151</v>
      </c>
      <c r="X93" s="226">
        <v>20.760738551876351</v>
      </c>
      <c r="Y93" s="226">
        <v>16.30262856231991</v>
      </c>
      <c r="DA93" s="69" t="s">
        <v>1938</v>
      </c>
    </row>
    <row r="94" spans="1:105" ht="12" customHeight="1" x14ac:dyDescent="0.25">
      <c r="A94" s="132" t="s">
        <v>1939</v>
      </c>
      <c r="B94" s="316">
        <v>262.88421119461708</v>
      </c>
      <c r="C94" s="316">
        <v>266.96550805496253</v>
      </c>
      <c r="D94" s="316">
        <v>271.57965319712372</v>
      </c>
      <c r="E94" s="316">
        <v>279.3348826383787</v>
      </c>
      <c r="F94" s="316">
        <v>282.64863497530411</v>
      </c>
      <c r="G94" s="316">
        <v>275.70043715073598</v>
      </c>
      <c r="H94" s="316">
        <v>277.54750123403312</v>
      </c>
      <c r="I94" s="316">
        <v>279.26479376650298</v>
      </c>
      <c r="J94" s="316">
        <v>258.80909404931452</v>
      </c>
      <c r="K94" s="316">
        <v>242.4813778367531</v>
      </c>
      <c r="L94" s="316">
        <v>244.8480176736733</v>
      </c>
      <c r="M94" s="316">
        <v>231.1663221803181</v>
      </c>
      <c r="N94" s="316">
        <v>234.69910433139029</v>
      </c>
      <c r="O94" s="316">
        <v>209.53378599211501</v>
      </c>
      <c r="P94" s="316">
        <v>209.02518259550459</v>
      </c>
      <c r="Q94" s="316">
        <v>209.5705129817369</v>
      </c>
      <c r="R94" s="316">
        <v>206.38239340781729</v>
      </c>
      <c r="S94" s="316">
        <v>218.96679404721371</v>
      </c>
      <c r="T94" s="316">
        <v>208.2530298559889</v>
      </c>
      <c r="U94" s="316">
        <v>178.05661392023359</v>
      </c>
      <c r="V94" s="316">
        <v>183.0527882212148</v>
      </c>
      <c r="W94" s="316">
        <v>218.58096788377679</v>
      </c>
      <c r="X94" s="316">
        <v>200.80721431427139</v>
      </c>
      <c r="Y94" s="316">
        <v>182.56119124255699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0.99999999999999944</v>
      </c>
      <c r="C98" s="232">
        <f t="shared" si="4"/>
        <v>0.99999999999999978</v>
      </c>
      <c r="D98" s="232">
        <f t="shared" si="4"/>
        <v>0.99999999999999978</v>
      </c>
      <c r="E98" s="232">
        <f t="shared" si="4"/>
        <v>0.99999999999999989</v>
      </c>
      <c r="F98" s="232">
        <f t="shared" si="4"/>
        <v>1.0000000000000002</v>
      </c>
      <c r="G98" s="232">
        <f t="shared" si="4"/>
        <v>1.0000000000000002</v>
      </c>
      <c r="H98" s="232">
        <f t="shared" si="4"/>
        <v>1.0000000000000002</v>
      </c>
      <c r="I98" s="232">
        <f t="shared" si="4"/>
        <v>0.99999999999999944</v>
      </c>
      <c r="J98" s="232">
        <f t="shared" si="4"/>
        <v>1.0000000000000002</v>
      </c>
      <c r="K98" s="232">
        <f t="shared" si="4"/>
        <v>0.99999999999999989</v>
      </c>
      <c r="L98" s="232">
        <f t="shared" si="4"/>
        <v>1.0000000000000002</v>
      </c>
      <c r="M98" s="232">
        <f t="shared" si="4"/>
        <v>1.0000000000000002</v>
      </c>
      <c r="N98" s="232">
        <f t="shared" si="4"/>
        <v>0.99999999999999978</v>
      </c>
      <c r="O98" s="232">
        <f t="shared" si="4"/>
        <v>1.0000000000000002</v>
      </c>
      <c r="P98" s="232">
        <f t="shared" si="4"/>
        <v>1</v>
      </c>
      <c r="Q98" s="232">
        <f t="shared" si="4"/>
        <v>0.99999999999999978</v>
      </c>
      <c r="R98" s="232">
        <f t="shared" si="4"/>
        <v>1</v>
      </c>
      <c r="S98" s="232">
        <f t="shared" si="4"/>
        <v>1</v>
      </c>
      <c r="T98" s="232">
        <f t="shared" si="4"/>
        <v>1</v>
      </c>
      <c r="U98" s="232">
        <f t="shared" si="4"/>
        <v>0.99999999999999989</v>
      </c>
      <c r="V98" s="232">
        <f t="shared" si="4"/>
        <v>1</v>
      </c>
      <c r="W98" s="232">
        <f t="shared" si="4"/>
        <v>1</v>
      </c>
      <c r="X98" s="232">
        <f t="shared" si="4"/>
        <v>0.99999999999999989</v>
      </c>
      <c r="Y98" s="232">
        <f t="shared" si="4"/>
        <v>0.99999999999999978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5.0000000000001762E-3</v>
      </c>
      <c r="C99" s="266">
        <f t="shared" si="5"/>
        <v>5.0000000000001823E-3</v>
      </c>
      <c r="D99" s="266">
        <f t="shared" si="5"/>
        <v>5.0000000000002074E-3</v>
      </c>
      <c r="E99" s="266">
        <f t="shared" si="5"/>
        <v>5.0000000000001467E-3</v>
      </c>
      <c r="F99" s="266">
        <f t="shared" si="5"/>
        <v>5.0000000000000825E-3</v>
      </c>
      <c r="G99" s="266">
        <f t="shared" si="5"/>
        <v>5.0000000000001857E-3</v>
      </c>
      <c r="H99" s="266">
        <f t="shared" si="5"/>
        <v>5.0000000000001241E-3</v>
      </c>
      <c r="I99" s="266">
        <f t="shared" si="5"/>
        <v>5.0000000000000721E-3</v>
      </c>
      <c r="J99" s="266">
        <f t="shared" si="5"/>
        <v>5.0000000000001779E-3</v>
      </c>
      <c r="K99" s="266">
        <f t="shared" si="5"/>
        <v>5.0000000000001736E-3</v>
      </c>
      <c r="L99" s="266">
        <f t="shared" si="5"/>
        <v>5.0000000000002525E-3</v>
      </c>
      <c r="M99" s="266">
        <f t="shared" si="5"/>
        <v>4.9999999999996844E-3</v>
      </c>
      <c r="N99" s="266">
        <f t="shared" si="5"/>
        <v>5.0000000000001345E-3</v>
      </c>
      <c r="O99" s="266">
        <f t="shared" si="5"/>
        <v>4.9999999999996185E-3</v>
      </c>
      <c r="P99" s="266">
        <f t="shared" si="5"/>
        <v>5.0000000000002568E-3</v>
      </c>
      <c r="Q99" s="266">
        <f t="shared" si="5"/>
        <v>5.0000000000001658E-3</v>
      </c>
      <c r="R99" s="266">
        <f t="shared" si="5"/>
        <v>5.0000000000002161E-3</v>
      </c>
      <c r="S99" s="266">
        <f t="shared" si="5"/>
        <v>5.0000000000001215E-3</v>
      </c>
      <c r="T99" s="266">
        <f t="shared" si="5"/>
        <v>5.0000000000002699E-3</v>
      </c>
      <c r="U99" s="266">
        <f t="shared" si="5"/>
        <v>4.9999999999995239E-3</v>
      </c>
      <c r="V99" s="266">
        <f t="shared" si="5"/>
        <v>4.9999999999993982E-3</v>
      </c>
      <c r="W99" s="266">
        <f t="shared" si="5"/>
        <v>5.0000000000002039E-3</v>
      </c>
      <c r="X99" s="266">
        <f t="shared" si="5"/>
        <v>5.0000000000002933E-3</v>
      </c>
      <c r="Y99" s="266">
        <f t="shared" si="5"/>
        <v>5.00000000000023E-3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7.0000000000002482E-3</v>
      </c>
      <c r="C100" s="267">
        <f t="shared" si="6"/>
        <v>7.0000000000002525E-3</v>
      </c>
      <c r="D100" s="267">
        <f t="shared" si="6"/>
        <v>7.000000000000289E-3</v>
      </c>
      <c r="E100" s="267">
        <f t="shared" si="6"/>
        <v>7.0000000000002066E-3</v>
      </c>
      <c r="F100" s="267">
        <f t="shared" si="6"/>
        <v>7.0000000000001146E-3</v>
      </c>
      <c r="G100" s="267">
        <f t="shared" si="6"/>
        <v>7.0000000000002612E-3</v>
      </c>
      <c r="H100" s="267">
        <f t="shared" si="6"/>
        <v>7.0000000000001728E-3</v>
      </c>
      <c r="I100" s="267">
        <f t="shared" si="6"/>
        <v>7.000000000000099E-3</v>
      </c>
      <c r="J100" s="267">
        <f t="shared" si="6"/>
        <v>7.0000000000002482E-3</v>
      </c>
      <c r="K100" s="267">
        <f t="shared" si="6"/>
        <v>7.0000000000002421E-3</v>
      </c>
      <c r="L100" s="267">
        <f t="shared" si="6"/>
        <v>7.0000000000003532E-3</v>
      </c>
      <c r="M100" s="267">
        <f t="shared" si="6"/>
        <v>6.9999999999995587E-3</v>
      </c>
      <c r="N100" s="267">
        <f t="shared" si="6"/>
        <v>7.0000000000001875E-3</v>
      </c>
      <c r="O100" s="267">
        <f t="shared" si="6"/>
        <v>6.9999999999994641E-3</v>
      </c>
      <c r="P100" s="267">
        <f t="shared" si="6"/>
        <v>7.000000000000361E-3</v>
      </c>
      <c r="Q100" s="267">
        <f t="shared" si="6"/>
        <v>7.0000000000002326E-3</v>
      </c>
      <c r="R100" s="267">
        <f t="shared" si="6"/>
        <v>7.0000000000003037E-3</v>
      </c>
      <c r="S100" s="267">
        <f t="shared" si="6"/>
        <v>7.0000000000001693E-3</v>
      </c>
      <c r="T100" s="267">
        <f t="shared" si="6"/>
        <v>7.0000000000003801E-3</v>
      </c>
      <c r="U100" s="267">
        <f t="shared" si="6"/>
        <v>6.9999999999993357E-3</v>
      </c>
      <c r="V100" s="267">
        <f t="shared" si="6"/>
        <v>6.9999999999991597E-3</v>
      </c>
      <c r="W100" s="267">
        <f t="shared" si="6"/>
        <v>7.0000000000002829E-3</v>
      </c>
      <c r="X100" s="267">
        <f t="shared" si="6"/>
        <v>7.0000000000004113E-3</v>
      </c>
      <c r="Y100" s="267">
        <f t="shared" si="6"/>
        <v>7.0000000000003228E-3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4.0000000000001409E-2</v>
      </c>
      <c r="C101" s="267">
        <f t="shared" si="7"/>
        <v>4.0000000000001458E-2</v>
      </c>
      <c r="D101" s="267">
        <f t="shared" si="7"/>
        <v>4.0000000000001659E-2</v>
      </c>
      <c r="E101" s="267">
        <f t="shared" si="7"/>
        <v>4.0000000000001174E-2</v>
      </c>
      <c r="F101" s="267">
        <f t="shared" si="7"/>
        <v>4.000000000000066E-2</v>
      </c>
      <c r="G101" s="267">
        <f t="shared" si="7"/>
        <v>4.0000000000001486E-2</v>
      </c>
      <c r="H101" s="267">
        <f t="shared" si="7"/>
        <v>4.0000000000000993E-2</v>
      </c>
      <c r="I101" s="267">
        <f t="shared" si="7"/>
        <v>4.0000000000000577E-2</v>
      </c>
      <c r="J101" s="267">
        <f t="shared" si="7"/>
        <v>4.0000000000001423E-2</v>
      </c>
      <c r="K101" s="267">
        <f t="shared" si="7"/>
        <v>4.0000000000001396E-2</v>
      </c>
      <c r="L101" s="267">
        <f t="shared" si="7"/>
        <v>4.000000000000202E-2</v>
      </c>
      <c r="M101" s="267">
        <f t="shared" si="7"/>
        <v>3.9999999999997482E-2</v>
      </c>
      <c r="N101" s="267">
        <f t="shared" si="7"/>
        <v>4.0000000000001076E-2</v>
      </c>
      <c r="O101" s="267">
        <f t="shared" si="7"/>
        <v>3.9999999999996955E-2</v>
      </c>
      <c r="P101" s="267">
        <f t="shared" si="7"/>
        <v>4.0000000000002062E-2</v>
      </c>
      <c r="Q101" s="267">
        <f t="shared" si="7"/>
        <v>4.0000000000001326E-2</v>
      </c>
      <c r="R101" s="267">
        <f t="shared" si="7"/>
        <v>4.0000000000001729E-2</v>
      </c>
      <c r="S101" s="267">
        <f t="shared" si="7"/>
        <v>4.0000000000000965E-2</v>
      </c>
      <c r="T101" s="267">
        <f t="shared" si="7"/>
        <v>4.0000000000002166E-2</v>
      </c>
      <c r="U101" s="267">
        <f t="shared" si="7"/>
        <v>3.9999999999996191E-2</v>
      </c>
      <c r="V101" s="267">
        <f t="shared" si="7"/>
        <v>3.9999999999995185E-2</v>
      </c>
      <c r="W101" s="267">
        <f t="shared" si="7"/>
        <v>4.0000000000001631E-2</v>
      </c>
      <c r="X101" s="267">
        <f t="shared" si="7"/>
        <v>4.0000000000002339E-2</v>
      </c>
      <c r="Y101" s="267">
        <f t="shared" si="7"/>
        <v>4.0000000000001847E-2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2.0000000000000701E-2</v>
      </c>
      <c r="C102" s="267">
        <f t="shared" si="8"/>
        <v>2.0000000000000726E-2</v>
      </c>
      <c r="D102" s="267">
        <f t="shared" si="8"/>
        <v>2.000000000000083E-2</v>
      </c>
      <c r="E102" s="267">
        <f t="shared" si="8"/>
        <v>2.0000000000000587E-2</v>
      </c>
      <c r="F102" s="267">
        <f t="shared" si="8"/>
        <v>2.0000000000000333E-2</v>
      </c>
      <c r="G102" s="267">
        <f t="shared" si="8"/>
        <v>2.0000000000000743E-2</v>
      </c>
      <c r="H102" s="267">
        <f t="shared" si="8"/>
        <v>2.00000000000005E-2</v>
      </c>
      <c r="I102" s="267">
        <f t="shared" si="8"/>
        <v>2.0000000000000288E-2</v>
      </c>
      <c r="J102" s="267">
        <f t="shared" si="8"/>
        <v>2.0000000000000705E-2</v>
      </c>
      <c r="K102" s="267">
        <f t="shared" si="8"/>
        <v>2.0000000000000698E-2</v>
      </c>
      <c r="L102" s="267">
        <f t="shared" si="8"/>
        <v>2.000000000000101E-2</v>
      </c>
      <c r="M102" s="267">
        <f t="shared" si="8"/>
        <v>1.9999999999998741E-2</v>
      </c>
      <c r="N102" s="267">
        <f t="shared" si="8"/>
        <v>2.0000000000000538E-2</v>
      </c>
      <c r="O102" s="267">
        <f t="shared" si="8"/>
        <v>1.999999999999847E-2</v>
      </c>
      <c r="P102" s="267">
        <f t="shared" si="8"/>
        <v>2.0000000000001031E-2</v>
      </c>
      <c r="Q102" s="267">
        <f t="shared" si="8"/>
        <v>2.000000000000066E-2</v>
      </c>
      <c r="R102" s="267">
        <f t="shared" si="8"/>
        <v>2.0000000000000864E-2</v>
      </c>
      <c r="S102" s="267">
        <f t="shared" si="8"/>
        <v>2.0000000000000483E-2</v>
      </c>
      <c r="T102" s="267">
        <f t="shared" si="8"/>
        <v>2.0000000000001083E-2</v>
      </c>
      <c r="U102" s="267">
        <f t="shared" si="8"/>
        <v>1.9999999999998089E-2</v>
      </c>
      <c r="V102" s="267">
        <f t="shared" si="8"/>
        <v>1.9999999999997593E-2</v>
      </c>
      <c r="W102" s="267">
        <f t="shared" si="8"/>
        <v>2.0000000000000816E-2</v>
      </c>
      <c r="X102" s="267">
        <f t="shared" si="8"/>
        <v>2.000000000000117E-2</v>
      </c>
      <c r="Y102" s="267">
        <f t="shared" si="8"/>
        <v>2.0000000000000923E-2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1.2024456593688768E-2</v>
      </c>
      <c r="C103" s="268">
        <f t="shared" si="9"/>
        <v>1.2016508560556286E-2</v>
      </c>
      <c r="D103" s="268">
        <f t="shared" si="9"/>
        <v>1.2007866734720721E-2</v>
      </c>
      <c r="E103" s="268">
        <f t="shared" si="9"/>
        <v>1.2008461141844213E-2</v>
      </c>
      <c r="F103" s="268">
        <f t="shared" si="9"/>
        <v>1.1742787657461871E-2</v>
      </c>
      <c r="G103" s="268">
        <f t="shared" si="9"/>
        <v>1.1860952729265465E-2</v>
      </c>
      <c r="H103" s="268">
        <f t="shared" si="9"/>
        <v>1.1789728623848748E-2</v>
      </c>
      <c r="I103" s="268">
        <f t="shared" si="9"/>
        <v>1.1678378519402172E-2</v>
      </c>
      <c r="J103" s="268">
        <f t="shared" si="9"/>
        <v>1.1867074278010006E-2</v>
      </c>
      <c r="K103" s="268">
        <f t="shared" si="9"/>
        <v>1.1835632270733568E-2</v>
      </c>
      <c r="L103" s="268">
        <f t="shared" si="9"/>
        <v>1.196946870555873E-2</v>
      </c>
      <c r="M103" s="268">
        <f t="shared" si="9"/>
        <v>1.2240928721601527E-2</v>
      </c>
      <c r="N103" s="268">
        <f t="shared" si="9"/>
        <v>1.1666742492406958E-2</v>
      </c>
      <c r="O103" s="268">
        <f t="shared" si="9"/>
        <v>1.2709420703342888E-2</v>
      </c>
      <c r="P103" s="268">
        <f t="shared" si="9"/>
        <v>1.1767209842794701E-2</v>
      </c>
      <c r="Q103" s="268">
        <f t="shared" si="9"/>
        <v>1.1598653004966011E-2</v>
      </c>
      <c r="R103" s="268">
        <f t="shared" si="9"/>
        <v>1.1681076098805669E-2</v>
      </c>
      <c r="S103" s="268">
        <f t="shared" si="9"/>
        <v>1.16200045373453E-2</v>
      </c>
      <c r="T103" s="268">
        <f t="shared" si="9"/>
        <v>1.2033276381027701E-2</v>
      </c>
      <c r="U103" s="268">
        <f t="shared" si="9"/>
        <v>1.2620951743288995E-2</v>
      </c>
      <c r="V103" s="268">
        <f t="shared" si="9"/>
        <v>1.2696719591165933E-2</v>
      </c>
      <c r="W103" s="268">
        <f t="shared" si="9"/>
        <v>1.2197575465002474E-2</v>
      </c>
      <c r="X103" s="268">
        <f t="shared" si="9"/>
        <v>1.210634173900337E-2</v>
      </c>
      <c r="Y103" s="268">
        <f t="shared" si="9"/>
        <v>1.2286359843378334E-2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2.9029743350513164E-2</v>
      </c>
      <c r="C104" s="269">
        <f t="shared" si="10"/>
        <v>2.9042022366910617E-2</v>
      </c>
      <c r="D104" s="269">
        <f t="shared" si="10"/>
        <v>2.933892235587289E-2</v>
      </c>
      <c r="E104" s="269">
        <f t="shared" si="10"/>
        <v>2.9299488909386755E-2</v>
      </c>
      <c r="F104" s="269">
        <f t="shared" si="10"/>
        <v>2.7306701596074869E-2</v>
      </c>
      <c r="G104" s="269">
        <f t="shared" si="10"/>
        <v>2.997789596800244E-2</v>
      </c>
      <c r="H104" s="269">
        <f t="shared" si="10"/>
        <v>2.9101244010871347E-2</v>
      </c>
      <c r="I104" s="269">
        <f t="shared" si="10"/>
        <v>2.699969464923899E-2</v>
      </c>
      <c r="J104" s="269">
        <f t="shared" si="10"/>
        <v>3.005678510934344E-2</v>
      </c>
      <c r="K104" s="269">
        <f t="shared" si="10"/>
        <v>2.8671210284573763E-2</v>
      </c>
      <c r="L104" s="269">
        <f t="shared" si="10"/>
        <v>3.1177634307528079E-2</v>
      </c>
      <c r="M104" s="269">
        <f t="shared" si="10"/>
        <v>3.372503067966711E-2</v>
      </c>
      <c r="N104" s="269">
        <f t="shared" si="10"/>
        <v>2.8229498174023385E-2</v>
      </c>
      <c r="O104" s="269">
        <f t="shared" si="10"/>
        <v>3.6198563656369663E-2</v>
      </c>
      <c r="P104" s="269">
        <f t="shared" si="10"/>
        <v>2.9380398577231577E-2</v>
      </c>
      <c r="Q104" s="269">
        <f t="shared" si="10"/>
        <v>2.7760297168340692E-2</v>
      </c>
      <c r="R104" s="269">
        <f t="shared" si="10"/>
        <v>2.8466848656007647E-2</v>
      </c>
      <c r="S104" s="269">
        <f t="shared" si="10"/>
        <v>2.7542709370139744E-2</v>
      </c>
      <c r="T104" s="269">
        <f t="shared" si="10"/>
        <v>3.1639222080724574E-2</v>
      </c>
      <c r="U104" s="269">
        <f t="shared" si="10"/>
        <v>3.5885867228442919E-2</v>
      </c>
      <c r="V104" s="269">
        <f t="shared" si="10"/>
        <v>3.6395397589436031E-2</v>
      </c>
      <c r="W104" s="269">
        <f t="shared" si="10"/>
        <v>2.6722910923342363E-2</v>
      </c>
      <c r="X104" s="269">
        <f t="shared" si="10"/>
        <v>2.7889961703751957E-2</v>
      </c>
      <c r="Y104" s="269">
        <f t="shared" si="10"/>
        <v>2.5599319383710625E-2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0.822435259276877</v>
      </c>
      <c r="C105" s="269">
        <f t="shared" si="11"/>
        <v>0.82240364159050683</v>
      </c>
      <c r="D105" s="269">
        <f t="shared" si="11"/>
        <v>0.82145560567413034</v>
      </c>
      <c r="E105" s="269">
        <f t="shared" si="11"/>
        <v>0.82158207459457433</v>
      </c>
      <c r="F105" s="269">
        <f t="shared" si="11"/>
        <v>0.82826895164407377</v>
      </c>
      <c r="G105" s="269">
        <f t="shared" si="11"/>
        <v>0.81954360470716892</v>
      </c>
      <c r="H105" s="269">
        <f t="shared" si="11"/>
        <v>0.82243959623000884</v>
      </c>
      <c r="I105" s="269">
        <f t="shared" si="11"/>
        <v>0.82932260538860414</v>
      </c>
      <c r="J105" s="269">
        <f t="shared" si="11"/>
        <v>0.81928328481410351</v>
      </c>
      <c r="K105" s="269">
        <f t="shared" si="11"/>
        <v>0.82377935681230408</v>
      </c>
      <c r="L105" s="269">
        <f t="shared" si="11"/>
        <v>0.81556926519240303</v>
      </c>
      <c r="M105" s="269">
        <f t="shared" si="11"/>
        <v>0.80708952797725364</v>
      </c>
      <c r="N105" s="269">
        <f t="shared" si="11"/>
        <v>0.82537154116907152</v>
      </c>
      <c r="O105" s="269">
        <f t="shared" si="11"/>
        <v>0.79865076307058303</v>
      </c>
      <c r="P105" s="269">
        <f t="shared" si="11"/>
        <v>0.82156261696390021</v>
      </c>
      <c r="Q105" s="269">
        <f t="shared" si="11"/>
        <v>0.82695150056371158</v>
      </c>
      <c r="R105" s="269">
        <f t="shared" si="11"/>
        <v>0.82459241156516672</v>
      </c>
      <c r="S105" s="269">
        <f t="shared" si="11"/>
        <v>0.82763126526998076</v>
      </c>
      <c r="T105" s="269">
        <f t="shared" si="11"/>
        <v>0.81401811913663391</v>
      </c>
      <c r="U105" s="269">
        <f t="shared" si="11"/>
        <v>0.79974680940951315</v>
      </c>
      <c r="V105" s="269">
        <f t="shared" si="11"/>
        <v>0.79802922150954914</v>
      </c>
      <c r="W105" s="269">
        <f t="shared" si="11"/>
        <v>0.82969526711533614</v>
      </c>
      <c r="X105" s="269">
        <f t="shared" si="11"/>
        <v>0.82602600388223613</v>
      </c>
      <c r="Y105" s="269">
        <f t="shared" si="11"/>
        <v>0.83322694436466194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0.58052073135593507</v>
      </c>
      <c r="C106" s="318">
        <f t="shared" si="12"/>
        <v>0.58038678853291936</v>
      </c>
      <c r="D106" s="318">
        <f t="shared" si="12"/>
        <v>0.5769645860418573</v>
      </c>
      <c r="E106" s="318">
        <f t="shared" si="12"/>
        <v>0.5774196670163525</v>
      </c>
      <c r="F106" s="318">
        <f t="shared" si="12"/>
        <v>0.60071310501011754</v>
      </c>
      <c r="G106" s="318">
        <f t="shared" si="12"/>
        <v>0.56972780497381625</v>
      </c>
      <c r="H106" s="318">
        <f t="shared" si="12"/>
        <v>0.57992922947274861</v>
      </c>
      <c r="I106" s="318">
        <f t="shared" si="12"/>
        <v>0.60432514997828024</v>
      </c>
      <c r="J106" s="318">
        <f t="shared" si="12"/>
        <v>0.56881007556957586</v>
      </c>
      <c r="K106" s="318">
        <f t="shared" si="12"/>
        <v>0.58485260444085707</v>
      </c>
      <c r="L106" s="318">
        <f t="shared" si="12"/>
        <v>0.55575564596300342</v>
      </c>
      <c r="M106" s="318">
        <f t="shared" si="12"/>
        <v>0.52604760564669584</v>
      </c>
      <c r="N106" s="318">
        <f t="shared" si="12"/>
        <v>0.59012572305221089</v>
      </c>
      <c r="O106" s="318">
        <f t="shared" si="12"/>
        <v>0.49699606593417045</v>
      </c>
      <c r="P106" s="318">
        <f t="shared" si="12"/>
        <v>0.57672596215363803</v>
      </c>
      <c r="Q106" s="318">
        <f t="shared" si="12"/>
        <v>0.59561569082754018</v>
      </c>
      <c r="R106" s="318">
        <f t="shared" si="12"/>
        <v>0.58736867276510396</v>
      </c>
      <c r="S106" s="318">
        <f t="shared" si="12"/>
        <v>0.59810868718548393</v>
      </c>
      <c r="T106" s="318">
        <f t="shared" si="12"/>
        <v>0.55035793513059694</v>
      </c>
      <c r="U106" s="318">
        <f t="shared" si="12"/>
        <v>0.50069791583915679</v>
      </c>
      <c r="V106" s="318">
        <f t="shared" si="12"/>
        <v>0.49473424159758356</v>
      </c>
      <c r="W106" s="318">
        <f t="shared" si="12"/>
        <v>0.60700434275415072</v>
      </c>
      <c r="X106" s="318">
        <f t="shared" si="12"/>
        <v>0.59360965635097074</v>
      </c>
      <c r="Y106" s="318">
        <f t="shared" si="12"/>
        <v>0.61989928283374096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0.24191452792094195</v>
      </c>
      <c r="C107" s="318">
        <f t="shared" si="13"/>
        <v>0.24201685305758744</v>
      </c>
      <c r="D107" s="318">
        <f t="shared" si="13"/>
        <v>0.24449101963227304</v>
      </c>
      <c r="E107" s="318">
        <f t="shared" si="13"/>
        <v>0.24416240757822186</v>
      </c>
      <c r="F107" s="318">
        <f t="shared" si="13"/>
        <v>0.22755584663395628</v>
      </c>
      <c r="G107" s="318">
        <f t="shared" si="13"/>
        <v>0.24981579973335263</v>
      </c>
      <c r="H107" s="318">
        <f t="shared" si="13"/>
        <v>0.24251036675726026</v>
      </c>
      <c r="I107" s="318">
        <f t="shared" si="13"/>
        <v>0.22499745541032395</v>
      </c>
      <c r="J107" s="318">
        <f t="shared" si="13"/>
        <v>0.25047320924452759</v>
      </c>
      <c r="K107" s="318">
        <f t="shared" si="13"/>
        <v>0.23892675237144706</v>
      </c>
      <c r="L107" s="318">
        <f t="shared" si="13"/>
        <v>0.25981361922939966</v>
      </c>
      <c r="M107" s="318">
        <f t="shared" si="13"/>
        <v>0.28104192233055797</v>
      </c>
      <c r="N107" s="318">
        <f t="shared" si="13"/>
        <v>0.23524581811686054</v>
      </c>
      <c r="O107" s="318">
        <f t="shared" si="13"/>
        <v>0.30165469713641258</v>
      </c>
      <c r="P107" s="318">
        <f t="shared" si="13"/>
        <v>0.24483665481026212</v>
      </c>
      <c r="Q107" s="318">
        <f t="shared" si="13"/>
        <v>0.23133580973617138</v>
      </c>
      <c r="R107" s="318">
        <f t="shared" si="13"/>
        <v>0.23722373880006276</v>
      </c>
      <c r="S107" s="318">
        <f t="shared" si="13"/>
        <v>0.2295225780844968</v>
      </c>
      <c r="T107" s="318">
        <f t="shared" si="13"/>
        <v>0.26366018400603697</v>
      </c>
      <c r="U107" s="318">
        <f t="shared" si="13"/>
        <v>0.29904889357035636</v>
      </c>
      <c r="V107" s="318">
        <f t="shared" si="13"/>
        <v>0.30329497991196558</v>
      </c>
      <c r="W107" s="318">
        <f t="shared" si="13"/>
        <v>0.2226909243611854</v>
      </c>
      <c r="X107" s="318">
        <f t="shared" si="13"/>
        <v>0.23241634753126539</v>
      </c>
      <c r="Y107" s="318">
        <f t="shared" si="13"/>
        <v>0.21332766153092103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6.4510540778917894E-2</v>
      </c>
      <c r="C108" s="319">
        <f t="shared" si="14"/>
        <v>6.4537827482023372E-2</v>
      </c>
      <c r="D108" s="319">
        <f t="shared" si="14"/>
        <v>6.5197605235272876E-2</v>
      </c>
      <c r="E108" s="319">
        <f t="shared" si="14"/>
        <v>6.5109975354192537E-2</v>
      </c>
      <c r="F108" s="319">
        <f t="shared" si="14"/>
        <v>6.0681559102388379E-2</v>
      </c>
      <c r="G108" s="319">
        <f t="shared" si="14"/>
        <v>6.6617546595560767E-2</v>
      </c>
      <c r="H108" s="319">
        <f t="shared" si="14"/>
        <v>6.466943113526942E-2</v>
      </c>
      <c r="I108" s="319">
        <f t="shared" si="14"/>
        <v>5.9999321442753106E-2</v>
      </c>
      <c r="J108" s="319">
        <f t="shared" si="14"/>
        <v>6.6792855798540732E-2</v>
      </c>
      <c r="K108" s="319">
        <f t="shared" si="14"/>
        <v>6.3713800632385936E-2</v>
      </c>
      <c r="L108" s="319">
        <f t="shared" si="14"/>
        <v>6.9283631794506598E-2</v>
      </c>
      <c r="M108" s="319">
        <f t="shared" si="14"/>
        <v>7.494451262148219E-2</v>
      </c>
      <c r="N108" s="319">
        <f t="shared" si="14"/>
        <v>6.2732218164496187E-2</v>
      </c>
      <c r="O108" s="319">
        <f t="shared" si="14"/>
        <v>8.0441252569710062E-2</v>
      </c>
      <c r="P108" s="319">
        <f t="shared" si="14"/>
        <v>6.528977461606994E-2</v>
      </c>
      <c r="Q108" s="319">
        <f t="shared" si="14"/>
        <v>6.1689549262979086E-2</v>
      </c>
      <c r="R108" s="319">
        <f t="shared" si="14"/>
        <v>6.3259663680016773E-2</v>
      </c>
      <c r="S108" s="319">
        <f t="shared" si="14"/>
        <v>6.1206020822532507E-2</v>
      </c>
      <c r="T108" s="319">
        <f t="shared" si="14"/>
        <v>7.0309382401609888E-2</v>
      </c>
      <c r="U108" s="319">
        <f t="shared" si="14"/>
        <v>7.9746371618761747E-2</v>
      </c>
      <c r="V108" s="319">
        <f t="shared" si="14"/>
        <v>8.0878661309857519E-2</v>
      </c>
      <c r="W108" s="319">
        <f t="shared" si="14"/>
        <v>5.9384246496316136E-2</v>
      </c>
      <c r="X108" s="319">
        <f t="shared" si="14"/>
        <v>6.1977692675004144E-2</v>
      </c>
      <c r="Y108" s="319">
        <f t="shared" si="14"/>
        <v>5.6887376408245635E-2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0.99999999999999978</v>
      </c>
      <c r="C110" s="232">
        <f t="shared" si="15"/>
        <v>1</v>
      </c>
      <c r="D110" s="232">
        <f t="shared" si="15"/>
        <v>1</v>
      </c>
      <c r="E110" s="232">
        <f t="shared" si="15"/>
        <v>1.0000000000000004</v>
      </c>
      <c r="F110" s="232">
        <f t="shared" si="15"/>
        <v>0.99999999999999967</v>
      </c>
      <c r="G110" s="232">
        <f t="shared" si="15"/>
        <v>1</v>
      </c>
      <c r="H110" s="232">
        <f t="shared" si="15"/>
        <v>1.0000000000000004</v>
      </c>
      <c r="I110" s="232">
        <f t="shared" si="15"/>
        <v>1.0000000000000002</v>
      </c>
      <c r="J110" s="232">
        <f t="shared" si="15"/>
        <v>0.99999999999999989</v>
      </c>
      <c r="K110" s="232">
        <f t="shared" si="15"/>
        <v>1</v>
      </c>
      <c r="L110" s="232">
        <f t="shared" si="15"/>
        <v>1.0000000000000002</v>
      </c>
      <c r="M110" s="232">
        <f t="shared" si="15"/>
        <v>1</v>
      </c>
      <c r="N110" s="232">
        <f t="shared" si="15"/>
        <v>1.0000000000000002</v>
      </c>
      <c r="O110" s="232">
        <f t="shared" si="15"/>
        <v>1.0000000000000002</v>
      </c>
      <c r="P110" s="232">
        <f t="shared" si="15"/>
        <v>1.0000000000000002</v>
      </c>
      <c r="Q110" s="232">
        <f t="shared" si="15"/>
        <v>0.99999999999999989</v>
      </c>
      <c r="R110" s="232">
        <f t="shared" si="15"/>
        <v>0.99999999999999989</v>
      </c>
      <c r="S110" s="232">
        <f t="shared" si="15"/>
        <v>0.99999999999999989</v>
      </c>
      <c r="T110" s="232">
        <f t="shared" si="15"/>
        <v>1.0000000000000004</v>
      </c>
      <c r="U110" s="232">
        <f t="shared" si="15"/>
        <v>1.0000000000000002</v>
      </c>
      <c r="V110" s="232">
        <f t="shared" si="15"/>
        <v>1.0000000000000002</v>
      </c>
      <c r="W110" s="232">
        <f t="shared" si="15"/>
        <v>1.0000000000000002</v>
      </c>
      <c r="X110" s="232">
        <f t="shared" si="15"/>
        <v>1.0000000000000002</v>
      </c>
      <c r="Y110" s="232">
        <f t="shared" si="15"/>
        <v>0.99999999999999989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5.2781221197529355E-3</v>
      </c>
      <c r="C111" s="299">
        <f t="shared" si="16"/>
        <v>5.2781221197529208E-3</v>
      </c>
      <c r="D111" s="299">
        <f t="shared" si="16"/>
        <v>5.2781221197528289E-3</v>
      </c>
      <c r="E111" s="299">
        <f t="shared" si="16"/>
        <v>5.2781221197531272E-3</v>
      </c>
      <c r="F111" s="299">
        <f t="shared" si="16"/>
        <v>5.2781221197530986E-3</v>
      </c>
      <c r="G111" s="299">
        <f t="shared" si="16"/>
        <v>5.2781221197528419E-3</v>
      </c>
      <c r="H111" s="299">
        <f t="shared" si="16"/>
        <v>5.2781221197530743E-3</v>
      </c>
      <c r="I111" s="299">
        <f t="shared" si="16"/>
        <v>5.2781221197530778E-3</v>
      </c>
      <c r="J111" s="299">
        <f t="shared" si="16"/>
        <v>5.2781221197529E-3</v>
      </c>
      <c r="K111" s="299">
        <f t="shared" si="16"/>
        <v>5.2781221197527352E-3</v>
      </c>
      <c r="L111" s="299">
        <f t="shared" si="16"/>
        <v>5.2781221197527968E-3</v>
      </c>
      <c r="M111" s="299">
        <f t="shared" si="16"/>
        <v>5.2781221197550189E-3</v>
      </c>
      <c r="N111" s="299">
        <f t="shared" si="16"/>
        <v>5.278122119752789E-3</v>
      </c>
      <c r="O111" s="299">
        <f t="shared" si="16"/>
        <v>5.2781221197549973E-3</v>
      </c>
      <c r="P111" s="299">
        <f t="shared" si="16"/>
        <v>5.2781221197526311E-3</v>
      </c>
      <c r="Q111" s="299">
        <f t="shared" si="16"/>
        <v>5.2781221197529754E-3</v>
      </c>
      <c r="R111" s="299">
        <f t="shared" si="16"/>
        <v>5.2781221197528367E-3</v>
      </c>
      <c r="S111" s="299">
        <f t="shared" si="16"/>
        <v>5.2781221197529078E-3</v>
      </c>
      <c r="T111" s="299">
        <f t="shared" si="16"/>
        <v>5.2781221197527369E-3</v>
      </c>
      <c r="U111" s="299">
        <f t="shared" si="16"/>
        <v>5.2781221197548793E-3</v>
      </c>
      <c r="V111" s="299">
        <f t="shared" si="16"/>
        <v>5.2781221197551126E-3</v>
      </c>
      <c r="W111" s="299">
        <f t="shared" si="16"/>
        <v>5.2781221197529893E-3</v>
      </c>
      <c r="X111" s="299">
        <f t="shared" si="16"/>
        <v>5.27812211975271E-3</v>
      </c>
      <c r="Y111" s="299">
        <f t="shared" si="16"/>
        <v>5.2781221197525582E-3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7.4900519068689412E-3</v>
      </c>
      <c r="C112" s="233">
        <f t="shared" si="17"/>
        <v>7.4900519068689204E-3</v>
      </c>
      <c r="D112" s="233">
        <f t="shared" si="17"/>
        <v>7.4900519068687912E-3</v>
      </c>
      <c r="E112" s="233">
        <f t="shared" si="17"/>
        <v>7.4900519068692144E-3</v>
      </c>
      <c r="F112" s="233">
        <f t="shared" si="17"/>
        <v>7.4900519068691719E-3</v>
      </c>
      <c r="G112" s="233">
        <f t="shared" si="17"/>
        <v>7.4900519068688068E-3</v>
      </c>
      <c r="H112" s="233">
        <f t="shared" si="17"/>
        <v>7.4900519068691407E-3</v>
      </c>
      <c r="I112" s="233">
        <f t="shared" si="17"/>
        <v>7.4900519068691416E-3</v>
      </c>
      <c r="J112" s="233">
        <f t="shared" si="17"/>
        <v>7.4900519068688892E-3</v>
      </c>
      <c r="K112" s="233">
        <f t="shared" si="17"/>
        <v>7.4900519068686637E-3</v>
      </c>
      <c r="L112" s="233">
        <f t="shared" si="17"/>
        <v>7.4900519068687487E-3</v>
      </c>
      <c r="M112" s="233">
        <f t="shared" si="17"/>
        <v>7.4900519068718937E-3</v>
      </c>
      <c r="N112" s="233">
        <f t="shared" si="17"/>
        <v>7.4900519068687322E-3</v>
      </c>
      <c r="O112" s="233">
        <f t="shared" si="17"/>
        <v>7.4900519068718686E-3</v>
      </c>
      <c r="P112" s="233">
        <f t="shared" si="17"/>
        <v>7.4900519068685093E-3</v>
      </c>
      <c r="Q112" s="233">
        <f t="shared" si="17"/>
        <v>7.490051906868995E-3</v>
      </c>
      <c r="R112" s="233">
        <f t="shared" si="17"/>
        <v>7.4900519068688024E-3</v>
      </c>
      <c r="S112" s="233">
        <f t="shared" si="17"/>
        <v>7.4900519068689057E-3</v>
      </c>
      <c r="T112" s="233">
        <f t="shared" si="17"/>
        <v>7.4900519068686602E-3</v>
      </c>
      <c r="U112" s="233">
        <f t="shared" si="17"/>
        <v>7.4900519068716968E-3</v>
      </c>
      <c r="V112" s="233">
        <f t="shared" si="17"/>
        <v>7.4900519068720316E-3</v>
      </c>
      <c r="W112" s="233">
        <f t="shared" si="17"/>
        <v>7.4900519068690167E-3</v>
      </c>
      <c r="X112" s="233">
        <f t="shared" si="17"/>
        <v>7.4900519068686246E-3</v>
      </c>
      <c r="Y112" s="233">
        <f t="shared" si="17"/>
        <v>7.4900519068684069E-3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2.6652580694161588E-2</v>
      </c>
      <c r="C113" s="233">
        <f t="shared" si="18"/>
        <v>2.6652580694161519E-2</v>
      </c>
      <c r="D113" s="233">
        <f t="shared" si="18"/>
        <v>2.6652580694161064E-2</v>
      </c>
      <c r="E113" s="233">
        <f t="shared" si="18"/>
        <v>2.6652580694162577E-2</v>
      </c>
      <c r="F113" s="233">
        <f t="shared" si="18"/>
        <v>2.6652580694162431E-2</v>
      </c>
      <c r="G113" s="233">
        <f t="shared" si="18"/>
        <v>2.665258069416112E-2</v>
      </c>
      <c r="H113" s="233">
        <f t="shared" si="18"/>
        <v>2.665258069416231E-2</v>
      </c>
      <c r="I113" s="233">
        <f t="shared" si="18"/>
        <v>2.6652580694162323E-2</v>
      </c>
      <c r="J113" s="233">
        <f t="shared" si="18"/>
        <v>2.6652580694161411E-2</v>
      </c>
      <c r="K113" s="233">
        <f t="shared" si="18"/>
        <v>2.6652580694160606E-2</v>
      </c>
      <c r="L113" s="233">
        <f t="shared" si="18"/>
        <v>2.6652580694160901E-2</v>
      </c>
      <c r="M113" s="233">
        <f t="shared" si="18"/>
        <v>2.6652580694172114E-2</v>
      </c>
      <c r="N113" s="233">
        <f t="shared" si="18"/>
        <v>2.6652580694160859E-2</v>
      </c>
      <c r="O113" s="233">
        <f t="shared" si="18"/>
        <v>2.665258069417201E-2</v>
      </c>
      <c r="P113" s="233">
        <f t="shared" si="18"/>
        <v>2.6652580694160061E-2</v>
      </c>
      <c r="Q113" s="233">
        <f t="shared" si="18"/>
        <v>2.665258069416181E-2</v>
      </c>
      <c r="R113" s="233">
        <f t="shared" si="18"/>
        <v>2.6652580694161106E-2</v>
      </c>
      <c r="S113" s="233">
        <f t="shared" si="18"/>
        <v>2.665258069416146E-2</v>
      </c>
      <c r="T113" s="233">
        <f t="shared" si="18"/>
        <v>2.665258069416061E-2</v>
      </c>
      <c r="U113" s="233">
        <f t="shared" si="18"/>
        <v>2.665258069417142E-2</v>
      </c>
      <c r="V113" s="233">
        <f t="shared" si="18"/>
        <v>2.6652580694172593E-2</v>
      </c>
      <c r="W113" s="233">
        <f t="shared" si="18"/>
        <v>2.6652580694161869E-2</v>
      </c>
      <c r="X113" s="233">
        <f t="shared" si="18"/>
        <v>2.6652580694160467E-2</v>
      </c>
      <c r="Y113" s="233">
        <f t="shared" si="18"/>
        <v>2.6652580694159697E-2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2.1112488479011732E-2</v>
      </c>
      <c r="C114" s="233">
        <f t="shared" si="19"/>
        <v>2.1112488479011673E-2</v>
      </c>
      <c r="D114" s="233">
        <f t="shared" si="19"/>
        <v>2.1112488479011312E-2</v>
      </c>
      <c r="E114" s="233">
        <f t="shared" si="19"/>
        <v>2.1112488479012502E-2</v>
      </c>
      <c r="F114" s="233">
        <f t="shared" si="19"/>
        <v>2.1112488479012401E-2</v>
      </c>
      <c r="G114" s="233">
        <f t="shared" si="19"/>
        <v>2.1112488479011364E-2</v>
      </c>
      <c r="H114" s="233">
        <f t="shared" si="19"/>
        <v>2.1112488479012301E-2</v>
      </c>
      <c r="I114" s="233">
        <f t="shared" si="19"/>
        <v>2.1112488479012301E-2</v>
      </c>
      <c r="J114" s="233">
        <f t="shared" si="19"/>
        <v>2.11124884790116E-2</v>
      </c>
      <c r="K114" s="233">
        <f t="shared" si="19"/>
        <v>2.1112488479010941E-2</v>
      </c>
      <c r="L114" s="233">
        <f t="shared" si="19"/>
        <v>2.1112488479011187E-2</v>
      </c>
      <c r="M114" s="233">
        <f t="shared" si="19"/>
        <v>2.1112488479020065E-2</v>
      </c>
      <c r="N114" s="233">
        <f t="shared" si="19"/>
        <v>2.1112488479011149E-2</v>
      </c>
      <c r="O114" s="233">
        <f t="shared" si="19"/>
        <v>2.1112488479019989E-2</v>
      </c>
      <c r="P114" s="233">
        <f t="shared" si="19"/>
        <v>2.1112488479010524E-2</v>
      </c>
      <c r="Q114" s="233">
        <f t="shared" si="19"/>
        <v>2.1112488479011891E-2</v>
      </c>
      <c r="R114" s="233">
        <f t="shared" si="19"/>
        <v>2.111248847901134E-2</v>
      </c>
      <c r="S114" s="233">
        <f t="shared" si="19"/>
        <v>2.1112488479011624E-2</v>
      </c>
      <c r="T114" s="233">
        <f t="shared" si="19"/>
        <v>2.1112488479010948E-2</v>
      </c>
      <c r="U114" s="233">
        <f t="shared" si="19"/>
        <v>2.1112488479019514E-2</v>
      </c>
      <c r="V114" s="233">
        <f t="shared" si="19"/>
        <v>2.1112488479020447E-2</v>
      </c>
      <c r="W114" s="233">
        <f t="shared" si="19"/>
        <v>2.1112488479011954E-2</v>
      </c>
      <c r="X114" s="233">
        <f t="shared" si="19"/>
        <v>2.1112488479010833E-2</v>
      </c>
      <c r="Y114" s="233">
        <f t="shared" si="19"/>
        <v>2.1112488479010229E-2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1.2466609430443889E-2</v>
      </c>
      <c r="C115" s="300">
        <f t="shared" si="20"/>
        <v>1.246024280717253E-2</v>
      </c>
      <c r="D115" s="300">
        <f t="shared" si="20"/>
        <v>1.2497522375043729E-2</v>
      </c>
      <c r="E115" s="300">
        <f t="shared" si="20"/>
        <v>1.2491977008322133E-2</v>
      </c>
      <c r="F115" s="300">
        <f t="shared" si="20"/>
        <v>1.191735684844094E-2</v>
      </c>
      <c r="G115" s="300">
        <f t="shared" si="20"/>
        <v>1.2443517374483862E-2</v>
      </c>
      <c r="H115" s="300">
        <f t="shared" si="20"/>
        <v>1.223316405235397E-2</v>
      </c>
      <c r="I115" s="300">
        <f t="shared" si="20"/>
        <v>1.1807483383889711E-2</v>
      </c>
      <c r="J115" s="300">
        <f t="shared" si="20"/>
        <v>1.2462372331916313E-2</v>
      </c>
      <c r="K115" s="300">
        <f t="shared" si="20"/>
        <v>1.2215428645994366E-2</v>
      </c>
      <c r="L115" s="300">
        <f t="shared" si="20"/>
        <v>1.275088525039372E-2</v>
      </c>
      <c r="M115" s="300">
        <f t="shared" si="20"/>
        <v>1.3481404677609384E-2</v>
      </c>
      <c r="N115" s="300">
        <f t="shared" si="20"/>
        <v>1.1974760571223372E-2</v>
      </c>
      <c r="O115" s="300">
        <f t="shared" si="20"/>
        <v>1.4474131777393828E-2</v>
      </c>
      <c r="P115" s="300">
        <f t="shared" si="20"/>
        <v>1.2252389360084387E-2</v>
      </c>
      <c r="Q115" s="300">
        <f t="shared" si="20"/>
        <v>1.1836036883591288E-2</v>
      </c>
      <c r="R115" s="300">
        <f t="shared" si="20"/>
        <v>1.2024766728735287E-2</v>
      </c>
      <c r="S115" s="300">
        <f t="shared" si="20"/>
        <v>1.182632688262987E-2</v>
      </c>
      <c r="T115" s="300">
        <f t="shared" si="20"/>
        <v>1.2895419840052614E-2</v>
      </c>
      <c r="U115" s="300">
        <f t="shared" si="20"/>
        <v>1.4311596374049959E-2</v>
      </c>
      <c r="V115" s="300">
        <f t="shared" si="20"/>
        <v>1.4498689003969991E-2</v>
      </c>
      <c r="W115" s="300">
        <f t="shared" si="20"/>
        <v>1.2293195733126192E-2</v>
      </c>
      <c r="X115" s="300">
        <f t="shared" si="20"/>
        <v>1.2375952783796329E-2</v>
      </c>
      <c r="Y115" s="300">
        <f t="shared" si="20"/>
        <v>1.2216644956431183E-2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6.3891120798243897E-2</v>
      </c>
      <c r="C116" s="301">
        <f t="shared" si="21"/>
        <v>6.3912847617852098E-2</v>
      </c>
      <c r="D116" s="301">
        <f t="shared" si="21"/>
        <v>6.4437057286459723E-2</v>
      </c>
      <c r="E116" s="301">
        <f t="shared" si="21"/>
        <v>6.4367218522548827E-2</v>
      </c>
      <c r="F116" s="301">
        <f t="shared" si="21"/>
        <v>6.0930677316489469E-2</v>
      </c>
      <c r="G116" s="301">
        <f t="shared" si="21"/>
        <v>6.5580703203702198E-2</v>
      </c>
      <c r="H116" s="301">
        <f t="shared" si="21"/>
        <v>6.4020959078766537E-2</v>
      </c>
      <c r="I116" s="301">
        <f t="shared" si="21"/>
        <v>6.0416529617884539E-2</v>
      </c>
      <c r="J116" s="301">
        <f t="shared" si="21"/>
        <v>6.5722765961270552E-2</v>
      </c>
      <c r="K116" s="301">
        <f t="shared" si="21"/>
        <v>6.326687963689466E-2</v>
      </c>
      <c r="L116" s="301">
        <f t="shared" si="21"/>
        <v>6.7772023458527175E-2</v>
      </c>
      <c r="M116" s="301">
        <f t="shared" si="21"/>
        <v>7.2655753396014364E-2</v>
      </c>
      <c r="N116" s="301">
        <f t="shared" si="21"/>
        <v>6.2504410216959003E-2</v>
      </c>
      <c r="O116" s="301">
        <f t="shared" si="21"/>
        <v>7.7722174915484138E-2</v>
      </c>
      <c r="P116" s="301">
        <f t="shared" si="21"/>
        <v>6.4514677357426081E-2</v>
      </c>
      <c r="Q116" s="301">
        <f t="shared" si="21"/>
        <v>6.1701676675104629E-2</v>
      </c>
      <c r="R116" s="301">
        <f t="shared" si="21"/>
        <v>6.2914398335592966E-2</v>
      </c>
      <c r="S116" s="301">
        <f t="shared" si="21"/>
        <v>6.1331619940662843E-2</v>
      </c>
      <c r="T116" s="301">
        <f t="shared" si="21"/>
        <v>6.8632857704485128E-2</v>
      </c>
      <c r="U116" s="301">
        <f t="shared" si="21"/>
        <v>7.7063121443335852E-2</v>
      </c>
      <c r="V116" s="301">
        <f t="shared" si="21"/>
        <v>7.8140879881192143E-2</v>
      </c>
      <c r="W116" s="301">
        <f t="shared" si="21"/>
        <v>5.9945892934721967E-2</v>
      </c>
      <c r="X116" s="301">
        <f t="shared" si="21"/>
        <v>6.1913975652369828E-2</v>
      </c>
      <c r="Y116" s="301">
        <f t="shared" si="21"/>
        <v>5.8102877236351769E-2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2.280610868878425E-2</v>
      </c>
      <c r="C117" s="302">
        <f t="shared" si="22"/>
        <v>2.2804275781747204E-2</v>
      </c>
      <c r="D117" s="302">
        <f t="shared" si="22"/>
        <v>2.2754001483117663E-2</v>
      </c>
      <c r="E117" s="302">
        <f t="shared" si="22"/>
        <v>2.2760717711575455E-2</v>
      </c>
      <c r="F117" s="302">
        <f t="shared" si="22"/>
        <v>2.3100767232429223E-2</v>
      </c>
      <c r="G117" s="302">
        <f t="shared" si="22"/>
        <v>2.2648610347352532E-2</v>
      </c>
      <c r="H117" s="302">
        <f t="shared" si="22"/>
        <v>2.2801349481808661E-2</v>
      </c>
      <c r="I117" s="302">
        <f t="shared" si="22"/>
        <v>2.3152400449534968E-2</v>
      </c>
      <c r="J117" s="302">
        <f t="shared" si="22"/>
        <v>2.2634708386275348E-2</v>
      </c>
      <c r="K117" s="302">
        <f t="shared" si="22"/>
        <v>2.2872531666119428E-2</v>
      </c>
      <c r="L117" s="302">
        <f t="shared" si="22"/>
        <v>2.2433648383627963E-2</v>
      </c>
      <c r="M117" s="302">
        <f t="shared" si="22"/>
        <v>2.1953126799826691E-2</v>
      </c>
      <c r="N117" s="302">
        <f t="shared" si="22"/>
        <v>2.2951566545970793E-2</v>
      </c>
      <c r="O117" s="302">
        <f t="shared" si="22"/>
        <v>2.1447184057162672E-2</v>
      </c>
      <c r="P117" s="302">
        <f t="shared" si="22"/>
        <v>2.2754503039658237E-2</v>
      </c>
      <c r="Q117" s="302">
        <f t="shared" si="22"/>
        <v>2.3031140545136518E-2</v>
      </c>
      <c r="R117" s="302">
        <f t="shared" si="22"/>
        <v>2.2911585727814359E-2</v>
      </c>
      <c r="S117" s="302">
        <f t="shared" si="22"/>
        <v>2.3066104377460796E-2</v>
      </c>
      <c r="T117" s="302">
        <f t="shared" si="22"/>
        <v>2.2348449014554635E-2</v>
      </c>
      <c r="U117" s="302">
        <f t="shared" si="22"/>
        <v>2.1514057167290372E-2</v>
      </c>
      <c r="V117" s="302">
        <f t="shared" si="22"/>
        <v>2.1407193632818268E-2</v>
      </c>
      <c r="W117" s="302">
        <f t="shared" si="22"/>
        <v>2.3181078754938626E-2</v>
      </c>
      <c r="X117" s="302">
        <f t="shared" si="22"/>
        <v>2.2994143281320333E-2</v>
      </c>
      <c r="Y117" s="302">
        <f t="shared" si="22"/>
        <v>2.335610489158095E-2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4.1085012109459647E-2</v>
      </c>
      <c r="C118" s="302">
        <f t="shared" si="23"/>
        <v>4.1108571836104897E-2</v>
      </c>
      <c r="D118" s="302">
        <f t="shared" si="23"/>
        <v>4.1683055803342056E-2</v>
      </c>
      <c r="E118" s="302">
        <f t="shared" si="23"/>
        <v>4.1606500810973369E-2</v>
      </c>
      <c r="F118" s="302">
        <f t="shared" si="23"/>
        <v>3.7829910084060253E-2</v>
      </c>
      <c r="G118" s="302">
        <f t="shared" si="23"/>
        <v>4.293209285634967E-2</v>
      </c>
      <c r="H118" s="302">
        <f t="shared" si="23"/>
        <v>4.1219609596957883E-2</v>
      </c>
      <c r="I118" s="302">
        <f t="shared" si="23"/>
        <v>3.7264129168349563E-2</v>
      </c>
      <c r="J118" s="302">
        <f t="shared" si="23"/>
        <v>4.3088057574995203E-2</v>
      </c>
      <c r="K118" s="302">
        <f t="shared" si="23"/>
        <v>4.0394347970775235E-2</v>
      </c>
      <c r="L118" s="302">
        <f t="shared" si="23"/>
        <v>4.5338375074899205E-2</v>
      </c>
      <c r="M118" s="302">
        <f t="shared" si="23"/>
        <v>5.0702626596187676E-2</v>
      </c>
      <c r="N118" s="302">
        <f t="shared" si="23"/>
        <v>3.9552843670988221E-2</v>
      </c>
      <c r="O118" s="302">
        <f t="shared" si="23"/>
        <v>5.6274990858321459E-2</v>
      </c>
      <c r="P118" s="302">
        <f t="shared" si="23"/>
        <v>4.1760174317767844E-2</v>
      </c>
      <c r="Q118" s="302">
        <f t="shared" si="23"/>
        <v>3.8670536129968104E-2</v>
      </c>
      <c r="R118" s="302">
        <f t="shared" si="23"/>
        <v>4.0002812607778611E-2</v>
      </c>
      <c r="S118" s="302">
        <f t="shared" si="23"/>
        <v>3.8265515563202047E-2</v>
      </c>
      <c r="T118" s="302">
        <f t="shared" si="23"/>
        <v>4.6284408689930487E-2</v>
      </c>
      <c r="U118" s="302">
        <f t="shared" si="23"/>
        <v>5.554906427604548E-2</v>
      </c>
      <c r="V118" s="302">
        <f t="shared" si="23"/>
        <v>5.6733686248373869E-2</v>
      </c>
      <c r="W118" s="302">
        <f t="shared" si="23"/>
        <v>3.6764814179783341E-2</v>
      </c>
      <c r="X118" s="302">
        <f t="shared" si="23"/>
        <v>3.8919832371049491E-2</v>
      </c>
      <c r="Y118" s="302">
        <f t="shared" si="23"/>
        <v>3.4746772344770825E-2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0.76447468075216918</v>
      </c>
      <c r="C119" s="301">
        <f t="shared" si="24"/>
        <v>0.7644657357304625</v>
      </c>
      <c r="D119" s="301">
        <f t="shared" si="24"/>
        <v>0.76408020653918851</v>
      </c>
      <c r="E119" s="301">
        <f t="shared" si="24"/>
        <v>0.76413208387021458</v>
      </c>
      <c r="F119" s="301">
        <f t="shared" si="24"/>
        <v>0.76695307191316653</v>
      </c>
      <c r="G119" s="301">
        <f t="shared" si="24"/>
        <v>0.76335943459768363</v>
      </c>
      <c r="H119" s="301">
        <f t="shared" si="24"/>
        <v>0.76459494507414949</v>
      </c>
      <c r="I119" s="301">
        <f t="shared" si="24"/>
        <v>0.76739637681645345</v>
      </c>
      <c r="J119" s="301">
        <f t="shared" si="24"/>
        <v>0.76324717374645201</v>
      </c>
      <c r="K119" s="301">
        <f t="shared" si="24"/>
        <v>0.76511762227729796</v>
      </c>
      <c r="L119" s="301">
        <f t="shared" si="24"/>
        <v>0.76161311333998549</v>
      </c>
      <c r="M119" s="301">
        <f t="shared" si="24"/>
        <v>0.75768068951855361</v>
      </c>
      <c r="N119" s="301">
        <f t="shared" si="24"/>
        <v>0.76584413769252457</v>
      </c>
      <c r="O119" s="301">
        <f t="shared" si="24"/>
        <v>0.75339234049862402</v>
      </c>
      <c r="P119" s="301">
        <f t="shared" si="24"/>
        <v>0.76424596403529232</v>
      </c>
      <c r="Q119" s="301">
        <f t="shared" si="24"/>
        <v>0.76650708592492767</v>
      </c>
      <c r="R119" s="301">
        <f t="shared" si="24"/>
        <v>0.76552407627992491</v>
      </c>
      <c r="S119" s="301">
        <f t="shared" si="24"/>
        <v>0.76676447924719682</v>
      </c>
      <c r="T119" s="301">
        <f t="shared" si="24"/>
        <v>0.76090594229612651</v>
      </c>
      <c r="U119" s="301">
        <f t="shared" si="24"/>
        <v>0.75397987348867079</v>
      </c>
      <c r="V119" s="301">
        <f t="shared" si="24"/>
        <v>0.75308904479154348</v>
      </c>
      <c r="W119" s="301">
        <f t="shared" si="24"/>
        <v>0.76728092708146833</v>
      </c>
      <c r="X119" s="301">
        <f t="shared" si="24"/>
        <v>0.76588436147081829</v>
      </c>
      <c r="Y119" s="301">
        <f t="shared" si="24"/>
        <v>0.76858790207829131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0.68418326066352764</v>
      </c>
      <c r="C120" s="302">
        <f t="shared" si="25"/>
        <v>0.68412827345241611</v>
      </c>
      <c r="D120" s="302">
        <f t="shared" si="25"/>
        <v>0.68262004449352998</v>
      </c>
      <c r="E120" s="302">
        <f t="shared" si="25"/>
        <v>0.68282153134726431</v>
      </c>
      <c r="F120" s="302">
        <f t="shared" si="25"/>
        <v>0.69302301697287694</v>
      </c>
      <c r="G120" s="302">
        <f t="shared" si="25"/>
        <v>0.67945831042057614</v>
      </c>
      <c r="H120" s="302">
        <f t="shared" si="25"/>
        <v>0.68404048445426024</v>
      </c>
      <c r="I120" s="302">
        <f t="shared" si="25"/>
        <v>0.69457201348604902</v>
      </c>
      <c r="J120" s="302">
        <f t="shared" si="25"/>
        <v>0.67904125158826056</v>
      </c>
      <c r="K120" s="302">
        <f t="shared" si="25"/>
        <v>0.686175949983583</v>
      </c>
      <c r="L120" s="302">
        <f t="shared" si="25"/>
        <v>0.67300945150883884</v>
      </c>
      <c r="M120" s="302">
        <f t="shared" si="25"/>
        <v>0.65859380399480061</v>
      </c>
      <c r="N120" s="302">
        <f t="shared" si="25"/>
        <v>0.68854699637912375</v>
      </c>
      <c r="O120" s="302">
        <f t="shared" si="25"/>
        <v>0.64341552171488048</v>
      </c>
      <c r="P120" s="302">
        <f t="shared" si="25"/>
        <v>0.68263509118974719</v>
      </c>
      <c r="Q120" s="302">
        <f t="shared" si="25"/>
        <v>0.69093421635409547</v>
      </c>
      <c r="R120" s="302">
        <f t="shared" si="25"/>
        <v>0.68734757183443074</v>
      </c>
      <c r="S120" s="302">
        <f t="shared" si="25"/>
        <v>0.69198313132382361</v>
      </c>
      <c r="T120" s="302">
        <f t="shared" si="25"/>
        <v>0.67045347043663961</v>
      </c>
      <c r="U120" s="302">
        <f t="shared" si="25"/>
        <v>0.64542171501871159</v>
      </c>
      <c r="V120" s="302">
        <f t="shared" si="25"/>
        <v>0.64221580898454833</v>
      </c>
      <c r="W120" s="302">
        <f t="shared" si="25"/>
        <v>0.69543236264815844</v>
      </c>
      <c r="X120" s="302">
        <f t="shared" si="25"/>
        <v>0.68982429843961035</v>
      </c>
      <c r="Y120" s="302">
        <f t="shared" si="25"/>
        <v>0.70068314674742871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8.0291420088641569E-2</v>
      </c>
      <c r="C121" s="302">
        <f t="shared" si="26"/>
        <v>8.0337462278046459E-2</v>
      </c>
      <c r="D121" s="302">
        <f t="shared" si="26"/>
        <v>8.146016204565848E-2</v>
      </c>
      <c r="E121" s="302">
        <f t="shared" si="26"/>
        <v>8.1310552522950275E-2</v>
      </c>
      <c r="F121" s="302">
        <f t="shared" si="26"/>
        <v>7.3930054940289647E-2</v>
      </c>
      <c r="G121" s="302">
        <f t="shared" si="26"/>
        <v>8.3901124177107433E-2</v>
      </c>
      <c r="H121" s="302">
        <f t="shared" si="26"/>
        <v>8.0554460619889384E-2</v>
      </c>
      <c r="I121" s="302">
        <f t="shared" si="26"/>
        <v>7.2824363330404443E-2</v>
      </c>
      <c r="J121" s="302">
        <f t="shared" si="26"/>
        <v>8.4205922158191421E-2</v>
      </c>
      <c r="K121" s="302">
        <f t="shared" si="26"/>
        <v>7.8941672293715043E-2</v>
      </c>
      <c r="L121" s="302">
        <f t="shared" si="26"/>
        <v>8.8603661831146596E-2</v>
      </c>
      <c r="M121" s="302">
        <f t="shared" si="26"/>
        <v>9.9086885523753013E-2</v>
      </c>
      <c r="N121" s="302">
        <f t="shared" si="26"/>
        <v>7.7297141313400722E-2</v>
      </c>
      <c r="O121" s="302">
        <f t="shared" si="26"/>
        <v>0.10997681878374349</v>
      </c>
      <c r="P121" s="302">
        <f t="shared" si="26"/>
        <v>8.1610872845545232E-2</v>
      </c>
      <c r="Q121" s="302">
        <f t="shared" si="26"/>
        <v>7.5572869570832271E-2</v>
      </c>
      <c r="R121" s="302">
        <f t="shared" si="26"/>
        <v>7.8176504445494233E-2</v>
      </c>
      <c r="S121" s="302">
        <f t="shared" si="26"/>
        <v>7.4781347923373279E-2</v>
      </c>
      <c r="T121" s="302">
        <f t="shared" si="26"/>
        <v>9.0452471859486946E-2</v>
      </c>
      <c r="U121" s="302">
        <f t="shared" si="26"/>
        <v>0.10855815846995932</v>
      </c>
      <c r="V121" s="302">
        <f t="shared" si="26"/>
        <v>0.11087323580699515</v>
      </c>
      <c r="W121" s="302">
        <f t="shared" si="26"/>
        <v>7.1848564433309933E-2</v>
      </c>
      <c r="X121" s="302">
        <f t="shared" si="26"/>
        <v>7.6060063031207964E-2</v>
      </c>
      <c r="Y121" s="302">
        <f t="shared" si="26"/>
        <v>6.7904755330862626E-2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9.8634345819347519E-2</v>
      </c>
      <c r="C122" s="301">
        <f t="shared" si="27"/>
        <v>9.8627930644717823E-2</v>
      </c>
      <c r="D122" s="301">
        <f t="shared" si="27"/>
        <v>9.8451970599514133E-2</v>
      </c>
      <c r="E122" s="301">
        <f t="shared" si="27"/>
        <v>9.8475477399117481E-2</v>
      </c>
      <c r="F122" s="301">
        <f t="shared" si="27"/>
        <v>9.9665650722105537E-2</v>
      </c>
      <c r="G122" s="301">
        <f t="shared" si="27"/>
        <v>9.8083101624336186E-2</v>
      </c>
      <c r="H122" s="301">
        <f t="shared" si="27"/>
        <v>9.8617688594933528E-2</v>
      </c>
      <c r="I122" s="301">
        <f t="shared" si="27"/>
        <v>9.9846366981975576E-2</v>
      </c>
      <c r="J122" s="301">
        <f t="shared" si="27"/>
        <v>9.8034444760566233E-2</v>
      </c>
      <c r="K122" s="301">
        <f t="shared" si="27"/>
        <v>9.8866826240019967E-2</v>
      </c>
      <c r="L122" s="301">
        <f t="shared" si="27"/>
        <v>9.7330734751300094E-2</v>
      </c>
      <c r="M122" s="301">
        <f t="shared" si="27"/>
        <v>9.5648909208003549E-2</v>
      </c>
      <c r="N122" s="301">
        <f t="shared" si="27"/>
        <v>9.914344831949988E-2</v>
      </c>
      <c r="O122" s="301">
        <f t="shared" si="27"/>
        <v>9.3878109608679414E-2</v>
      </c>
      <c r="P122" s="301">
        <f t="shared" si="27"/>
        <v>9.8453726047405432E-2</v>
      </c>
      <c r="Q122" s="301">
        <f t="shared" si="27"/>
        <v>9.94219573165806E-2</v>
      </c>
      <c r="R122" s="301">
        <f t="shared" si="27"/>
        <v>9.9003515455952595E-2</v>
      </c>
      <c r="S122" s="301">
        <f t="shared" si="27"/>
        <v>9.9544330729715372E-2</v>
      </c>
      <c r="T122" s="301">
        <f t="shared" si="27"/>
        <v>9.7032536959543239E-2</v>
      </c>
      <c r="U122" s="301">
        <f t="shared" si="27"/>
        <v>9.4112165494125974E-2</v>
      </c>
      <c r="V122" s="301">
        <f t="shared" si="27"/>
        <v>9.3738143123474379E-2</v>
      </c>
      <c r="W122" s="301">
        <f t="shared" si="27"/>
        <v>9.9946741050888036E-2</v>
      </c>
      <c r="X122" s="301">
        <f t="shared" si="27"/>
        <v>9.9292466893223047E-2</v>
      </c>
      <c r="Y122" s="301">
        <f t="shared" si="27"/>
        <v>0.10055933252913468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7.9821380410744672E-2</v>
      </c>
      <c r="C123" s="302">
        <f t="shared" si="28"/>
        <v>7.9814965236115004E-2</v>
      </c>
      <c r="D123" s="302">
        <f t="shared" si="28"/>
        <v>7.9639005190911633E-2</v>
      </c>
      <c r="E123" s="302">
        <f t="shared" si="28"/>
        <v>7.9662511990513926E-2</v>
      </c>
      <c r="F123" s="302">
        <f t="shared" si="28"/>
        <v>8.0852685313502079E-2</v>
      </c>
      <c r="G123" s="302">
        <f t="shared" si="28"/>
        <v>7.9270136215733644E-2</v>
      </c>
      <c r="H123" s="302">
        <f t="shared" si="28"/>
        <v>7.9804723186330154E-2</v>
      </c>
      <c r="I123" s="302">
        <f t="shared" si="28"/>
        <v>8.1033401573372202E-2</v>
      </c>
      <c r="J123" s="302">
        <f t="shared" si="28"/>
        <v>7.9221479351963484E-2</v>
      </c>
      <c r="K123" s="302">
        <f t="shared" si="28"/>
        <v>8.00538608314178E-2</v>
      </c>
      <c r="L123" s="302">
        <f t="shared" si="28"/>
        <v>7.8517769342697705E-2</v>
      </c>
      <c r="M123" s="302">
        <f t="shared" si="28"/>
        <v>7.683594379939325E-2</v>
      </c>
      <c r="N123" s="302">
        <f t="shared" si="28"/>
        <v>8.0330482910897533E-2</v>
      </c>
      <c r="O123" s="302">
        <f t="shared" si="28"/>
        <v>7.5065144200069184E-2</v>
      </c>
      <c r="P123" s="302">
        <f t="shared" si="28"/>
        <v>7.964076063880364E-2</v>
      </c>
      <c r="Q123" s="302">
        <f t="shared" si="28"/>
        <v>8.0608991907977587E-2</v>
      </c>
      <c r="R123" s="302">
        <f t="shared" si="28"/>
        <v>8.0190550047350068E-2</v>
      </c>
      <c r="S123" s="302">
        <f t="shared" si="28"/>
        <v>8.0731365321112594E-2</v>
      </c>
      <c r="T123" s="302">
        <f t="shared" si="28"/>
        <v>7.8219571550941072E-2</v>
      </c>
      <c r="U123" s="302">
        <f t="shared" si="28"/>
        <v>7.5299200085516174E-2</v>
      </c>
      <c r="V123" s="302">
        <f t="shared" si="28"/>
        <v>7.4925177714863747E-2</v>
      </c>
      <c r="W123" s="302">
        <f t="shared" si="28"/>
        <v>8.113377564228498E-2</v>
      </c>
      <c r="X123" s="302">
        <f t="shared" si="28"/>
        <v>8.0479501484620977E-2</v>
      </c>
      <c r="Y123" s="302">
        <f t="shared" si="28"/>
        <v>8.1746367120533139E-2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1.8812965408602864E-2</v>
      </c>
      <c r="C124" s="303">
        <f t="shared" si="29"/>
        <v>1.8812965408602823E-2</v>
      </c>
      <c r="D124" s="303">
        <f t="shared" si="29"/>
        <v>1.88129654086025E-2</v>
      </c>
      <c r="E124" s="303">
        <f t="shared" si="29"/>
        <v>1.8812965408603562E-2</v>
      </c>
      <c r="F124" s="303">
        <f t="shared" si="29"/>
        <v>1.8812965408603461E-2</v>
      </c>
      <c r="G124" s="303">
        <f t="shared" si="29"/>
        <v>1.8812965408602542E-2</v>
      </c>
      <c r="H124" s="303">
        <f t="shared" si="29"/>
        <v>1.8812965408603378E-2</v>
      </c>
      <c r="I124" s="303">
        <f t="shared" si="29"/>
        <v>1.8812965408603385E-2</v>
      </c>
      <c r="J124" s="303">
        <f t="shared" si="29"/>
        <v>1.881296540860275E-2</v>
      </c>
      <c r="K124" s="303">
        <f t="shared" si="29"/>
        <v>1.8812965408602167E-2</v>
      </c>
      <c r="L124" s="303">
        <f t="shared" si="29"/>
        <v>1.8812965408602389E-2</v>
      </c>
      <c r="M124" s="303">
        <f t="shared" si="29"/>
        <v>1.8812965408610303E-2</v>
      </c>
      <c r="N124" s="303">
        <f t="shared" si="29"/>
        <v>1.8812965408602351E-2</v>
      </c>
      <c r="O124" s="303">
        <f t="shared" si="29"/>
        <v>1.8812965408610226E-2</v>
      </c>
      <c r="P124" s="303">
        <f t="shared" si="29"/>
        <v>1.8812965408601789E-2</v>
      </c>
      <c r="Q124" s="303">
        <f t="shared" si="29"/>
        <v>1.8812965408603017E-2</v>
      </c>
      <c r="R124" s="303">
        <f t="shared" si="29"/>
        <v>1.8812965408602517E-2</v>
      </c>
      <c r="S124" s="303">
        <f t="shared" si="29"/>
        <v>1.8812965408602774E-2</v>
      </c>
      <c r="T124" s="303">
        <f t="shared" si="29"/>
        <v>1.881296540860217E-2</v>
      </c>
      <c r="U124" s="303">
        <f t="shared" si="29"/>
        <v>1.88129654086098E-2</v>
      </c>
      <c r="V124" s="303">
        <f t="shared" si="29"/>
        <v>1.8812965408610636E-2</v>
      </c>
      <c r="W124" s="303">
        <f t="shared" si="29"/>
        <v>1.8812965408603062E-2</v>
      </c>
      <c r="X124" s="303">
        <f t="shared" si="29"/>
        <v>1.881296540860207E-2</v>
      </c>
      <c r="Y124" s="303">
        <f t="shared" si="29"/>
        <v>1.8812965408601532E-2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0.99999999999999978</v>
      </c>
      <c r="D126" s="232">
        <f t="shared" si="30"/>
        <v>1</v>
      </c>
      <c r="E126" s="232">
        <f t="shared" si="30"/>
        <v>1</v>
      </c>
      <c r="F126" s="232">
        <f t="shared" si="30"/>
        <v>1.0000000000000002</v>
      </c>
      <c r="G126" s="232">
        <f t="shared" si="30"/>
        <v>0.99999999999999978</v>
      </c>
      <c r="H126" s="232">
        <f t="shared" si="30"/>
        <v>1</v>
      </c>
      <c r="I126" s="232">
        <f t="shared" si="30"/>
        <v>0.99999999999999989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0.99999999999999978</v>
      </c>
      <c r="N126" s="232">
        <f t="shared" si="30"/>
        <v>1</v>
      </c>
      <c r="O126" s="232">
        <f t="shared" si="30"/>
        <v>0.99999999999999967</v>
      </c>
      <c r="P126" s="232">
        <f t="shared" si="30"/>
        <v>0.99999999999999978</v>
      </c>
      <c r="Q126" s="232">
        <f t="shared" si="30"/>
        <v>0.99999999999999989</v>
      </c>
      <c r="R126" s="232">
        <f t="shared" si="30"/>
        <v>0.99999999999999978</v>
      </c>
      <c r="S126" s="232">
        <f t="shared" si="30"/>
        <v>1</v>
      </c>
      <c r="T126" s="232">
        <f t="shared" si="30"/>
        <v>1.0000000000000002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3.7027758007724072E-2</v>
      </c>
      <c r="C127" s="299">
        <f t="shared" si="31"/>
        <v>3.7027758007724419E-2</v>
      </c>
      <c r="D127" s="299">
        <f t="shared" si="31"/>
        <v>3.7027758007725946E-2</v>
      </c>
      <c r="E127" s="299">
        <f t="shared" si="31"/>
        <v>3.7027758007720901E-2</v>
      </c>
      <c r="F127" s="299">
        <f t="shared" si="31"/>
        <v>3.7027758007721623E-2</v>
      </c>
      <c r="G127" s="299">
        <f t="shared" si="31"/>
        <v>3.7027758007726543E-2</v>
      </c>
      <c r="H127" s="299">
        <f t="shared" si="31"/>
        <v>3.7027758007722344E-2</v>
      </c>
      <c r="I127" s="299">
        <f t="shared" si="31"/>
        <v>3.7027758007722102E-2</v>
      </c>
      <c r="J127" s="299">
        <f t="shared" si="31"/>
        <v>3.7027758007725523E-2</v>
      </c>
      <c r="K127" s="299">
        <f t="shared" si="31"/>
        <v>3.7027758007728048E-2</v>
      </c>
      <c r="L127" s="299">
        <f t="shared" si="31"/>
        <v>3.7027758007727347E-2</v>
      </c>
      <c r="M127" s="299">
        <f t="shared" si="31"/>
        <v>3.7027758007687851E-2</v>
      </c>
      <c r="N127" s="299">
        <f t="shared" si="31"/>
        <v>3.7027758007727604E-2</v>
      </c>
      <c r="O127" s="299">
        <f t="shared" si="31"/>
        <v>3.702775800768783E-2</v>
      </c>
      <c r="P127" s="299">
        <f t="shared" si="31"/>
        <v>3.7027758007731934E-2</v>
      </c>
      <c r="Q127" s="299">
        <f t="shared" si="31"/>
        <v>3.7027758007725883E-2</v>
      </c>
      <c r="R127" s="299">
        <f t="shared" si="31"/>
        <v>3.7027758007728589E-2</v>
      </c>
      <c r="S127" s="299">
        <f t="shared" si="31"/>
        <v>3.7027758007725821E-2</v>
      </c>
      <c r="T127" s="299">
        <f t="shared" si="31"/>
        <v>3.702775800772902E-2</v>
      </c>
      <c r="U127" s="299">
        <f t="shared" si="31"/>
        <v>3.7027758007687303E-2</v>
      </c>
      <c r="V127" s="299">
        <f t="shared" si="31"/>
        <v>3.7027758007682536E-2</v>
      </c>
      <c r="W127" s="299">
        <f t="shared" si="31"/>
        <v>3.7027758007724787E-2</v>
      </c>
      <c r="X127" s="299">
        <f t="shared" si="31"/>
        <v>3.7027758007729984E-2</v>
      </c>
      <c r="Y127" s="299">
        <f t="shared" si="31"/>
        <v>3.7027758007732094E-2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1.6326910814153772E-2</v>
      </c>
      <c r="C128" s="233">
        <f t="shared" si="32"/>
        <v>1.6326910814153921E-2</v>
      </c>
      <c r="D128" s="233">
        <f t="shared" si="32"/>
        <v>1.6326910814154594E-2</v>
      </c>
      <c r="E128" s="233">
        <f t="shared" si="32"/>
        <v>1.6326910814152364E-2</v>
      </c>
      <c r="F128" s="233">
        <f t="shared" si="32"/>
        <v>1.632691081415269E-2</v>
      </c>
      <c r="G128" s="233">
        <f t="shared" si="32"/>
        <v>1.6326910814154851E-2</v>
      </c>
      <c r="H128" s="233">
        <f t="shared" si="32"/>
        <v>1.6326910814153005E-2</v>
      </c>
      <c r="I128" s="233">
        <f t="shared" si="32"/>
        <v>1.6326910814152894E-2</v>
      </c>
      <c r="J128" s="233">
        <f t="shared" si="32"/>
        <v>1.63269108141544E-2</v>
      </c>
      <c r="K128" s="233">
        <f t="shared" si="32"/>
        <v>1.6326910814155514E-2</v>
      </c>
      <c r="L128" s="233">
        <f t="shared" si="32"/>
        <v>1.6326910814155202E-2</v>
      </c>
      <c r="M128" s="233">
        <f t="shared" si="32"/>
        <v>1.6326910814137799E-2</v>
      </c>
      <c r="N128" s="233">
        <f t="shared" si="32"/>
        <v>1.6326910814155313E-2</v>
      </c>
      <c r="O128" s="233">
        <f t="shared" si="32"/>
        <v>1.6326910814137788E-2</v>
      </c>
      <c r="P128" s="233">
        <f t="shared" si="32"/>
        <v>1.6326910814157231E-2</v>
      </c>
      <c r="Q128" s="233">
        <f t="shared" si="32"/>
        <v>1.632691081415457E-2</v>
      </c>
      <c r="R128" s="233">
        <f t="shared" si="32"/>
        <v>1.6326910814155753E-2</v>
      </c>
      <c r="S128" s="233">
        <f t="shared" si="32"/>
        <v>1.6326910814154556E-2</v>
      </c>
      <c r="T128" s="233">
        <f t="shared" si="32"/>
        <v>1.6326910814155948E-2</v>
      </c>
      <c r="U128" s="233">
        <f t="shared" si="32"/>
        <v>1.6326910814137546E-2</v>
      </c>
      <c r="V128" s="233">
        <f t="shared" si="32"/>
        <v>1.6326910814135447E-2</v>
      </c>
      <c r="W128" s="233">
        <f t="shared" si="32"/>
        <v>1.6326910814154084E-2</v>
      </c>
      <c r="X128" s="233">
        <f t="shared" si="32"/>
        <v>1.6326910814156371E-2</v>
      </c>
      <c r="Y128" s="233">
        <f t="shared" si="32"/>
        <v>1.6326910814157301E-2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0.12664196861989055</v>
      </c>
      <c r="C129" s="233">
        <f t="shared" si="33"/>
        <v>0.12664196861989169</v>
      </c>
      <c r="D129" s="233">
        <f t="shared" si="33"/>
        <v>0.12664196861989691</v>
      </c>
      <c r="E129" s="233">
        <f t="shared" si="33"/>
        <v>0.12664196861987967</v>
      </c>
      <c r="F129" s="233">
        <f t="shared" si="33"/>
        <v>0.12664196861988214</v>
      </c>
      <c r="G129" s="233">
        <f t="shared" si="33"/>
        <v>0.12664196861989888</v>
      </c>
      <c r="H129" s="233">
        <f t="shared" si="33"/>
        <v>0.12664196861988455</v>
      </c>
      <c r="I129" s="233">
        <f t="shared" si="33"/>
        <v>0.12664196861988375</v>
      </c>
      <c r="J129" s="233">
        <f t="shared" si="33"/>
        <v>0.12664196861989538</v>
      </c>
      <c r="K129" s="233">
        <f t="shared" si="33"/>
        <v>0.12664196861990404</v>
      </c>
      <c r="L129" s="233">
        <f t="shared" si="33"/>
        <v>0.12664196861990168</v>
      </c>
      <c r="M129" s="233">
        <f t="shared" si="33"/>
        <v>0.12664196861976659</v>
      </c>
      <c r="N129" s="233">
        <f t="shared" si="33"/>
        <v>0.12664196861990251</v>
      </c>
      <c r="O129" s="233">
        <f t="shared" si="33"/>
        <v>0.12664196861976654</v>
      </c>
      <c r="P129" s="233">
        <f t="shared" si="33"/>
        <v>0.12664196861991739</v>
      </c>
      <c r="Q129" s="233">
        <f t="shared" si="33"/>
        <v>0.12664196861989674</v>
      </c>
      <c r="R129" s="233">
        <f t="shared" si="33"/>
        <v>0.1266419686199059</v>
      </c>
      <c r="S129" s="233">
        <f t="shared" si="33"/>
        <v>0.12664196861989652</v>
      </c>
      <c r="T129" s="233">
        <f t="shared" si="33"/>
        <v>0.1266419686199074</v>
      </c>
      <c r="U129" s="233">
        <f t="shared" si="33"/>
        <v>0.12664196861976468</v>
      </c>
      <c r="V129" s="233">
        <f t="shared" si="33"/>
        <v>0.12664196861974839</v>
      </c>
      <c r="W129" s="233">
        <f t="shared" si="33"/>
        <v>0.12664196861989294</v>
      </c>
      <c r="X129" s="233">
        <f t="shared" si="33"/>
        <v>0.1266419686199107</v>
      </c>
      <c r="Y129" s="233">
        <f t="shared" si="33"/>
        <v>0.12664196861991789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5.5919517678256474E-2</v>
      </c>
      <c r="C130" s="233">
        <f t="shared" si="34"/>
        <v>5.591951767825698E-2</v>
      </c>
      <c r="D130" s="233">
        <f t="shared" si="34"/>
        <v>5.5919517678259284E-2</v>
      </c>
      <c r="E130" s="233">
        <f t="shared" si="34"/>
        <v>5.5919517678251679E-2</v>
      </c>
      <c r="F130" s="233">
        <f t="shared" si="34"/>
        <v>5.5919517678252741E-2</v>
      </c>
      <c r="G130" s="233">
        <f t="shared" si="34"/>
        <v>5.5919517678260165E-2</v>
      </c>
      <c r="H130" s="233">
        <f t="shared" si="34"/>
        <v>5.5919517678253823E-2</v>
      </c>
      <c r="I130" s="233">
        <f t="shared" si="34"/>
        <v>5.5919517678253476E-2</v>
      </c>
      <c r="J130" s="233">
        <f t="shared" si="34"/>
        <v>5.5919517678258625E-2</v>
      </c>
      <c r="K130" s="233">
        <f t="shared" si="34"/>
        <v>5.5919517678262427E-2</v>
      </c>
      <c r="L130" s="233">
        <f t="shared" si="34"/>
        <v>5.59195176782614E-2</v>
      </c>
      <c r="M130" s="233">
        <f t="shared" si="34"/>
        <v>5.5919517678201747E-2</v>
      </c>
      <c r="N130" s="233">
        <f t="shared" si="34"/>
        <v>5.5919517678261747E-2</v>
      </c>
      <c r="O130" s="233">
        <f t="shared" si="34"/>
        <v>5.591951767820174E-2</v>
      </c>
      <c r="P130" s="233">
        <f t="shared" si="34"/>
        <v>5.5919517678268325E-2</v>
      </c>
      <c r="Q130" s="233">
        <f t="shared" si="34"/>
        <v>5.5919517678259208E-2</v>
      </c>
      <c r="R130" s="233">
        <f t="shared" si="34"/>
        <v>5.5919517678263281E-2</v>
      </c>
      <c r="S130" s="233">
        <f t="shared" si="34"/>
        <v>5.5919517678259111E-2</v>
      </c>
      <c r="T130" s="233">
        <f t="shared" si="34"/>
        <v>5.5919517678263926E-2</v>
      </c>
      <c r="U130" s="233">
        <f t="shared" si="34"/>
        <v>5.5919517678200879E-2</v>
      </c>
      <c r="V130" s="233">
        <f t="shared" si="34"/>
        <v>5.5919517678193711E-2</v>
      </c>
      <c r="W130" s="233">
        <f t="shared" si="34"/>
        <v>5.5919517678257535E-2</v>
      </c>
      <c r="X130" s="233">
        <f t="shared" si="34"/>
        <v>5.5919517678265376E-2</v>
      </c>
      <c r="Y130" s="233">
        <f t="shared" si="34"/>
        <v>5.5919517678268547E-2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0.20106328621842889</v>
      </c>
      <c r="C131" s="300">
        <f t="shared" si="35"/>
        <v>0.20090271294556661</v>
      </c>
      <c r="D131" s="300">
        <f t="shared" si="35"/>
        <v>0.1992942094446816</v>
      </c>
      <c r="E131" s="300">
        <f t="shared" si="35"/>
        <v>0.19949970121725219</v>
      </c>
      <c r="F131" s="300">
        <f t="shared" si="35"/>
        <v>0.2066660200380524</v>
      </c>
      <c r="G131" s="300">
        <f t="shared" si="35"/>
        <v>0.19434738453832767</v>
      </c>
      <c r="H131" s="300">
        <f t="shared" si="35"/>
        <v>0.19779540919219921</v>
      </c>
      <c r="I131" s="300">
        <f t="shared" si="35"/>
        <v>0.2075426199753401</v>
      </c>
      <c r="J131" s="300">
        <f t="shared" si="35"/>
        <v>0.19404146315432436</v>
      </c>
      <c r="K131" s="300">
        <f t="shared" si="35"/>
        <v>0.20055988904693828</v>
      </c>
      <c r="L131" s="300">
        <f t="shared" si="35"/>
        <v>0.1900130498064265</v>
      </c>
      <c r="M131" s="300">
        <f t="shared" si="35"/>
        <v>0.18211573256848088</v>
      </c>
      <c r="N131" s="300">
        <f t="shared" si="35"/>
        <v>0.20073057689229737</v>
      </c>
      <c r="O131" s="300">
        <f t="shared" si="35"/>
        <v>0.1775478279303119</v>
      </c>
      <c r="P131" s="300">
        <f t="shared" si="35"/>
        <v>0.19612029587070384</v>
      </c>
      <c r="Q131" s="300">
        <f t="shared" si="35"/>
        <v>0.2023490025291724</v>
      </c>
      <c r="R131" s="300">
        <f t="shared" si="35"/>
        <v>0.19967494536013863</v>
      </c>
      <c r="S131" s="300">
        <f t="shared" si="35"/>
        <v>0.20379649678714548</v>
      </c>
      <c r="T131" s="300">
        <f t="shared" si="35"/>
        <v>0.18867713637268171</v>
      </c>
      <c r="U131" s="300">
        <f t="shared" si="35"/>
        <v>0.17777835438769368</v>
      </c>
      <c r="V131" s="300">
        <f t="shared" si="35"/>
        <v>0.1766739686427467</v>
      </c>
      <c r="W131" s="300">
        <f t="shared" si="35"/>
        <v>0.21577504865709138</v>
      </c>
      <c r="X131" s="300">
        <f t="shared" si="35"/>
        <v>0.20807955624287314</v>
      </c>
      <c r="Y131" s="300">
        <f t="shared" si="35"/>
        <v>0.22363350362992448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0.56302055866154632</v>
      </c>
      <c r="C132" s="235">
        <f t="shared" si="36"/>
        <v>0.56318113193440622</v>
      </c>
      <c r="D132" s="235">
        <f t="shared" si="36"/>
        <v>0.56478963543528171</v>
      </c>
      <c r="E132" s="235">
        <f t="shared" si="36"/>
        <v>0.56458414366274323</v>
      </c>
      <c r="F132" s="235">
        <f t="shared" si="36"/>
        <v>0.55741782484193869</v>
      </c>
      <c r="G132" s="235">
        <f t="shared" si="36"/>
        <v>0.56973646034163161</v>
      </c>
      <c r="H132" s="235">
        <f t="shared" si="36"/>
        <v>0.56628843568778719</v>
      </c>
      <c r="I132" s="235">
        <f t="shared" si="36"/>
        <v>0.55654122490464752</v>
      </c>
      <c r="J132" s="235">
        <f t="shared" si="36"/>
        <v>0.5700423817256417</v>
      </c>
      <c r="K132" s="235">
        <f t="shared" si="36"/>
        <v>0.56352395583301174</v>
      </c>
      <c r="L132" s="235">
        <f t="shared" si="36"/>
        <v>0.57407079507352787</v>
      </c>
      <c r="M132" s="235">
        <f t="shared" si="36"/>
        <v>0.58196811231172496</v>
      </c>
      <c r="N132" s="235">
        <f t="shared" si="36"/>
        <v>0.56335326798765539</v>
      </c>
      <c r="O132" s="235">
        <f t="shared" si="36"/>
        <v>0.58653601694989388</v>
      </c>
      <c r="P132" s="235">
        <f t="shared" si="36"/>
        <v>0.56796354900922108</v>
      </c>
      <c r="Q132" s="235">
        <f t="shared" si="36"/>
        <v>0.56173484235079107</v>
      </c>
      <c r="R132" s="235">
        <f t="shared" si="36"/>
        <v>0.56440889951980766</v>
      </c>
      <c r="S132" s="235">
        <f t="shared" si="36"/>
        <v>0.56028734809281844</v>
      </c>
      <c r="T132" s="235">
        <f t="shared" si="36"/>
        <v>0.57540670850726217</v>
      </c>
      <c r="U132" s="235">
        <f t="shared" si="36"/>
        <v>0.5863054904925159</v>
      </c>
      <c r="V132" s="235">
        <f t="shared" si="36"/>
        <v>0.58740987623749319</v>
      </c>
      <c r="W132" s="235">
        <f t="shared" si="36"/>
        <v>0.54830879622287931</v>
      </c>
      <c r="X132" s="235">
        <f t="shared" si="36"/>
        <v>0.55600428863706453</v>
      </c>
      <c r="Y132" s="235">
        <f t="shared" si="36"/>
        <v>0.54045034124999969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236.22385511685999</v>
      </c>
      <c r="C136" s="320">
        <f t="shared" si="37"/>
        <v>245.95223883056042</v>
      </c>
      <c r="D136" s="320">
        <f t="shared" si="37"/>
        <v>238.84696347694933</v>
      </c>
      <c r="E136" s="320">
        <f t="shared" si="37"/>
        <v>241.70213754214285</v>
      </c>
      <c r="F136" s="320">
        <f t="shared" si="37"/>
        <v>244.99259837675655</v>
      </c>
      <c r="G136" s="320">
        <f t="shared" si="37"/>
        <v>226.86150889429578</v>
      </c>
      <c r="H136" s="320">
        <f t="shared" si="37"/>
        <v>231.03746581576922</v>
      </c>
      <c r="I136" s="320">
        <f t="shared" si="37"/>
        <v>231.43805089236952</v>
      </c>
      <c r="J136" s="320">
        <f t="shared" si="37"/>
        <v>223.23770882055328</v>
      </c>
      <c r="K136" s="320">
        <f t="shared" si="37"/>
        <v>239.90137713338757</v>
      </c>
      <c r="L136" s="320">
        <f t="shared" si="37"/>
        <v>225.40796963177013</v>
      </c>
      <c r="M136" s="320">
        <f t="shared" si="37"/>
        <v>209.17643381432259</v>
      </c>
      <c r="N136" s="320">
        <f t="shared" si="37"/>
        <v>232.89857744493378</v>
      </c>
      <c r="O136" s="320">
        <f t="shared" si="37"/>
        <v>189.46265022622353</v>
      </c>
      <c r="P136" s="320">
        <f t="shared" si="37"/>
        <v>223.22283695476872</v>
      </c>
      <c r="Q136" s="320">
        <f t="shared" si="37"/>
        <v>235.12022165521535</v>
      </c>
      <c r="R136" s="320">
        <f t="shared" si="37"/>
        <v>227.98459541325269</v>
      </c>
      <c r="S136" s="320">
        <f t="shared" si="37"/>
        <v>224.90050333588908</v>
      </c>
      <c r="T136" s="320">
        <f t="shared" si="37"/>
        <v>202.96035040044808</v>
      </c>
      <c r="U136" s="320">
        <f t="shared" si="37"/>
        <v>214.62106849433709</v>
      </c>
      <c r="V136" s="320">
        <f t="shared" si="37"/>
        <v>225.43676339160317</v>
      </c>
      <c r="W136" s="320">
        <f t="shared" si="37"/>
        <v>252.84929091929922</v>
      </c>
      <c r="X136" s="320">
        <f t="shared" si="37"/>
        <v>247.2166583598931</v>
      </c>
      <c r="Y136" s="320">
        <f t="shared" si="37"/>
        <v>268.59552588736335</v>
      </c>
      <c r="DA136" s="95"/>
    </row>
    <row r="137" spans="1:105" ht="12" customHeight="1" x14ac:dyDescent="0.25">
      <c r="A137" s="55" t="s">
        <v>91</v>
      </c>
      <c r="B137" s="273">
        <f>IF(B$6=0,0,B$6/PPA!B$10*1000)</f>
        <v>1.1811192755843425</v>
      </c>
      <c r="C137" s="273">
        <f>IF(C$6=0,0,C$6/PPA!C$10*1000)</f>
        <v>1.2297611941528472</v>
      </c>
      <c r="D137" s="273">
        <f>IF(D$6=0,0,D$6/PPA!D$10*1000)</f>
        <v>1.1942348173847963</v>
      </c>
      <c r="E137" s="273">
        <f>IF(E$6=0,0,E$6/PPA!E$10*1000)</f>
        <v>1.2085106877107501</v>
      </c>
      <c r="F137" s="273">
        <f>IF(F$6=0,0,F$6/PPA!F$10*1000)</f>
        <v>1.2249629918838028</v>
      </c>
      <c r="G137" s="273">
        <f>IF(G$6=0,0,G$6/PPA!G$10*1000)</f>
        <v>1.1343075444715209</v>
      </c>
      <c r="H137" s="273">
        <f>IF(H$6=0,0,H$6/PPA!H$10*1000)</f>
        <v>1.1551873290788746</v>
      </c>
      <c r="I137" s="273">
        <f>IF(I$6=0,0,I$6/PPA!I$10*1000)</f>
        <v>1.1571902544618649</v>
      </c>
      <c r="J137" s="273">
        <f>IF(J$6=0,0,J$6/PPA!J$10*1000)</f>
        <v>1.1161885441028057</v>
      </c>
      <c r="K137" s="273">
        <f>IF(K$6=0,0,K$6/PPA!K$10*1000)</f>
        <v>1.1995068856669795</v>
      </c>
      <c r="L137" s="273">
        <f>IF(L$6=0,0,L$6/PPA!L$10*1000)</f>
        <v>1.1270398481589075</v>
      </c>
      <c r="M137" s="273">
        <f>IF(M$6=0,0,M$6/PPA!M$10*1000)</f>
        <v>1.0458821690715467</v>
      </c>
      <c r="N137" s="273">
        <f>IF(N$6=0,0,N$6/PPA!N$10*1000)</f>
        <v>1.1644928872247</v>
      </c>
      <c r="O137" s="273">
        <f>IF(O$6=0,0,O$6/PPA!O$10*1000)</f>
        <v>0.94731325113104525</v>
      </c>
      <c r="P137" s="273">
        <f>IF(P$6=0,0,P$6/PPA!P$10*1000)</f>
        <v>1.1161141847739007</v>
      </c>
      <c r="Q137" s="273">
        <f>IF(Q$6=0,0,Q$6/PPA!Q$10*1000)</f>
        <v>1.175601108276116</v>
      </c>
      <c r="R137" s="273">
        <f>IF(R$6=0,0,R$6/PPA!R$10*1000)</f>
        <v>1.1399229770663128</v>
      </c>
      <c r="S137" s="273">
        <f>IF(S$6=0,0,S$6/PPA!S$10*1000)</f>
        <v>1.1245025166794727</v>
      </c>
      <c r="T137" s="273">
        <f>IF(T$6=0,0,T$6/PPA!T$10*1000)</f>
        <v>1.0148017520022952</v>
      </c>
      <c r="U137" s="273">
        <f>IF(U$6=0,0,U$6/PPA!U$10*1000)</f>
        <v>1.0731053424715835</v>
      </c>
      <c r="V137" s="273">
        <f>IF(V$6=0,0,V$6/PPA!V$10*1000)</f>
        <v>1.1271838169578803</v>
      </c>
      <c r="W137" s="273">
        <f>IF(W$6=0,0,W$6/PPA!W$10*1000)</f>
        <v>1.2642464545965473</v>
      </c>
      <c r="X137" s="273">
        <f>IF(X$6=0,0,X$6/PPA!X$10*1000)</f>
        <v>1.2360832917995381</v>
      </c>
      <c r="Y137" s="273">
        <f>IF(Y$6=0,0,Y$6/PPA!Y$10*1000)</f>
        <v>1.3429776294368789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1.6535669858180795</v>
      </c>
      <c r="C138" s="274">
        <f>IF(C$7=0,0,C$7/PPA!C$10*1000)</f>
        <v>1.7216656718139856</v>
      </c>
      <c r="D138" s="274">
        <f>IF(D$7=0,0,D$7/PPA!D$10*1000)</f>
        <v>1.6719287443387145</v>
      </c>
      <c r="E138" s="274">
        <f>IF(E$7=0,0,E$7/PPA!E$10*1000)</f>
        <v>1.69191496279505</v>
      </c>
      <c r="F138" s="274">
        <f>IF(F$7=0,0,F$7/PPA!F$10*1000)</f>
        <v>1.7149481886373235</v>
      </c>
      <c r="G138" s="274">
        <f>IF(G$7=0,0,G$7/PPA!G$10*1000)</f>
        <v>1.5880305622601294</v>
      </c>
      <c r="H138" s="274">
        <f>IF(H$7=0,0,H$7/PPA!H$10*1000)</f>
        <v>1.6172622607104243</v>
      </c>
      <c r="I138" s="274">
        <f>IF(I$7=0,0,I$7/PPA!I$10*1000)</f>
        <v>1.6200663562466104</v>
      </c>
      <c r="J138" s="274">
        <f>IF(J$7=0,0,J$7/PPA!J$10*1000)</f>
        <v>1.562663961743928</v>
      </c>
      <c r="K138" s="274">
        <f>IF(K$7=0,0,K$7/PPA!K$10*1000)</f>
        <v>1.6793096399337712</v>
      </c>
      <c r="L138" s="274">
        <f>IF(L$7=0,0,L$7/PPA!L$10*1000)</f>
        <v>1.5778557874224706</v>
      </c>
      <c r="M138" s="274">
        <f>IF(M$7=0,0,M$7/PPA!M$10*1000)</f>
        <v>1.4642350367001657</v>
      </c>
      <c r="N138" s="274">
        <f>IF(N$7=0,0,N$7/PPA!N$10*1000)</f>
        <v>1.6302900421145801</v>
      </c>
      <c r="O138" s="274">
        <f>IF(O$7=0,0,O$7/PPA!O$10*1000)</f>
        <v>1.3262385515834632</v>
      </c>
      <c r="P138" s="274">
        <f>IF(P$7=0,0,P$7/PPA!P$10*1000)</f>
        <v>1.5625598586834613</v>
      </c>
      <c r="Q138" s="274">
        <f>IF(Q$7=0,0,Q$7/PPA!Q$10*1000)</f>
        <v>1.6458415515865625</v>
      </c>
      <c r="R138" s="274">
        <f>IF(R$7=0,0,R$7/PPA!R$10*1000)</f>
        <v>1.5958921678928384</v>
      </c>
      <c r="S138" s="274">
        <f>IF(S$7=0,0,S$7/PPA!S$10*1000)</f>
        <v>1.5743035233512617</v>
      </c>
      <c r="T138" s="274">
        <f>IF(T$7=0,0,T$7/PPA!T$10*1000)</f>
        <v>1.4207224528032134</v>
      </c>
      <c r="U138" s="274">
        <f>IF(U$7=0,0,U$7/PPA!U$10*1000)</f>
        <v>1.5023474794602172</v>
      </c>
      <c r="V138" s="274">
        <f>IF(V$7=0,0,V$7/PPA!V$10*1000)</f>
        <v>1.578057343741033</v>
      </c>
      <c r="W138" s="274">
        <f>IF(W$7=0,0,W$7/PPA!W$10*1000)</f>
        <v>1.7699450364351659</v>
      </c>
      <c r="X138" s="274">
        <f>IF(X$7=0,0,X$7/PPA!X$10*1000)</f>
        <v>1.7305166085193535</v>
      </c>
      <c r="Y138" s="274">
        <f>IF(Y$7=0,0,Y$7/PPA!Y$10*1000)</f>
        <v>1.8801686812116305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9.4489542046747399</v>
      </c>
      <c r="C139" s="274">
        <f>IF(C$8=0,0,C$8/PPA!C$10*1000)</f>
        <v>9.8380895532227779</v>
      </c>
      <c r="D139" s="274">
        <f>IF(D$8=0,0,D$8/PPA!D$10*1000)</f>
        <v>9.5538785390783705</v>
      </c>
      <c r="E139" s="274">
        <f>IF(E$8=0,0,E$8/PPA!E$10*1000)</f>
        <v>9.6680855016860008</v>
      </c>
      <c r="F139" s="274">
        <f>IF(F$8=0,0,F$8/PPA!F$10*1000)</f>
        <v>9.799703935070422</v>
      </c>
      <c r="G139" s="274">
        <f>IF(G$8=0,0,G$8/PPA!G$10*1000)</f>
        <v>9.0744603557721675</v>
      </c>
      <c r="H139" s="274">
        <f>IF(H$8=0,0,H$8/PPA!H$10*1000)</f>
        <v>9.2414986326309965</v>
      </c>
      <c r="I139" s="274">
        <f>IF(I$8=0,0,I$8/PPA!I$10*1000)</f>
        <v>9.2575220356949188</v>
      </c>
      <c r="J139" s="274">
        <f>IF(J$8=0,0,J$8/PPA!J$10*1000)</f>
        <v>8.9295083528224453</v>
      </c>
      <c r="K139" s="274">
        <f>IF(K$8=0,0,K$8/PPA!K$10*1000)</f>
        <v>9.5960550853358377</v>
      </c>
      <c r="L139" s="274">
        <f>IF(L$8=0,0,L$8/PPA!L$10*1000)</f>
        <v>9.0163187852712596</v>
      </c>
      <c r="M139" s="274">
        <f>IF(M$8=0,0,M$8/PPA!M$10*1000)</f>
        <v>8.3670573525723757</v>
      </c>
      <c r="N139" s="274">
        <f>IF(N$8=0,0,N$8/PPA!N$10*1000)</f>
        <v>9.3159430977976001</v>
      </c>
      <c r="O139" s="274">
        <f>IF(O$8=0,0,O$8/PPA!O$10*1000)</f>
        <v>7.5785060090483629</v>
      </c>
      <c r="P139" s="274">
        <f>IF(P$8=0,0,P$8/PPA!P$10*1000)</f>
        <v>8.9289134781912072</v>
      </c>
      <c r="Q139" s="274">
        <f>IF(Q$8=0,0,Q$8/PPA!Q$10*1000)</f>
        <v>9.4048088662089278</v>
      </c>
      <c r="R139" s="274">
        <f>IF(R$8=0,0,R$8/PPA!R$10*1000)</f>
        <v>9.1193838165305028</v>
      </c>
      <c r="S139" s="274">
        <f>IF(S$8=0,0,S$8/PPA!S$10*1000)</f>
        <v>8.9960201334357812</v>
      </c>
      <c r="T139" s="274">
        <f>IF(T$8=0,0,T$8/PPA!T$10*1000)</f>
        <v>8.1184140160183613</v>
      </c>
      <c r="U139" s="274">
        <f>IF(U$8=0,0,U$8/PPA!U$10*1000)</f>
        <v>8.5848427397726681</v>
      </c>
      <c r="V139" s="274">
        <f>IF(V$8=0,0,V$8/PPA!V$10*1000)</f>
        <v>9.0174705356630422</v>
      </c>
      <c r="W139" s="274">
        <f>IF(W$8=0,0,W$8/PPA!W$10*1000)</f>
        <v>10.113971636772378</v>
      </c>
      <c r="X139" s="274">
        <f>IF(X$8=0,0,X$8/PPA!X$10*1000)</f>
        <v>9.8886663343963033</v>
      </c>
      <c r="Y139" s="274">
        <f>IF(Y$8=0,0,Y$8/PPA!Y$10*1000)</f>
        <v>10.743821035495033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4.7244771023373691</v>
      </c>
      <c r="C140" s="274">
        <f>IF(C$9=0,0,C$9/PPA!C$10*1000)</f>
        <v>4.9190447766113881</v>
      </c>
      <c r="D140" s="274">
        <f>IF(D$9=0,0,D$9/PPA!D$10*1000)</f>
        <v>4.7769392695391852</v>
      </c>
      <c r="E140" s="274">
        <f>IF(E$9=0,0,E$9/PPA!E$10*1000)</f>
        <v>4.8340427508430004</v>
      </c>
      <c r="F140" s="274">
        <f>IF(F$9=0,0,F$9/PPA!F$10*1000)</f>
        <v>4.8998519675352119</v>
      </c>
      <c r="G140" s="274">
        <f>IF(G$9=0,0,G$9/PPA!G$10*1000)</f>
        <v>4.5372301778860837</v>
      </c>
      <c r="H140" s="274">
        <f>IF(H$9=0,0,H$9/PPA!H$10*1000)</f>
        <v>4.6207493163154991</v>
      </c>
      <c r="I140" s="274">
        <f>IF(I$9=0,0,I$9/PPA!I$10*1000)</f>
        <v>4.6287610178474594</v>
      </c>
      <c r="J140" s="274">
        <f>IF(J$9=0,0,J$9/PPA!J$10*1000)</f>
        <v>4.4647541764112217</v>
      </c>
      <c r="K140" s="274">
        <f>IF(K$9=0,0,K$9/PPA!K$10*1000)</f>
        <v>4.7980275426679189</v>
      </c>
      <c r="L140" s="274">
        <f>IF(L$9=0,0,L$9/PPA!L$10*1000)</f>
        <v>4.5081593926356298</v>
      </c>
      <c r="M140" s="274">
        <f>IF(M$9=0,0,M$9/PPA!M$10*1000)</f>
        <v>4.1835286762861879</v>
      </c>
      <c r="N140" s="274">
        <f>IF(N$9=0,0,N$9/PPA!N$10*1000)</f>
        <v>4.6579715488988001</v>
      </c>
      <c r="O140" s="274">
        <f>IF(O$9=0,0,O$9/PPA!O$10*1000)</f>
        <v>3.7892530045241801</v>
      </c>
      <c r="P140" s="274">
        <f>IF(P$9=0,0,P$9/PPA!P$10*1000)</f>
        <v>4.4644567390956036</v>
      </c>
      <c r="Q140" s="274">
        <f>IF(Q$9=0,0,Q$9/PPA!Q$10*1000)</f>
        <v>4.702404433104463</v>
      </c>
      <c r="R140" s="274">
        <f>IF(R$9=0,0,R$9/PPA!R$10*1000)</f>
        <v>4.5596919082652514</v>
      </c>
      <c r="S140" s="274">
        <f>IF(S$9=0,0,S$9/PPA!S$10*1000)</f>
        <v>4.4980100667178906</v>
      </c>
      <c r="T140" s="274">
        <f>IF(T$9=0,0,T$9/PPA!T$10*1000)</f>
        <v>4.0592070080091807</v>
      </c>
      <c r="U140" s="274">
        <f>IF(U$9=0,0,U$9/PPA!U$10*1000)</f>
        <v>4.2924213698863332</v>
      </c>
      <c r="V140" s="274">
        <f>IF(V$9=0,0,V$9/PPA!V$10*1000)</f>
        <v>4.5087352678315211</v>
      </c>
      <c r="W140" s="274">
        <f>IF(W$9=0,0,W$9/PPA!W$10*1000)</f>
        <v>5.0569858183861891</v>
      </c>
      <c r="X140" s="274">
        <f>IF(X$9=0,0,X$9/PPA!X$10*1000)</f>
        <v>4.9443331671981516</v>
      </c>
      <c r="Y140" s="274">
        <f>IF(Y$9=0,0,Y$9/PPA!Y$10*1000)</f>
        <v>5.3719105177475166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2.8404634922465091</v>
      </c>
      <c r="C141" s="275">
        <f>IF(C$10=0,0,C$10/PPA!C$10*1000)</f>
        <v>2.9554871833954146</v>
      </c>
      <c r="D141" s="275">
        <f>IF(D$10=0,0,D$10/PPA!D$10*1000)</f>
        <v>2.8680425074239153</v>
      </c>
      <c r="E141" s="275">
        <f>IF(E$10=0,0,E$10/PPA!E$10*1000)</f>
        <v>2.9024707265755083</v>
      </c>
      <c r="F141" s="275">
        <f>IF(F$10=0,0,F$10/PPA!F$10*1000)</f>
        <v>2.8768960603880895</v>
      </c>
      <c r="G141" s="275">
        <f>IF(G$10=0,0,G$10/PPA!G$10*1000)</f>
        <v>2.6907936330850788</v>
      </c>
      <c r="H141" s="275">
        <f>IF(H$10=0,0,H$10/PPA!H$10*1000)</f>
        <v>2.7238690239096508</v>
      </c>
      <c r="I141" s="275">
        <f>IF(I$10=0,0,I$10/PPA!I$10*1000)</f>
        <v>2.7028211621137563</v>
      </c>
      <c r="J141" s="275">
        <f>IF(J$10=0,0,J$10/PPA!J$10*1000)</f>
        <v>2.6491784722262746</v>
      </c>
      <c r="K141" s="275">
        <f>IF(K$10=0,0,K$10/PPA!K$10*1000)</f>
        <v>2.8393844809933468</v>
      </c>
      <c r="L141" s="275">
        <f>IF(L$10=0,0,L$10/PPA!L$10*1000)</f>
        <v>2.6980136384910054</v>
      </c>
      <c r="M141" s="275">
        <f>IF(M$10=0,0,M$10/PPA!M$10*1000)</f>
        <v>2.5605138165599222</v>
      </c>
      <c r="N141" s="275">
        <f>IF(N$10=0,0,N$10/PPA!N$10*1000)</f>
        <v>2.7171677298979415</v>
      </c>
      <c r="O141" s="275">
        <f>IF(O$10=0,0,O$10/PPA!O$10*1000)</f>
        <v>2.4079605292953774</v>
      </c>
      <c r="P141" s="275">
        <f>IF(P$10=0,0,P$10/PPA!P$10*1000)</f>
        <v>2.6267099641507103</v>
      </c>
      <c r="Q141" s="275">
        <f>IF(Q$10=0,0,Q$10/PPA!Q$10*1000)</f>
        <v>2.7270778654295387</v>
      </c>
      <c r="R141" s="275">
        <f>IF(R$10=0,0,R$10/PPA!R$10*1000)</f>
        <v>2.6631054083776267</v>
      </c>
      <c r="S141" s="275">
        <f>IF(S$10=0,0,S$10/PPA!S$10*1000)</f>
        <v>2.6133448692142731</v>
      </c>
      <c r="T141" s="275">
        <f>IF(T$10=0,0,T$10/PPA!T$10*1000)</f>
        <v>2.4422779907588179</v>
      </c>
      <c r="U141" s="275">
        <f>IF(U$10=0,0,U$10/PPA!U$10*1000)</f>
        <v>2.7087221485601511</v>
      </c>
      <c r="V141" s="275">
        <f>IF(V$10=0,0,V$10/PPA!V$10*1000)</f>
        <v>2.8623073703232071</v>
      </c>
      <c r="W141" s="275">
        <f>IF(W$10=0,0,W$10/PPA!W$10*1000)</f>
        <v>3.0841483072605165</v>
      </c>
      <c r="X141" s="275">
        <f>IF(X$10=0,0,X$10/PPA!X$10*1000)</f>
        <v>2.9928893496793112</v>
      </c>
      <c r="Y141" s="275">
        <f>IF(Y$10=0,0,Y$10/PPA!Y$10*1000)</f>
        <v>3.3000612833735876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6.8575178873112561</v>
      </c>
      <c r="C142" s="276">
        <f>IF(C$16=0,0,C$16/PPA!C$10*1000)</f>
        <v>7.1429504213088792</v>
      </c>
      <c r="D142" s="276">
        <f>IF(D$16=0,0,D$16/PPA!D$10*1000)</f>
        <v>7.0075125163862246</v>
      </c>
      <c r="E142" s="276">
        <f>IF(E$16=0,0,E$16/PPA!E$10*1000)</f>
        <v>7.0817490982910867</v>
      </c>
      <c r="F142" s="276">
        <f>IF(F$16=0,0,F$16/PPA!F$10*1000)</f>
        <v>6.689939777121106</v>
      </c>
      <c r="G142" s="276">
        <f>IF(G$16=0,0,G$16/PPA!G$10*1000)</f>
        <v>6.800830712777258</v>
      </c>
      <c r="H142" s="276">
        <f>IF(H$16=0,0,H$16/PPA!H$10*1000)</f>
        <v>6.7234776683580462</v>
      </c>
      <c r="I142" s="276">
        <f>IF(I$16=0,0,I$16/PPA!I$10*1000)</f>
        <v>6.2487567043090131</v>
      </c>
      <c r="J142" s="276">
        <f>IF(J$16=0,0,J$16/PPA!J$10*1000)</f>
        <v>6.7098078423215499</v>
      </c>
      <c r="K142" s="276">
        <f>IF(K$16=0,0,K$16/PPA!K$10*1000)</f>
        <v>6.8782628313501926</v>
      </c>
      <c r="L142" s="276">
        <f>IF(L$16=0,0,L$16/PPA!L$10*1000)</f>
        <v>7.0276872471817242</v>
      </c>
      <c r="M142" s="276">
        <f>IF(M$16=0,0,M$16/PPA!M$10*1000)</f>
        <v>7.054481647851385</v>
      </c>
      <c r="N142" s="276">
        <f>IF(N$16=0,0,N$16/PPA!N$10*1000)</f>
        <v>6.5746099667144016</v>
      </c>
      <c r="O142" s="276">
        <f>IF(O$16=0,0,O$16/PPA!O$10*1000)</f>
        <v>6.8582758047184518</v>
      </c>
      <c r="P142" s="276">
        <f>IF(P$16=0,0,P$16/PPA!P$10*1000)</f>
        <v>6.5583759212714821</v>
      </c>
      <c r="Q142" s="276">
        <f>IF(Q$16=0,0,Q$16/PPA!Q$10*1000)</f>
        <v>6.5270072234349117</v>
      </c>
      <c r="R142" s="276">
        <f>IF(R$16=0,0,R$16/PPA!R$10*1000)</f>
        <v>6.4900029735302001</v>
      </c>
      <c r="S142" s="276">
        <f>IF(S$16=0,0,S$16/PPA!S$10*1000)</f>
        <v>6.1943692005785369</v>
      </c>
      <c r="T142" s="276">
        <f>IF(T$16=0,0,T$16/PPA!T$10*1000)</f>
        <v>6.421507599901453</v>
      </c>
      <c r="U142" s="276">
        <f>IF(U$16=0,0,U$16/PPA!U$10*1000)</f>
        <v>7.7018631684143362</v>
      </c>
      <c r="V142" s="276">
        <f>IF(V$16=0,0,V$16/PPA!V$10*1000)</f>
        <v>8.2048606349130146</v>
      </c>
      <c r="W142" s="276">
        <f>IF(W$16=0,0,W$16/PPA!W$10*1000)</f>
        <v>6.7568690782667113</v>
      </c>
      <c r="X142" s="276">
        <f>IF(X$16=0,0,X$16/PPA!X$10*1000)</f>
        <v>6.8948631341869504</v>
      </c>
      <c r="Y142" s="276">
        <f>IF(Y$16=0,0,Y$16/PPA!Y$10*1000)</f>
        <v>6.8758626522263313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194.27882753041831</v>
      </c>
      <c r="C143" s="276">
        <f>IF(C$17=0,0,C$17/PPA!C$10*1000)</f>
        <v>202.27201687159101</v>
      </c>
      <c r="D143" s="276">
        <f>IF(D$17=0,0,D$17/PPA!D$10*1000)</f>
        <v>196.20217704638435</v>
      </c>
      <c r="E143" s="276">
        <f>IF(E$17=0,0,E$17/PPA!E$10*1000)</f>
        <v>198.5781435958169</v>
      </c>
      <c r="F143" s="276">
        <f>IF(F$17=0,0,F$17/PPA!F$10*1000)</f>
        <v>202.91976261807375</v>
      </c>
      <c r="G143" s="276">
        <f>IF(G$17=0,0,G$17/PPA!G$10*1000)</f>
        <v>185.92289876853857</v>
      </c>
      <c r="H143" s="276">
        <f>IF(H$17=0,0,H$17/PPA!H$10*1000)</f>
        <v>190.01436009952567</v>
      </c>
      <c r="I143" s="276">
        <f>IF(I$17=0,0,I$17/PPA!I$10*1000)</f>
        <v>191.93680735212035</v>
      </c>
      <c r="J143" s="276">
        <f>IF(J$17=0,0,J$17/PPA!J$10*1000)</f>
        <v>182.89492337687722</v>
      </c>
      <c r="K143" s="276">
        <f>IF(K$17=0,0,K$17/PPA!K$10*1000)</f>
        <v>197.62580215332804</v>
      </c>
      <c r="L143" s="276">
        <f>IF(L$17=0,0,L$17/PPA!L$10*1000)</f>
        <v>183.83581216109425</v>
      </c>
      <c r="M143" s="276">
        <f>IF(M$17=0,0,M$17/PPA!M$10*1000)</f>
        <v>168.82410923116686</v>
      </c>
      <c r="N143" s="276">
        <f>IF(N$17=0,0,N$17/PPA!N$10*1000)</f>
        <v>192.22785780180934</v>
      </c>
      <c r="O143" s="276">
        <f>IF(O$17=0,0,O$17/PPA!O$10*1000)</f>
        <v>151.31449017654839</v>
      </c>
      <c r="P143" s="276">
        <f>IF(P$17=0,0,P$17/PPA!P$10*1000)</f>
        <v>183.39153809466578</v>
      </c>
      <c r="Q143" s="276">
        <f>IF(Q$17=0,0,Q$17/PPA!Q$10*1000)</f>
        <v>194.43302011065285</v>
      </c>
      <c r="R143" s="276">
        <f>IF(R$17=0,0,R$17/PPA!R$10*1000)</f>
        <v>187.99436733152288</v>
      </c>
      <c r="S143" s="276">
        <f>IF(S$17=0,0,S$17/PPA!S$10*1000)</f>
        <v>186.13468813573741</v>
      </c>
      <c r="T143" s="276">
        <f>IF(T$17=0,0,T$17/PPA!T$10*1000)</f>
        <v>165.21340269228492</v>
      </c>
      <c r="U143" s="276">
        <f>IF(U$17=0,0,U$17/PPA!U$10*1000)</f>
        <v>171.6425147604067</v>
      </c>
      <c r="V143" s="276">
        <f>IF(V$17=0,0,V$17/PPA!V$10*1000)</f>
        <v>179.90512478903349</v>
      </c>
      <c r="W143" s="276">
        <f>IF(W$17=0,0,W$17/PPA!W$10*1000)</f>
        <v>209.7878599692113</v>
      </c>
      <c r="X143" s="276">
        <f>IF(X$17=0,0,X$17/PPA!X$10*1000)</f>
        <v>204.20738839814254</v>
      </c>
      <c r="Y143" s="276">
        <f>IF(Y$17=0,0,Y$17/PPA!Y$10*1000)</f>
        <v>223.80102930514727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15.238928638469398</v>
      </c>
      <c r="C144" s="277">
        <f>IF(C$30=0,0,C$30/PPA!C$10*1000)</f>
        <v>15.873223158464123</v>
      </c>
      <c r="D144" s="277">
        <f>IF(D$30=0,0,D$30/PPA!D$10*1000)</f>
        <v>15.572250036413783</v>
      </c>
      <c r="E144" s="277">
        <f>IF(E$30=0,0,E$30/PPA!E$10*1000)</f>
        <v>15.73722021842458</v>
      </c>
      <c r="F144" s="277">
        <f>IF(F$30=0,0,F$30/PPA!F$10*1000)</f>
        <v>14.866532838046849</v>
      </c>
      <c r="G144" s="277">
        <f>IF(G$30=0,0,G$30/PPA!G$10*1000)</f>
        <v>15.112957139504971</v>
      </c>
      <c r="H144" s="277">
        <f>IF(H$30=0,0,H$30/PPA!H$10*1000)</f>
        <v>14.94106148524005</v>
      </c>
      <c r="I144" s="277">
        <f>IF(I$30=0,0,I$30/PPA!I$10*1000)</f>
        <v>13.886126009575539</v>
      </c>
      <c r="J144" s="277">
        <f>IF(J$30=0,0,J$30/PPA!J$10*1000)</f>
        <v>14.910684094047836</v>
      </c>
      <c r="K144" s="277">
        <f>IF(K$30=0,0,K$30/PPA!K$10*1000)</f>
        <v>15.285028514111486</v>
      </c>
      <c r="L144" s="277">
        <f>IF(L$30=0,0,L$30/PPA!L$10*1000)</f>
        <v>15.617082771514887</v>
      </c>
      <c r="M144" s="277">
        <f>IF(M$30=0,0,M$30/PPA!M$10*1000)</f>
        <v>15.676625884114133</v>
      </c>
      <c r="N144" s="277">
        <f>IF(N$30=0,0,N$30/PPA!N$10*1000)</f>
        <v>14.610244370476398</v>
      </c>
      <c r="O144" s="277">
        <f>IF(O$30=0,0,O$30/PPA!O$10*1000)</f>
        <v>15.24061289937428</v>
      </c>
      <c r="P144" s="277">
        <f>IF(P$30=0,0,P$30/PPA!P$10*1000)</f>
        <v>14.574168713936574</v>
      </c>
      <c r="Q144" s="277">
        <f>IF(Q$30=0,0,Q$30/PPA!Q$10*1000)</f>
        <v>14.504460496521974</v>
      </c>
      <c r="R144" s="277">
        <f>IF(R$30=0,0,R$30/PPA!R$10*1000)</f>
        <v>14.422228830067061</v>
      </c>
      <c r="S144" s="277">
        <f>IF(S$30=0,0,S$30/PPA!S$10*1000)</f>
        <v>13.765264890174469</v>
      </c>
      <c r="T144" s="277">
        <f>IF(T$30=0,0,T$30/PPA!T$10*1000)</f>
        <v>14.270016888669838</v>
      </c>
      <c r="U144" s="277">
        <f>IF(U$30=0,0,U$30/PPA!U$10*1000)</f>
        <v>17.115251485365128</v>
      </c>
      <c r="V144" s="277">
        <f>IF(V$30=0,0,V$30/PPA!V$10*1000)</f>
        <v>18.233023633139961</v>
      </c>
      <c r="W144" s="277">
        <f>IF(W$30=0,0,W$30/PPA!W$10*1000)</f>
        <v>15.015264618370411</v>
      </c>
      <c r="X144" s="277">
        <f>IF(X$30=0,0,X$30/PPA!X$10*1000)</f>
        <v>15.321918075970951</v>
      </c>
      <c r="Y144" s="277">
        <f>IF(Y$30=0,0,Y$30/PPA!Y$10*1000)</f>
        <v>15.279694782725127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226.83713659339725</v>
      </c>
      <c r="C146" s="320">
        <f t="shared" si="38"/>
        <v>235.76434329290836</v>
      </c>
      <c r="D146" s="320">
        <f t="shared" si="38"/>
        <v>228.68577056945304</v>
      </c>
      <c r="E146" s="320">
        <f t="shared" si="38"/>
        <v>230.47794662891044</v>
      </c>
      <c r="F146" s="320">
        <f t="shared" si="38"/>
        <v>231.68958419017451</v>
      </c>
      <c r="G146" s="320">
        <f t="shared" si="38"/>
        <v>213.56533339696387</v>
      </c>
      <c r="H146" s="320">
        <f t="shared" si="38"/>
        <v>216.36727241530468</v>
      </c>
      <c r="I146" s="320">
        <f t="shared" si="38"/>
        <v>219.57502717537278</v>
      </c>
      <c r="J146" s="320">
        <f t="shared" si="38"/>
        <v>211.73626227257233</v>
      </c>
      <c r="K146" s="320">
        <f t="shared" si="38"/>
        <v>227.57734110783741</v>
      </c>
      <c r="L146" s="320">
        <f t="shared" si="38"/>
        <v>208.68547618551872</v>
      </c>
      <c r="M146" s="320">
        <f t="shared" si="38"/>
        <v>193.66552166398219</v>
      </c>
      <c r="N146" s="320">
        <f t="shared" si="38"/>
        <v>215.61818031107734</v>
      </c>
      <c r="O146" s="320">
        <f t="shared" si="38"/>
        <v>171.124106957419</v>
      </c>
      <c r="P146" s="320">
        <f t="shared" si="38"/>
        <v>206.26927168159474</v>
      </c>
      <c r="Q146" s="320">
        <f t="shared" si="38"/>
        <v>215.5860392521551</v>
      </c>
      <c r="R146" s="320">
        <f t="shared" si="38"/>
        <v>209.14008415098132</v>
      </c>
      <c r="S146" s="320">
        <f t="shared" si="38"/>
        <v>199.33788676940583</v>
      </c>
      <c r="T146" s="320">
        <f t="shared" si="38"/>
        <v>178.83768367004842</v>
      </c>
      <c r="U146" s="320">
        <f t="shared" si="38"/>
        <v>188.84700045446181</v>
      </c>
      <c r="V146" s="320">
        <f t="shared" si="38"/>
        <v>197.17096260241109</v>
      </c>
      <c r="W146" s="320">
        <f t="shared" si="38"/>
        <v>220.11248317568368</v>
      </c>
      <c r="X146" s="320">
        <f t="shared" si="38"/>
        <v>214.85364598775186</v>
      </c>
      <c r="Y146" s="320">
        <f t="shared" si="38"/>
        <v>233.43722293964231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1.1972741082350284</v>
      </c>
      <c r="C147" s="273">
        <f>IF(C$33=0,0,C$33/PPA!C$11*1000)</f>
        <v>1.2443929953833206</v>
      </c>
      <c r="D147" s="273">
        <f>IF(D$33=0,0,D$33/PPA!D$11*1000)</f>
        <v>1.2070314241153504</v>
      </c>
      <c r="E147" s="273">
        <f>IF(E$33=0,0,E$33/PPA!E$11*1000)</f>
        <v>1.2164907482173322</v>
      </c>
      <c r="F147" s="273">
        <f>IF(F$33=0,0,F$33/PPA!F$11*1000)</f>
        <v>1.2228859192305586</v>
      </c>
      <c r="G147" s="273">
        <f>IF(G$33=0,0,G$33/PPA!G$11*1000)</f>
        <v>1.1272239102149053</v>
      </c>
      <c r="H147" s="273">
        <f>IF(H$33=0,0,H$33/PPA!H$11*1000)</f>
        <v>1.1420128865258583</v>
      </c>
      <c r="I147" s="273">
        <f>IF(I$33=0,0,I$33/PPA!I$11*1000)</f>
        <v>1.1589438078797183</v>
      </c>
      <c r="J147" s="273">
        <f>IF(J$33=0,0,J$33/PPA!J$11*1000)</f>
        <v>1.1175698494546655</v>
      </c>
      <c r="K147" s="273">
        <f>IF(K$33=0,0,K$33/PPA!K$11*1000)</f>
        <v>1.2011809980557902</v>
      </c>
      <c r="L147" s="273">
        <f>IF(L$33=0,0,L$33/PPA!L$11*1000)</f>
        <v>1.1014674279259318</v>
      </c>
      <c r="M147" s="273">
        <f>IF(M$33=0,0,M$33/PPA!M$11*1000)</f>
        <v>1.0221902737285593</v>
      </c>
      <c r="N147" s="273">
        <f>IF(N$33=0,0,N$33/PPA!N$11*1000)</f>
        <v>1.1380590869207421</v>
      </c>
      <c r="O147" s="273">
        <f>IF(O$33=0,0,O$33/PPA!O$11*1000)</f>
        <v>0.90321393415527307</v>
      </c>
      <c r="P147" s="273">
        <f>IF(P$33=0,0,P$33/PPA!P$11*1000)</f>
        <v>1.0887144054878901</v>
      </c>
      <c r="Q147" s="273">
        <f>IF(Q$33=0,0,Q$33/PPA!Q$11*1000)</f>
        <v>1.1378894424867332</v>
      </c>
      <c r="R147" s="273">
        <f>IF(R$33=0,0,R$33/PPA!R$11*1000)</f>
        <v>1.1038669042842641</v>
      </c>
      <c r="S147" s="273">
        <f>IF(S$33=0,0,S$33/PPA!S$11*1000)</f>
        <v>1.0521297094624018</v>
      </c>
      <c r="T147" s="273">
        <f>IF(T$33=0,0,T$33/PPA!T$11*1000)</f>
        <v>0.9439271340242249</v>
      </c>
      <c r="U147" s="273">
        <f>IF(U$33=0,0,U$33/PPA!U$11*1000)</f>
        <v>0.99675753034805459</v>
      </c>
      <c r="V147" s="273">
        <f>IF(V$33=0,0,V$33/PPA!V$11*1000)</f>
        <v>1.0406924190851941</v>
      </c>
      <c r="W147" s="273">
        <f>IF(W$33=0,0,W$33/PPA!W$11*1000)</f>
        <v>1.1617805662833334</v>
      </c>
      <c r="X147" s="273">
        <f>IF(X$33=0,0,X$33/PPA!X$11*1000)</f>
        <v>1.1340237813974712</v>
      </c>
      <c r="Y147" s="273">
        <f>IF(Y$33=0,0,Y$33/PPA!Y$11*1000)</f>
        <v>1.2321101699713357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1.699021927490066</v>
      </c>
      <c r="C148" s="274">
        <f>IF(C$34=0,0,C$34/PPA!C$11*1000)</f>
        <v>1.7658871690527469</v>
      </c>
      <c r="D148" s="274">
        <f>IF(D$34=0,0,D$34/PPA!D$11*1000)</f>
        <v>1.7128682919274905</v>
      </c>
      <c r="E148" s="274">
        <f>IF(E$34=0,0,E$34/PPA!E$11*1000)</f>
        <v>1.7262917836391707</v>
      </c>
      <c r="F148" s="274">
        <f>IF(F$34=0,0,F$34/PPA!F$11*1000)</f>
        <v>1.7353670118653433</v>
      </c>
      <c r="G148" s="274">
        <f>IF(G$34=0,0,G$34/PPA!G$11*1000)</f>
        <v>1.5996154326510017</v>
      </c>
      <c r="H148" s="274">
        <f>IF(H$34=0,0,H$34/PPA!H$11*1000)</f>
        <v>1.6206021013383272</v>
      </c>
      <c r="I148" s="274">
        <f>IF(I$34=0,0,I$34/PPA!I$11*1000)</f>
        <v>1.6446283509957447</v>
      </c>
      <c r="J148" s="274">
        <f>IF(J$34=0,0,J$34/PPA!J$11*1000)</f>
        <v>1.585915594987972</v>
      </c>
      <c r="K148" s="274">
        <f>IF(K$34=0,0,K$34/PPA!K$11*1000)</f>
        <v>1.7045660977248582</v>
      </c>
      <c r="L148" s="274">
        <f>IF(L$34=0,0,L$34/PPA!L$11*1000)</f>
        <v>1.5630650488391573</v>
      </c>
      <c r="M148" s="274">
        <f>IF(M$34=0,0,M$34/PPA!M$11*1000)</f>
        <v>1.4505648098346497</v>
      </c>
      <c r="N148" s="274">
        <f>IF(N$34=0,0,N$34/PPA!N$11*1000)</f>
        <v>1.6149913625945502</v>
      </c>
      <c r="O148" s="274">
        <f>IF(O$34=0,0,O$34/PPA!O$11*1000)</f>
        <v>1.2817284436281615</v>
      </c>
      <c r="P148" s="274">
        <f>IF(P$34=0,0,P$34/PPA!P$11*1000)</f>
        <v>1.5449675516871071</v>
      </c>
      <c r="Q148" s="274">
        <f>IF(Q$34=0,0,Q$34/PPA!Q$11*1000)</f>
        <v>1.6147506243949383</v>
      </c>
      <c r="R148" s="274">
        <f>IF(R$34=0,0,R$34/PPA!R$11*1000)</f>
        <v>1.5664700860977594</v>
      </c>
      <c r="S148" s="274">
        <f>IF(S$34=0,0,S$34/PPA!S$11*1000)</f>
        <v>1.4930511189084066</v>
      </c>
      <c r="T148" s="274">
        <f>IF(T$34=0,0,T$34/PPA!T$11*1000)</f>
        <v>1.3395035335928196</v>
      </c>
      <c r="U148" s="274">
        <f>IF(U$34=0,0,U$34/PPA!U$11*1000)</f>
        <v>1.4144738358609417</v>
      </c>
      <c r="V148" s="274">
        <f>IF(V$34=0,0,V$34/PPA!V$11*1000)</f>
        <v>1.476820744419983</v>
      </c>
      <c r="W148" s="274">
        <f>IF(W$34=0,0,W$34/PPA!W$11*1000)</f>
        <v>1.6486539243357035</v>
      </c>
      <c r="X148" s="274">
        <f>IF(X$34=0,0,X$34/PPA!X$11*1000)</f>
        <v>1.609264960828237</v>
      </c>
      <c r="Y148" s="274">
        <f>IF(Y$34=0,0,Y$34/PPA!Y$11*1000)</f>
        <v>1.7484569168131336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6.0457950874880764</v>
      </c>
      <c r="C149" s="274">
        <f>IF(C$35=0,0,C$35/PPA!C$11*1000)</f>
        <v>6.2837281844202373</v>
      </c>
      <c r="D149" s="274">
        <f>IF(D$35=0,0,D$35/PPA!D$11*1000)</f>
        <v>6.0950659537087502</v>
      </c>
      <c r="E149" s="274">
        <f>IF(E$35=0,0,E$35/PPA!E$11*1000)</f>
        <v>6.1428320707519282</v>
      </c>
      <c r="F149" s="274">
        <f>IF(F$35=0,0,F$35/PPA!F$11*1000)</f>
        <v>6.1751253386255698</v>
      </c>
      <c r="G149" s="274">
        <f>IF(G$35=0,0,G$35/PPA!G$11*1000)</f>
        <v>5.6920672818380025</v>
      </c>
      <c r="H149" s="274">
        <f>IF(H$35=0,0,H$35/PPA!H$11*1000)</f>
        <v>5.7667461876247046</v>
      </c>
      <c r="I149" s="274">
        <f>IF(I$35=0,0,I$35/PPA!I$11*1000)</f>
        <v>5.8522411302145088</v>
      </c>
      <c r="J149" s="274">
        <f>IF(J$35=0,0,J$35/PPA!J$11*1000)</f>
        <v>5.6433178160998594</v>
      </c>
      <c r="K149" s="274">
        <f>IF(K$35=0,0,K$35/PPA!K$11*1000)</f>
        <v>6.0655234480391504</v>
      </c>
      <c r="L149" s="274">
        <f>IF(L$35=0,0,L$35/PPA!L$11*1000)</f>
        <v>5.5620064937339304</v>
      </c>
      <c r="M149" s="274">
        <f>IF(M$35=0,0,M$35/PPA!M$11*1000)</f>
        <v>5.161685943828223</v>
      </c>
      <c r="N149" s="274">
        <f>IF(N$35=0,0,N$35/PPA!N$11*1000)</f>
        <v>5.7467809498691125</v>
      </c>
      <c r="O149" s="274">
        <f>IF(O$35=0,0,O$35/PPA!O$11*1000)</f>
        <v>4.5608990694007314</v>
      </c>
      <c r="P149" s="274">
        <f>IF(P$35=0,0,P$35/PPA!P$11*1000)</f>
        <v>5.4976084082193282</v>
      </c>
      <c r="Q149" s="274">
        <f>IF(Q$35=0,0,Q$35/PPA!Q$11*1000)</f>
        <v>5.7459243077027997</v>
      </c>
      <c r="R149" s="274">
        <f>IF(R$35=0,0,R$35/PPA!R$11*1000)</f>
        <v>5.5741229692176741</v>
      </c>
      <c r="S149" s="274">
        <f>IF(S$35=0,0,S$35/PPA!S$11*1000)</f>
        <v>5.3128691125252097</v>
      </c>
      <c r="T149" s="274">
        <f>IF(T$35=0,0,T$35/PPA!T$11*1000)</f>
        <v>4.7664857951727324</v>
      </c>
      <c r="U149" s="274">
        <f>IF(U$35=0,0,U$35/PPA!U$11*1000)</f>
        <v>5.0332599184647702</v>
      </c>
      <c r="V149" s="274">
        <f>IF(V$35=0,0,V$35/PPA!V$11*1000)</f>
        <v>5.2551149913084467</v>
      </c>
      <c r="W149" s="274">
        <f>IF(W$35=0,0,W$35/PPA!W$11*1000)</f>
        <v>5.8665657196322538</v>
      </c>
      <c r="X149" s="274">
        <f>IF(X$35=0,0,X$35/PPA!X$11*1000)</f>
        <v>5.7264041371231427</v>
      </c>
      <c r="Y149" s="274">
        <f>IF(Y$35=0,0,Y$35/PPA!Y$11*1000)</f>
        <v>6.2217044214193642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4.789096432940112</v>
      </c>
      <c r="C150" s="274">
        <f>IF(C$36=0,0,C$36/PPA!C$11*1000)</f>
        <v>4.9775719815332797</v>
      </c>
      <c r="D150" s="274">
        <f>IF(D$36=0,0,D$36/PPA!D$11*1000)</f>
        <v>4.8281256964614006</v>
      </c>
      <c r="E150" s="274">
        <f>IF(E$36=0,0,E$36/PPA!E$11*1000)</f>
        <v>4.8659629928693269</v>
      </c>
      <c r="F150" s="274">
        <f>IF(F$36=0,0,F$36/PPA!F$11*1000)</f>
        <v>4.8915436769222351</v>
      </c>
      <c r="G150" s="274">
        <f>IF(G$36=0,0,G$36/PPA!G$11*1000)</f>
        <v>4.5088956408596204</v>
      </c>
      <c r="H150" s="274">
        <f>IF(H$36=0,0,H$36/PPA!H$11*1000)</f>
        <v>4.5680515461034341</v>
      </c>
      <c r="I150" s="274">
        <f>IF(I$36=0,0,I$36/PPA!I$11*1000)</f>
        <v>4.6357752315188714</v>
      </c>
      <c r="J150" s="274">
        <f>IF(J$36=0,0,J$36/PPA!J$11*1000)</f>
        <v>4.4702793978186621</v>
      </c>
      <c r="K150" s="274">
        <f>IF(K$36=0,0,K$36/PPA!K$11*1000)</f>
        <v>4.8047239922231606</v>
      </c>
      <c r="L150" s="274">
        <f>IF(L$36=0,0,L$36/PPA!L$11*1000)</f>
        <v>4.4058697117037271</v>
      </c>
      <c r="M150" s="274">
        <f>IF(M$36=0,0,M$36/PPA!M$11*1000)</f>
        <v>4.0887610949142346</v>
      </c>
      <c r="N150" s="274">
        <f>IF(N$36=0,0,N$36/PPA!N$11*1000)</f>
        <v>4.5522363476829666</v>
      </c>
      <c r="O150" s="274">
        <f>IF(O$36=0,0,O$36/PPA!O$11*1000)</f>
        <v>3.6128557366210923</v>
      </c>
      <c r="P150" s="274">
        <f>IF(P$36=0,0,P$36/PPA!P$11*1000)</f>
        <v>4.3548576219515605</v>
      </c>
      <c r="Q150" s="274">
        <f>IF(Q$36=0,0,Q$36/PPA!Q$11*1000)</f>
        <v>4.5515577699469301</v>
      </c>
      <c r="R150" s="274">
        <f>IF(R$36=0,0,R$36/PPA!R$11*1000)</f>
        <v>4.4154676171370548</v>
      </c>
      <c r="S150" s="274">
        <f>IF(S$36=0,0,S$36/PPA!S$11*1000)</f>
        <v>4.2085188378496055</v>
      </c>
      <c r="T150" s="274">
        <f>IF(T$36=0,0,T$36/PPA!T$11*1000)</f>
        <v>3.7757085360968996</v>
      </c>
      <c r="U150" s="274">
        <f>IF(U$36=0,0,U$36/PPA!U$11*1000)</f>
        <v>3.9870301213922175</v>
      </c>
      <c r="V150" s="274">
        <f>IF(V$36=0,0,V$36/PPA!V$11*1000)</f>
        <v>4.1627696763407753</v>
      </c>
      <c r="W150" s="274">
        <f>IF(W$36=0,0,W$36/PPA!W$11*1000)</f>
        <v>4.6471222651333326</v>
      </c>
      <c r="X150" s="274">
        <f>IF(X$36=0,0,X$36/PPA!X$11*1000)</f>
        <v>4.5360951255898829</v>
      </c>
      <c r="Y150" s="274">
        <f>IF(Y$36=0,0,Y$36/PPA!Y$11*1000)</f>
        <v>4.9284406798853411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2.8278899862301357</v>
      </c>
      <c r="C151" s="275">
        <f>IF(C$37=0,0,C$37/PPA!C$11*1000)</f>
        <v>2.9376809627032165</v>
      </c>
      <c r="D151" s="275">
        <f>IF(D$37=0,0,D$37/PPA!D$11*1000)</f>
        <v>2.8580055345458559</v>
      </c>
      <c r="E151" s="275">
        <f>IF(E$37=0,0,E$37/PPA!E$11*1000)</f>
        <v>2.8791252102136435</v>
      </c>
      <c r="F151" s="275">
        <f>IF(F$37=0,0,F$37/PPA!F$11*1000)</f>
        <v>2.7611274528612113</v>
      </c>
      <c r="G151" s="275">
        <f>IF(G$37=0,0,G$37/PPA!G$11*1000)</f>
        <v>2.6575039367125584</v>
      </c>
      <c r="H151" s="275">
        <f>IF(H$37=0,0,H$37/PPA!H$11*1000)</f>
        <v>2.6468563390167827</v>
      </c>
      <c r="I151" s="275">
        <f>IF(I$37=0,0,I$37/PPA!I$11*1000)</f>
        <v>2.592628484890346</v>
      </c>
      <c r="J151" s="275">
        <f>IF(J$37=0,0,J$37/PPA!J$11*1000)</f>
        <v>2.6387361366090816</v>
      </c>
      <c r="K151" s="275">
        <f>IF(K$37=0,0,K$37/PPA!K$11*1000)</f>
        <v>2.7799547717479083</v>
      </c>
      <c r="L151" s="275">
        <f>IF(L$37=0,0,L$37/PPA!L$11*1000)</f>
        <v>2.66092456026532</v>
      </c>
      <c r="M151" s="275">
        <f>IF(M$37=0,0,M$37/PPA!M$11*1000)</f>
        <v>2.6108832696524709</v>
      </c>
      <c r="N151" s="275">
        <f>IF(N$37=0,0,N$37/PPA!N$11*1000)</f>
        <v>2.5819760840280193</v>
      </c>
      <c r="O151" s="275">
        <f>IF(O$37=0,0,O$37/PPA!O$11*1000)</f>
        <v>2.476872874390518</v>
      </c>
      <c r="P151" s="275">
        <f>IF(P$37=0,0,P$37/PPA!P$11*1000)</f>
        <v>2.5272914296639271</v>
      </c>
      <c r="Q151" s="275">
        <f>IF(Q$37=0,0,Q$37/PPA!Q$11*1000)</f>
        <v>2.5516843121758672</v>
      </c>
      <c r="R151" s="275">
        <f>IF(R$37=0,0,R$37/PPA!R$11*1000)</f>
        <v>2.5148607255436186</v>
      </c>
      <c r="S151" s="275">
        <f>IF(S$37=0,0,S$37/PPA!S$11*1000)</f>
        <v>2.3574350090276539</v>
      </c>
      <c r="T151" s="275">
        <f>IF(T$37=0,0,T$37/PPA!T$11*1000)</f>
        <v>2.3061870141477945</v>
      </c>
      <c r="U151" s="275">
        <f>IF(U$37=0,0,U$37/PPA!U$11*1000)</f>
        <v>2.7027020469542862</v>
      </c>
      <c r="V151" s="275">
        <f>IF(V$37=0,0,V$37/PPA!V$11*1000)</f>
        <v>2.8587204673857554</v>
      </c>
      <c r="W151" s="275">
        <f>IF(W$37=0,0,W$37/PPA!W$11*1000)</f>
        <v>2.7058858389831246</v>
      </c>
      <c r="X151" s="275">
        <f>IF(X$37=0,0,X$37/PPA!X$11*1000)</f>
        <v>2.6590185781709086</v>
      </c>
      <c r="Y151" s="275">
        <f>IF(Y$37=0,0,Y$37/PPA!Y$11*1000)</f>
        <v>2.8518196722688836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14.492878895616499</v>
      </c>
      <c r="C152" s="276">
        <f>IF(C$43=0,0,C$43/PPA!C$11*1000)</f>
        <v>15.068370546602621</v>
      </c>
      <c r="D152" s="276">
        <f>IF(D$43=0,0,D$43/PPA!D$11*1000)</f>
        <v>14.735838098782031</v>
      </c>
      <c r="E152" s="276">
        <f>IF(E$43=0,0,E$43/PPA!E$11*1000)</f>
        <v>14.835224355291416</v>
      </c>
      <c r="F152" s="276">
        <f>IF(F$43=0,0,F$43/PPA!F$11*1000)</f>
        <v>14.117003291883151</v>
      </c>
      <c r="G152" s="276">
        <f>IF(G$43=0,0,G$43/PPA!G$11*1000)</f>
        <v>14.005764744105997</v>
      </c>
      <c r="H152" s="276">
        <f>IF(H$43=0,0,H$43/PPA!H$11*1000)</f>
        <v>13.852040293284547</v>
      </c>
      <c r="I152" s="276">
        <f>IF(I$43=0,0,I$43/PPA!I$11*1000)</f>
        <v>13.265961132688714</v>
      </c>
      <c r="J152" s="276">
        <f>IF(J$43=0,0,J$43/PPA!J$11*1000)</f>
        <v>13.915892810854473</v>
      </c>
      <c r="K152" s="276">
        <f>IF(K$43=0,0,K$43/PPA!K$11*1000)</f>
        <v>14.39810824795407</v>
      </c>
      <c r="L152" s="276">
        <f>IF(L$43=0,0,L$43/PPA!L$11*1000)</f>
        <v>14.143036987498888</v>
      </c>
      <c r="M152" s="276">
        <f>IF(M$43=0,0,M$43/PPA!M$11*1000)</f>
        <v>14.070914383328768</v>
      </c>
      <c r="N152" s="276">
        <f>IF(N$43=0,0,N$43/PPA!N$11*1000)</f>
        <v>13.477087192397807</v>
      </c>
      <c r="O152" s="276">
        <f>IF(O$43=0,0,O$43/PPA!O$11*1000)</f>
        <v>13.300137773200531</v>
      </c>
      <c r="P152" s="276">
        <f>IF(P$43=0,0,P$43/PPA!P$11*1000)</f>
        <v>13.307395511289348</v>
      </c>
      <c r="Q152" s="276">
        <f>IF(Q$43=0,0,Q$43/PPA!Q$11*1000)</f>
        <v>13.302020089602891</v>
      </c>
      <c r="R152" s="276">
        <f>IF(R$43=0,0,R$43/PPA!R$11*1000)</f>
        <v>13.157922562214274</v>
      </c>
      <c r="S152" s="276">
        <f>IF(S$43=0,0,S$43/PPA!S$11*1000)</f>
        <v>12.225715511116086</v>
      </c>
      <c r="T152" s="276">
        <f>IF(T$43=0,0,T$43/PPA!T$11*1000)</f>
        <v>12.27414129552615</v>
      </c>
      <c r="U152" s="276">
        <f>IF(U$43=0,0,U$43/PPA!U$11*1000)</f>
        <v>14.55313933023189</v>
      </c>
      <c r="V152" s="276">
        <f>IF(V$43=0,0,V$43/PPA!V$11*1000)</f>
        <v>15.40711250477403</v>
      </c>
      <c r="W152" s="276">
        <f>IF(W$43=0,0,W$43/PPA!W$11*1000)</f>
        <v>13.194839350045321</v>
      </c>
      <c r="X152" s="276">
        <f>IF(X$43=0,0,X$43/PPA!X$11*1000)</f>
        <v>13.302443406508553</v>
      </c>
      <c r="Y152" s="276">
        <f>IF(Y$43=0,0,Y$43/PPA!Y$11*1000)</f>
        <v>13.563374306856918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173.4112475799736</v>
      </c>
      <c r="C153" s="276">
        <f>IF(C$56=0,0,C$56/PPA!C$11*1000)</f>
        <v>180.23376215442252</v>
      </c>
      <c r="D153" s="276">
        <f>IF(D$56=0,0,D$56/PPA!D$11*1000)</f>
        <v>174.73427080928113</v>
      </c>
      <c r="E153" s="276">
        <f>IF(E$56=0,0,E$56/PPA!E$11*1000)</f>
        <v>176.11559364367736</v>
      </c>
      <c r="F153" s="276">
        <f>IF(F$56=0,0,F$56/PPA!F$11*1000)</f>
        <v>177.69503832493865</v>
      </c>
      <c r="G153" s="276">
        <f>IF(G$56=0,0,G$56/PPA!G$11*1000)</f>
        <v>163.02711215157214</v>
      </c>
      <c r="H153" s="276">
        <f>IF(H$56=0,0,H$56/PPA!H$11*1000)</f>
        <v>165.43332276822338</v>
      </c>
      <c r="I153" s="276">
        <f>IF(I$56=0,0,I$56/PPA!I$11*1000)</f>
        <v>168.50108029375536</v>
      </c>
      <c r="J153" s="276">
        <f>IF(J$56=0,0,J$56/PPA!J$11*1000)</f>
        <v>161.60710375917836</v>
      </c>
      <c r="K153" s="276">
        <f>IF(K$56=0,0,K$56/PPA!K$11*1000)</f>
        <v>174.12343411261816</v>
      </c>
      <c r="L153" s="276">
        <f>IF(L$56=0,0,L$56/PPA!L$11*1000)</f>
        <v>158.93759522649029</v>
      </c>
      <c r="M153" s="276">
        <f>IF(M$56=0,0,M$56/PPA!M$11*1000)</f>
        <v>146.73662599033639</v>
      </c>
      <c r="N153" s="276">
        <f>IF(N$56=0,0,N$56/PPA!N$11*1000)</f>
        <v>165.12991937116823</v>
      </c>
      <c r="O153" s="276">
        <f>IF(O$56=0,0,O$56/PPA!O$11*1000)</f>
        <v>128.92359145638673</v>
      </c>
      <c r="P153" s="276">
        <f>IF(P$56=0,0,P$56/PPA!P$11*1000)</f>
        <v>157.64045838715802</v>
      </c>
      <c r="Q153" s="276">
        <f>IF(Q$56=0,0,Q$56/PPA!Q$11*1000)</f>
        <v>165.24822671326649</v>
      </c>
      <c r="R153" s="276">
        <f>IF(R$56=0,0,R$56/PPA!R$11*1000)</f>
        <v>160.10176973278575</v>
      </c>
      <c r="S153" s="276">
        <f>IF(S$56=0,0,S$56/PPA!S$11*1000)</f>
        <v>152.84521094298017</v>
      </c>
      <c r="T153" s="276">
        <f>IF(T$56=0,0,T$56/PPA!T$11*1000)</f>
        <v>136.07865621101473</v>
      </c>
      <c r="U153" s="276">
        <f>IF(U$56=0,0,U$56/PPA!U$11*1000)</f>
        <v>142.38683751137006</v>
      </c>
      <c r="V153" s="276">
        <f>IF(V$56=0,0,V$56/PPA!V$11*1000)</f>
        <v>148.48729188687889</v>
      </c>
      <c r="W153" s="276">
        <f>IF(W$56=0,0,W$56/PPA!W$11*1000)</f>
        <v>168.88811015324262</v>
      </c>
      <c r="X153" s="276">
        <f>IF(X$56=0,0,X$56/PPA!X$11*1000)</f>
        <v>164.55304746700656</v>
      </c>
      <c r="Y153" s="276">
        <f>IF(Y$56=0,0,Y$56/PPA!Y$11*1000)</f>
        <v>179.41702544616209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22.373932575423723</v>
      </c>
      <c r="C154" s="277">
        <f>IF(C$69=0,0,C$69/PPA!C$11*1000)</f>
        <v>23.252949298790409</v>
      </c>
      <c r="D154" s="277">
        <f>IF(D$69=0,0,D$69/PPA!D$11*1000)</f>
        <v>22.514564760631025</v>
      </c>
      <c r="E154" s="277">
        <f>IF(E$69=0,0,E$69/PPA!E$11*1000)</f>
        <v>22.696425824250266</v>
      </c>
      <c r="F154" s="277">
        <f>IF(F$69=0,0,F$69/PPA!F$11*1000)</f>
        <v>23.091493173847809</v>
      </c>
      <c r="G154" s="277">
        <f>IF(G$69=0,0,G$69/PPA!G$11*1000)</f>
        <v>20.94715029900965</v>
      </c>
      <c r="H154" s="277">
        <f>IF(H$69=0,0,H$69/PPA!H$11*1000)</f>
        <v>21.337640293187661</v>
      </c>
      <c r="I154" s="277">
        <f>IF(I$69=0,0,I$69/PPA!I$11*1000)</f>
        <v>21.923768743429534</v>
      </c>
      <c r="J154" s="277">
        <f>IF(J$69=0,0,J$69/PPA!J$11*1000)</f>
        <v>20.757446907569257</v>
      </c>
      <c r="K154" s="277">
        <f>IF(K$69=0,0,K$69/PPA!K$11*1000)</f>
        <v>22.499849439474318</v>
      </c>
      <c r="L154" s="277">
        <f>IF(L$69=0,0,L$69/PPA!L$11*1000)</f>
        <v>20.311510729061471</v>
      </c>
      <c r="M154" s="277">
        <f>IF(M$69=0,0,M$69/PPA!M$11*1000)</f>
        <v>18.523895898358877</v>
      </c>
      <c r="N154" s="277">
        <f>IF(N$69=0,0,N$69/PPA!N$11*1000)</f>
        <v>21.377129916415893</v>
      </c>
      <c r="O154" s="277">
        <f>IF(O$69=0,0,O$69/PPA!O$11*1000)</f>
        <v>16.064807669635957</v>
      </c>
      <c r="P154" s="277">
        <f>IF(P$69=0,0,P$69/PPA!P$11*1000)</f>
        <v>20.307978366137572</v>
      </c>
      <c r="Q154" s="277">
        <f>IF(Q$69=0,0,Q$69/PPA!Q$11*1000)</f>
        <v>21.433985992578435</v>
      </c>
      <c r="R154" s="277">
        <f>IF(R$69=0,0,R$69/PPA!R$11*1000)</f>
        <v>20.705603553700907</v>
      </c>
      <c r="S154" s="277">
        <f>IF(S$69=0,0,S$69/PPA!S$11*1000)</f>
        <v>19.842956527536291</v>
      </c>
      <c r="T154" s="277">
        <f>IF(T$69=0,0,T$69/PPA!T$11*1000)</f>
        <v>17.353074150473066</v>
      </c>
      <c r="U154" s="277">
        <f>IF(U$69=0,0,U$69/PPA!U$11*1000)</f>
        <v>17.772800159839591</v>
      </c>
      <c r="V154" s="277">
        <f>IF(V$69=0,0,V$69/PPA!V$11*1000)</f>
        <v>18.48243991221802</v>
      </c>
      <c r="W154" s="277">
        <f>IF(W$69=0,0,W$69/PPA!W$11*1000)</f>
        <v>21.999525358028002</v>
      </c>
      <c r="X154" s="277">
        <f>IF(X$69=0,0,X$69/PPA!X$11*1000)</f>
        <v>21.333348531127115</v>
      </c>
      <c r="Y154" s="277">
        <f>IF(Y$69=0,0,Y$69/PPA!Y$11*1000)</f>
        <v>23.474291326265242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197.76104113906086</v>
      </c>
      <c r="C156" s="320">
        <f t="shared" si="39"/>
        <v>204.26460821482198</v>
      </c>
      <c r="D156" s="320">
        <f t="shared" si="39"/>
        <v>199.4065325435225</v>
      </c>
      <c r="E156" s="320">
        <f t="shared" si="39"/>
        <v>214.35967002619034</v>
      </c>
      <c r="F156" s="320">
        <f t="shared" si="39"/>
        <v>217.00214107802196</v>
      </c>
      <c r="G156" s="320">
        <f t="shared" si="39"/>
        <v>205.46034953585206</v>
      </c>
      <c r="H156" s="320">
        <f t="shared" si="39"/>
        <v>205.43914851402531</v>
      </c>
      <c r="I156" s="320">
        <f t="shared" si="39"/>
        <v>208.3397574739393</v>
      </c>
      <c r="J156" s="320">
        <f t="shared" si="39"/>
        <v>198.28988726293611</v>
      </c>
      <c r="K156" s="320">
        <f t="shared" si="39"/>
        <v>213.05306494272645</v>
      </c>
      <c r="L156" s="320">
        <f t="shared" si="39"/>
        <v>204.9196133546522</v>
      </c>
      <c r="M156" s="320">
        <f t="shared" si="39"/>
        <v>190.15359035791636</v>
      </c>
      <c r="N156" s="320">
        <f t="shared" si="39"/>
        <v>211.73227848410679</v>
      </c>
      <c r="O156" s="320">
        <f t="shared" si="39"/>
        <v>176.4729070466511</v>
      </c>
      <c r="P156" s="320">
        <f t="shared" si="39"/>
        <v>185.04889806903725</v>
      </c>
      <c r="Q156" s="320">
        <f t="shared" si="39"/>
        <v>183.9800216431305</v>
      </c>
      <c r="R156" s="320">
        <f t="shared" si="39"/>
        <v>167.96714012309761</v>
      </c>
      <c r="S156" s="320">
        <f t="shared" si="39"/>
        <v>168.40251828619233</v>
      </c>
      <c r="T156" s="320">
        <f t="shared" si="39"/>
        <v>156.1088356068588</v>
      </c>
      <c r="U156" s="320">
        <f t="shared" si="39"/>
        <v>154.89958428349809</v>
      </c>
      <c r="V156" s="320">
        <f t="shared" si="39"/>
        <v>168.16068169875291</v>
      </c>
      <c r="W156" s="320">
        <f t="shared" si="39"/>
        <v>163.84946311801161</v>
      </c>
      <c r="X156" s="320">
        <f t="shared" si="39"/>
        <v>161.61148618386977</v>
      </c>
      <c r="Y156" s="320">
        <f t="shared" si="39"/>
        <v>175.55967831037091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7.3226479746527096</v>
      </c>
      <c r="C157" s="330">
        <f>IF(C$84=0,0,C$84/PPA!C$12*1000)</f>
        <v>7.5634604825210676</v>
      </c>
      <c r="D157" s="330">
        <f>IF(D$84=0,0,D$84/PPA!D$12*1000)</f>
        <v>7.38357683218128</v>
      </c>
      <c r="E157" s="330">
        <f>IF(E$84=0,0,E$84/PPA!E$12*1000)</f>
        <v>7.9372579883446779</v>
      </c>
      <c r="F157" s="330">
        <f>IF(F$84=0,0,F$84/PPA!F$12*1000)</f>
        <v>8.0351027669944646</v>
      </c>
      <c r="G157" s="330">
        <f>IF(G$84=0,0,G$84/PPA!G$12*1000)</f>
        <v>7.6077361027964416</v>
      </c>
      <c r="H157" s="330">
        <f>IF(H$84=0,0,H$84/PPA!H$12*1000)</f>
        <v>7.6069510764898594</v>
      </c>
      <c r="I157" s="330">
        <f>IF(I$84=0,0,I$84/PPA!I$12*1000)</f>
        <v>7.7143541231325372</v>
      </c>
      <c r="J157" s="330">
        <f>IF(J$84=0,0,J$84/PPA!J$12*1000)</f>
        <v>7.3422299609511743</v>
      </c>
      <c r="K157" s="330">
        <f>IF(K$84=0,0,K$84/PPA!K$12*1000)</f>
        <v>7.8888773315040419</v>
      </c>
      <c r="L157" s="330">
        <f>IF(L$84=0,0,L$84/PPA!L$12*1000)</f>
        <v>7.5877138543331144</v>
      </c>
      <c r="M157" s="330">
        <f>IF(M$84=0,0,M$84/PPA!M$12*1000)</f>
        <v>7.0409611280659341</v>
      </c>
      <c r="N157" s="330">
        <f>IF(N$84=0,0,N$84/PPA!N$12*1000)</f>
        <v>7.8399715701342965</v>
      </c>
      <c r="O157" s="330">
        <f>IF(O$84=0,0,O$84/PPA!O$12*1000)</f>
        <v>6.5343960970365869</v>
      </c>
      <c r="P157" s="330">
        <f>IF(P$84=0,0,P$84/PPA!P$12*1000)</f>
        <v>6.8519458172977652</v>
      </c>
      <c r="Q157" s="330">
        <f>IF(Q$84=0,0,Q$84/PPA!Q$12*1000)</f>
        <v>6.8123677196580079</v>
      </c>
      <c r="R157" s="330">
        <f>IF(R$84=0,0,R$84/PPA!R$12*1000)</f>
        <v>6.2194466177282992</v>
      </c>
      <c r="S157" s="330">
        <f>IF(S$84=0,0,S$84/PPA!S$12*1000)</f>
        <v>6.2355676949927528</v>
      </c>
      <c r="T157" s="330">
        <f>IF(T$84=0,0,T$84/PPA!T$12*1000)</f>
        <v>5.7803601877191193</v>
      </c>
      <c r="U157" s="330">
        <f>IF(U$84=0,0,U$84/PPA!U$12*1000)</f>
        <v>5.7355843223407312</v>
      </c>
      <c r="V157" s="330">
        <f>IF(V$84=0,0,V$84/PPA!V$12*1000)</f>
        <v>6.2266130283483534</v>
      </c>
      <c r="W157" s="330">
        <f>IF(W$84=0,0,W$84/PPA!W$12*1000)</f>
        <v>6.0669782700293613</v>
      </c>
      <c r="X157" s="330">
        <f>IF(X$84=0,0,X$84/PPA!X$12*1000)</f>
        <v>5.9841110016859265</v>
      </c>
      <c r="Y157" s="330">
        <f>IF(Y$84=0,0,Y$84/PPA!Y$12*1000)</f>
        <v>6.500581284391707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3.2288268811916412</v>
      </c>
      <c r="C158" s="331">
        <f>IF(C$85=0,0,C$85/PPA!C$12*1000)</f>
        <v>3.3350100408114911</v>
      </c>
      <c r="D158" s="331">
        <f>IF(D$85=0,0,D$85/PPA!D$12*1000)</f>
        <v>3.2556926725979074</v>
      </c>
      <c r="E158" s="331">
        <f>IF(E$85=0,0,E$85/PPA!E$12*1000)</f>
        <v>3.4998312146687396</v>
      </c>
      <c r="F158" s="331">
        <f>IF(F$85=0,0,F$85/PPA!F$12*1000)</f>
        <v>3.5429746038610439</v>
      </c>
      <c r="G158" s="331">
        <f>IF(G$85=0,0,G$85/PPA!G$12*1000)</f>
        <v>3.3545328027169394</v>
      </c>
      <c r="H158" s="331">
        <f>IF(H$85=0,0,H$85/PPA!H$12*1000)</f>
        <v>3.3541866555240243</v>
      </c>
      <c r="I158" s="331">
        <f>IF(I$85=0,0,I$85/PPA!I$12*1000)</f>
        <v>3.4015446393192508</v>
      </c>
      <c r="J158" s="331">
        <f>IF(J$85=0,0,J$85/PPA!J$12*1000)</f>
        <v>3.2374613046906879</v>
      </c>
      <c r="K158" s="331">
        <f>IF(K$85=0,0,K$85/PPA!K$12*1000)</f>
        <v>3.4784983900023767</v>
      </c>
      <c r="L158" s="331">
        <f>IF(L$85=0,0,L$85/PPA!L$12*1000)</f>
        <v>3.3457042513125739</v>
      </c>
      <c r="M158" s="331">
        <f>IF(M$85=0,0,M$85/PPA!M$12*1000)</f>
        <v>3.104620710761794</v>
      </c>
      <c r="N158" s="331">
        <f>IF(N$85=0,0,N$85/PPA!N$12*1000)</f>
        <v>3.4569340272879074</v>
      </c>
      <c r="O158" s="331">
        <f>IF(O$85=0,0,O$85/PPA!O$12*1000)</f>
        <v>2.8812574144623011</v>
      </c>
      <c r="P158" s="331">
        <f>IF(P$85=0,0,P$85/PPA!P$12*1000)</f>
        <v>3.0212768550312434</v>
      </c>
      <c r="Q158" s="331">
        <f>IF(Q$85=0,0,Q$85/PPA!Q$12*1000)</f>
        <v>3.0038254049536199</v>
      </c>
      <c r="R158" s="331">
        <f>IF(R$85=0,0,R$85/PPA!R$12*1000)</f>
        <v>2.7423845164986176</v>
      </c>
      <c r="S158" s="331">
        <f>IF(S$85=0,0,S$85/PPA!S$12*1000)</f>
        <v>2.7494928969376939</v>
      </c>
      <c r="T158" s="331">
        <f>IF(T$85=0,0,T$85/PPA!T$12*1000)</f>
        <v>2.548775036254916</v>
      </c>
      <c r="U158" s="331">
        <f>IF(U$85=0,0,U$85/PPA!U$12*1000)</f>
        <v>2.5290316977436555</v>
      </c>
      <c r="V158" s="331">
        <f>IF(V$85=0,0,V$85/PPA!V$12*1000)</f>
        <v>2.7455444525397588</v>
      </c>
      <c r="W158" s="331">
        <f>IF(W$85=0,0,W$85/PPA!W$12*1000)</f>
        <v>2.6751555712748045</v>
      </c>
      <c r="X158" s="331">
        <f>IF(X$85=0,0,X$85/PPA!X$12*1000)</f>
        <v>2.6386163214673064</v>
      </c>
      <c r="Y158" s="331">
        <f>IF(Y$85=0,0,Y$85/PPA!Y$12*1000)</f>
        <v>2.8663472103355718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25.044847566169825</v>
      </c>
      <c r="C159" s="331">
        <f>IF(C$86=0,0,C$86/PPA!C$12*1000)</f>
        <v>25.868472103695957</v>
      </c>
      <c r="D159" s="331">
        <f>IF(D$86=0,0,D$86/PPA!D$12*1000)</f>
        <v>25.253235836979229</v>
      </c>
      <c r="E159" s="331">
        <f>IF(E$86=0,0,E$86/PPA!E$12*1000)</f>
        <v>27.146930604824554</v>
      </c>
      <c r="F159" s="331">
        <f>IF(F$86=0,0,F$86/PPA!F$12*1000)</f>
        <v>27.481578340850088</v>
      </c>
      <c r="G159" s="331">
        <f>IF(G$86=0,0,G$86/PPA!G$12*1000)</f>
        <v>26.019903138552841</v>
      </c>
      <c r="H159" s="331">
        <f>IF(H$86=0,0,H$86/PPA!H$12*1000)</f>
        <v>26.01721819940899</v>
      </c>
      <c r="I159" s="331">
        <f>IF(I$86=0,0,I$86/PPA!I$12*1000)</f>
        <v>26.38455702828881</v>
      </c>
      <c r="J159" s="331">
        <f>IF(J$86=0,0,J$86/PPA!J$12*1000)</f>
        <v>25.111821680395348</v>
      </c>
      <c r="K159" s="331">
        <f>IF(K$86=0,0,K$86/PPA!K$12*1000)</f>
        <v>26.981459564851136</v>
      </c>
      <c r="L159" s="331">
        <f>IF(L$86=0,0,L$86/PPA!L$12*1000)</f>
        <v>25.951423244062248</v>
      </c>
      <c r="M159" s="331">
        <f>IF(M$86=0,0,M$86/PPA!M$12*1000)</f>
        <v>24.081425023043195</v>
      </c>
      <c r="N159" s="331">
        <f>IF(N$86=0,0,N$86/PPA!N$12*1000)</f>
        <v>26.814192567604717</v>
      </c>
      <c r="O159" s="331">
        <f>IF(O$86=0,0,O$86/PPA!O$12*1000)</f>
        <v>22.348876356440972</v>
      </c>
      <c r="P159" s="331">
        <f>IF(P$86=0,0,P$86/PPA!P$12*1000)</f>
        <v>23.434956742409309</v>
      </c>
      <c r="Q159" s="331">
        <f>IF(Q$86=0,0,Q$86/PPA!Q$12*1000)</f>
        <v>23.29959212761726</v>
      </c>
      <c r="R159" s="331">
        <f>IF(R$86=0,0,R$86/PPA!R$12*1000)</f>
        <v>21.271689288644669</v>
      </c>
      <c r="S159" s="331">
        <f>IF(S$86=0,0,S$86/PPA!S$12*1000)</f>
        <v>21.326826436311517</v>
      </c>
      <c r="T159" s="331">
        <f>IF(T$86=0,0,T$86/PPA!T$12*1000)</f>
        <v>19.769930260214092</v>
      </c>
      <c r="U159" s="331">
        <f>IF(U$86=0,0,U$86/PPA!U$12*1000)</f>
        <v>19.61678829204536</v>
      </c>
      <c r="V159" s="331">
        <f>IF(V$86=0,0,V$86/PPA!V$12*1000)</f>
        <v>21.296199774768969</v>
      </c>
      <c r="W159" s="331">
        <f>IF(W$86=0,0,W$86/PPA!W$12*1000)</f>
        <v>20.750218566577534</v>
      </c>
      <c r="X159" s="331">
        <f>IF(X$86=0,0,X$86/PPA!X$12*1000)</f>
        <v>20.466796761914765</v>
      </c>
      <c r="Y159" s="331">
        <f>IF(Y$86=0,0,Y$86/PPA!Y$12*1000)</f>
        <v>22.233223271504869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11.058702036046117</v>
      </c>
      <c r="C160" s="331">
        <f>IF(C$87=0,0,C$87/PPA!C$12*1000)</f>
        <v>11.422378370110975</v>
      </c>
      <c r="D160" s="331">
        <f>IF(D$87=0,0,D$87/PPA!D$12*1000)</f>
        <v>11.150717121727892</v>
      </c>
      <c r="E160" s="331">
        <f>IF(E$87=0,0,E$87/PPA!E$12*1000)</f>
        <v>11.986889357533746</v>
      </c>
      <c r="F160" s="331">
        <f>IF(F$87=0,0,F$87/PPA!F$12*1000)</f>
        <v>12.134655064231142</v>
      </c>
      <c r="G160" s="331">
        <f>IF(G$87=0,0,G$87/PPA!G$12*1000)</f>
        <v>11.489243648051595</v>
      </c>
      <c r="H160" s="331">
        <f>IF(H$87=0,0,H$87/PPA!H$12*1000)</f>
        <v>11.488058097135449</v>
      </c>
      <c r="I160" s="331">
        <f>IF(I$87=0,0,I$87/PPA!I$12*1000)</f>
        <v>11.650258751146991</v>
      </c>
      <c r="J160" s="331">
        <f>IF(J$87=0,0,J$87/PPA!J$12*1000)</f>
        <v>11.088274856219666</v>
      </c>
      <c r="K160" s="331">
        <f>IF(K$87=0,0,K$87/PPA!K$12*1000)</f>
        <v>11.913824631472783</v>
      </c>
      <c r="L160" s="331">
        <f>IF(L$87=0,0,L$87/PPA!L$12*1000)</f>
        <v>11.459005941607963</v>
      </c>
      <c r="M160" s="331">
        <f>IF(M$87=0,0,M$87/PPA!M$12*1000)</f>
        <v>10.63329705759304</v>
      </c>
      <c r="N160" s="331">
        <f>IF(N$87=0,0,N$87/PPA!N$12*1000)</f>
        <v>11.83996688975065</v>
      </c>
      <c r="O160" s="331">
        <f>IF(O$87=0,0,O$87/PPA!O$12*1000)</f>
        <v>9.8682798453188614</v>
      </c>
      <c r="P160" s="331">
        <f>IF(P$87=0,0,P$87/PPA!P$12*1000)</f>
        <v>10.347845126915603</v>
      </c>
      <c r="Q160" s="331">
        <f>IF(Q$87=0,0,Q$87/PPA!Q$12*1000)</f>
        <v>10.288074072719549</v>
      </c>
      <c r="R160" s="331">
        <f>IF(R$87=0,0,R$87/PPA!R$12*1000)</f>
        <v>9.3926414614808849</v>
      </c>
      <c r="S160" s="331">
        <f>IF(S$87=0,0,S$87/PPA!S$12*1000)</f>
        <v>9.4169875983680864</v>
      </c>
      <c r="T160" s="331">
        <f>IF(T$87=0,0,T$87/PPA!T$12*1000)</f>
        <v>8.7295307924509373</v>
      </c>
      <c r="U160" s="331">
        <f>IF(U$87=0,0,U$87/PPA!U$12*1000)</f>
        <v>8.6619100416870385</v>
      </c>
      <c r="V160" s="331">
        <f>IF(V$87=0,0,V$87/PPA!V$12*1000)</f>
        <v>9.4034642130305208</v>
      </c>
      <c r="W160" s="331">
        <f>IF(W$87=0,0,W$87/PPA!W$12*1000)</f>
        <v>9.1623829494006568</v>
      </c>
      <c r="X160" s="331">
        <f>IF(X$87=0,0,X$87/PPA!X$12*1000)</f>
        <v>9.0372363586696451</v>
      </c>
      <c r="Y160" s="331">
        <f>IF(Y$87=0,0,Y$87/PPA!Y$12*1000)</f>
        <v>9.8172125348679256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39.762484817397485</v>
      </c>
      <c r="C161" s="332">
        <f>IF(C$88=0,0,C$88/PPA!C$12*1000)</f>
        <v>41.037313949121007</v>
      </c>
      <c r="D161" s="332">
        <f>IF(D$88=0,0,D$88/PPA!D$12*1000)</f>
        <v>39.740567261366493</v>
      </c>
      <c r="E161" s="332">
        <f>IF(E$88=0,0,E$88/PPA!E$12*1000)</f>
        <v>42.764690123253743</v>
      </c>
      <c r="F161" s="332">
        <f>IF(F$88=0,0,F$88/PPA!F$12*1000)</f>
        <v>44.846968836330753</v>
      </c>
      <c r="G161" s="332">
        <f>IF(G$88=0,0,G$88/PPA!G$12*1000)</f>
        <v>39.930681558623462</v>
      </c>
      <c r="H161" s="332">
        <f>IF(H$88=0,0,H$88/PPA!H$12*1000)</f>
        <v>40.634920444428616</v>
      </c>
      <c r="I161" s="332">
        <f>IF(I$88=0,0,I$88/PPA!I$12*1000)</f>
        <v>43.239379111168304</v>
      </c>
      <c r="J161" s="332">
        <f>IF(J$88=0,0,J$88/PPA!J$12*1000)</f>
        <v>38.476459853206144</v>
      </c>
      <c r="K161" s="332">
        <f>IF(K$88=0,0,K$88/PPA!K$12*1000)</f>
        <v>42.72989906602335</v>
      </c>
      <c r="L161" s="332">
        <f>IF(L$88=0,0,L$88/PPA!L$12*1000)</f>
        <v>38.93740069867119</v>
      </c>
      <c r="M161" s="332">
        <f>IF(M$88=0,0,M$88/PPA!M$12*1000)</f>
        <v>34.629960408558766</v>
      </c>
      <c r="N161" s="332">
        <f>IF(N$88=0,0,N$88/PPA!N$12*1000)</f>
        <v>42.501142406835321</v>
      </c>
      <c r="O161" s="332">
        <f>IF(O$88=0,0,O$88/PPA!O$12*1000)</f>
        <v>31.33238133468074</v>
      </c>
      <c r="P161" s="332">
        <f>IF(P$88=0,0,P$88/PPA!P$12*1000)</f>
        <v>36.291844639847305</v>
      </c>
      <c r="Q161" s="332">
        <f>IF(Q$88=0,0,Q$88/PPA!Q$12*1000)</f>
        <v>37.22817386478301</v>
      </c>
      <c r="R161" s="332">
        <f>IF(R$88=0,0,R$88/PPA!R$12*1000)</f>
        <v>33.538829526378272</v>
      </c>
      <c r="S161" s="332">
        <f>IF(S$88=0,0,S$88/PPA!S$12*1000)</f>
        <v>34.319843276859203</v>
      </c>
      <c r="T161" s="332">
        <f>IF(T$88=0,0,T$88/PPA!T$12*1000)</f>
        <v>29.454168064775843</v>
      </c>
      <c r="U161" s="332">
        <f>IF(U$88=0,0,U$88/PPA!U$12*1000)</f>
        <v>27.537793189258156</v>
      </c>
      <c r="V161" s="332">
        <f>IF(V$88=0,0,V$88/PPA!V$12*1000)</f>
        <v>29.70961500538839</v>
      </c>
      <c r="W161" s="332">
        <f>IF(W$88=0,0,W$88/PPA!W$12*1000)</f>
        <v>35.354625876727255</v>
      </c>
      <c r="X161" s="332">
        <f>IF(X$88=0,0,X$88/PPA!X$12*1000)</f>
        <v>33.628046328890839</v>
      </c>
      <c r="Y161" s="332">
        <f>IF(Y$88=0,0,Y$88/PPA!Y$12*1000)</f>
        <v>39.261025956690709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111.34353186360309</v>
      </c>
      <c r="C162" s="333">
        <f>IF(C$94=0,0,C$94/PPA!C$12*1000)</f>
        <v>115.03797326856149</v>
      </c>
      <c r="D162" s="333">
        <f>IF(D$94=0,0,D$94/PPA!D$12*1000)</f>
        <v>112.62274281866971</v>
      </c>
      <c r="E162" s="333">
        <f>IF(E$94=0,0,E$94/PPA!E$12*1000)</f>
        <v>121.02407073756487</v>
      </c>
      <c r="F162" s="333">
        <f>IF(F$94=0,0,F$94/PPA!F$12*1000)</f>
        <v>120.96086146575449</v>
      </c>
      <c r="G162" s="333">
        <f>IF(G$94=0,0,G$94/PPA!G$12*1000)</f>
        <v>117.05825228511078</v>
      </c>
      <c r="H162" s="333">
        <f>IF(H$94=0,0,H$94/PPA!H$12*1000)</f>
        <v>116.33781404103836</v>
      </c>
      <c r="I162" s="333">
        <f>IF(I$94=0,0,I$94/PPA!I$12*1000)</f>
        <v>115.94966382088339</v>
      </c>
      <c r="J162" s="333">
        <f>IF(J$94=0,0,J$94/PPA!J$12*1000)</f>
        <v>113.03363960747308</v>
      </c>
      <c r="K162" s="333">
        <f>IF(K$94=0,0,K$94/PPA!K$12*1000)</f>
        <v>120.06050595887275</v>
      </c>
      <c r="L162" s="333">
        <f>IF(L$94=0,0,L$94/PPA!L$12*1000)</f>
        <v>117.63836536466511</v>
      </c>
      <c r="M162" s="333">
        <f>IF(M$94=0,0,M$94/PPA!M$12*1000)</f>
        <v>110.66332602989362</v>
      </c>
      <c r="N162" s="333">
        <f>IF(N$94=0,0,N$94/PPA!N$12*1000)</f>
        <v>119.2800710224939</v>
      </c>
      <c r="O162" s="333">
        <f>IF(O$94=0,0,O$94/PPA!O$12*1000)</f>
        <v>103.50771599871163</v>
      </c>
      <c r="P162" s="333">
        <f>IF(P$94=0,0,P$94/PPA!P$12*1000)</f>
        <v>105.101028887536</v>
      </c>
      <c r="Q162" s="333">
        <f>IF(Q$94=0,0,Q$94/PPA!Q$12*1000)</f>
        <v>103.34798845339905</v>
      </c>
      <c r="R162" s="333">
        <f>IF(R$94=0,0,R$94/PPA!R$12*1000)</f>
        <v>94.802148712366858</v>
      </c>
      <c r="S162" s="333">
        <f>IF(S$94=0,0,S$94/PPA!S$12*1000)</f>
        <v>94.353800382723065</v>
      </c>
      <c r="T162" s="333">
        <f>IF(T$94=0,0,T$94/PPA!T$12*1000)</f>
        <v>89.8260712654439</v>
      </c>
      <c r="U162" s="333">
        <f>IF(U$94=0,0,U$94/PPA!U$12*1000)</f>
        <v>90.818476740423151</v>
      </c>
      <c r="V162" s="333">
        <f>IF(V$94=0,0,V$94/PPA!V$12*1000)</f>
        <v>98.779245224676941</v>
      </c>
      <c r="W162" s="333">
        <f>IF(W$94=0,0,W$94/PPA!W$12*1000)</f>
        <v>89.840101884001996</v>
      </c>
      <c r="X162" s="333">
        <f>IF(X$94=0,0,X$94/PPA!X$12*1000)</f>
        <v>89.856679411241288</v>
      </c>
      <c r="Y162" s="333">
        <f>IF(Y$94=0,0,Y$94/PPA!Y$12*1000)</f>
        <v>94.881288052580132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IT: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70.124872739314156</v>
      </c>
      <c r="C5" s="223">
        <v>69.710768645340892</v>
      </c>
      <c r="D5" s="223">
        <v>73.432423116846039</v>
      </c>
      <c r="E5" s="223">
        <v>79.289743604553365</v>
      </c>
      <c r="F5" s="223">
        <v>83.378446732577927</v>
      </c>
      <c r="G5" s="223">
        <v>80.708060761850717</v>
      </c>
      <c r="H5" s="223">
        <v>80.036143521658772</v>
      </c>
      <c r="I5" s="223">
        <v>80.554384521315839</v>
      </c>
      <c r="J5" s="223">
        <v>75.694859880406071</v>
      </c>
      <c r="K5" s="223">
        <v>63.139974825811791</v>
      </c>
      <c r="L5" s="223">
        <v>62.304280126588843</v>
      </c>
      <c r="M5" s="223">
        <v>56.410616172040363</v>
      </c>
      <c r="N5" s="223">
        <v>61.533402952204597</v>
      </c>
      <c r="O5" s="223">
        <v>49.580138269333467</v>
      </c>
      <c r="P5" s="223">
        <v>64.350293730101654</v>
      </c>
      <c r="Q5" s="223">
        <v>65.57657695817899</v>
      </c>
      <c r="R5" s="223">
        <v>62.788106269502187</v>
      </c>
      <c r="S5" s="223">
        <v>61.404600250589198</v>
      </c>
      <c r="T5" s="223">
        <v>52.450378633781092</v>
      </c>
      <c r="U5" s="223">
        <v>49.965338548468871</v>
      </c>
      <c r="V5" s="223">
        <v>34.95528085173428</v>
      </c>
      <c r="W5" s="223">
        <v>43.018175886727747</v>
      </c>
      <c r="X5" s="223">
        <v>41.971483499486183</v>
      </c>
      <c r="Y5" s="223">
        <v>37.689467220593109</v>
      </c>
      <c r="DA5" s="89" t="s">
        <v>1941</v>
      </c>
    </row>
    <row r="6" spans="1:105" ht="12" customHeight="1" x14ac:dyDescent="0.25">
      <c r="A6" s="55" t="s">
        <v>91</v>
      </c>
      <c r="B6" s="259">
        <v>0.24741737680791229</v>
      </c>
      <c r="C6" s="259">
        <v>0.2463290276996043</v>
      </c>
      <c r="D6" s="259">
        <v>0.25948543733929952</v>
      </c>
      <c r="E6" s="259">
        <v>0.28020280465111952</v>
      </c>
      <c r="F6" s="259">
        <v>0.2939468983677252</v>
      </c>
      <c r="G6" s="259">
        <v>0.28522713968935071</v>
      </c>
      <c r="H6" s="259">
        <v>0.28262900481009412</v>
      </c>
      <c r="I6" s="259">
        <v>0.28400746534209809</v>
      </c>
      <c r="J6" s="259">
        <v>0.26796418882652973</v>
      </c>
      <c r="K6" s="259">
        <v>0.22238826127039901</v>
      </c>
      <c r="L6" s="259">
        <v>0.21922598785870201</v>
      </c>
      <c r="M6" s="259">
        <v>0.19875792771593689</v>
      </c>
      <c r="N6" s="259">
        <v>0.21564435893480999</v>
      </c>
      <c r="O6" s="259">
        <v>0.1754263688440946</v>
      </c>
      <c r="P6" s="259">
        <v>0.2258947398866489</v>
      </c>
      <c r="Q6" s="259">
        <v>0.22982970639687789</v>
      </c>
      <c r="R6" s="259">
        <v>0.22031735406336461</v>
      </c>
      <c r="S6" s="259">
        <v>0.21504998168387829</v>
      </c>
      <c r="T6" s="259">
        <v>0.18447594755603161</v>
      </c>
      <c r="U6" s="259">
        <v>0.17638365429083969</v>
      </c>
      <c r="V6" s="259">
        <v>0.12354823676801779</v>
      </c>
      <c r="W6" s="259">
        <v>0.1512842395824725</v>
      </c>
      <c r="X6" s="259">
        <v>0.14791413508070231</v>
      </c>
      <c r="Y6" s="259">
        <v>0.1325353557626073</v>
      </c>
      <c r="DA6" s="67" t="s">
        <v>1942</v>
      </c>
    </row>
    <row r="7" spans="1:105" ht="12" customHeight="1" x14ac:dyDescent="0.25">
      <c r="A7" s="173" t="s">
        <v>92</v>
      </c>
      <c r="B7" s="224">
        <v>9.0018492434334865E-2</v>
      </c>
      <c r="C7" s="224">
        <v>8.9622515614775383E-2</v>
      </c>
      <c r="D7" s="224">
        <v>9.440924554010878E-2</v>
      </c>
      <c r="E7" s="224">
        <v>0.1019468978937117</v>
      </c>
      <c r="F7" s="224">
        <v>0.1069474464089665</v>
      </c>
      <c r="G7" s="224">
        <v>0.1037749144682213</v>
      </c>
      <c r="H7" s="224">
        <v>0.10282962845804219</v>
      </c>
      <c r="I7" s="224">
        <v>0.1033311572535219</v>
      </c>
      <c r="J7" s="224">
        <v>9.7494091222546E-2</v>
      </c>
      <c r="K7" s="224">
        <v>8.0912085775594111E-2</v>
      </c>
      <c r="L7" s="224">
        <v>7.9761547810723754E-2</v>
      </c>
      <c r="M7" s="224">
        <v>7.2314601517466937E-2</v>
      </c>
      <c r="N7" s="224">
        <v>7.8458434665044069E-2</v>
      </c>
      <c r="O7" s="224">
        <v>6.382582121075156E-2</v>
      </c>
      <c r="P7" s="224">
        <v>8.2187856794026334E-2</v>
      </c>
      <c r="Q7" s="224">
        <v>8.3619525650920803E-2</v>
      </c>
      <c r="R7" s="224">
        <v>8.0158622348110761E-2</v>
      </c>
      <c r="S7" s="224">
        <v>7.8242180880623485E-2</v>
      </c>
      <c r="T7" s="224">
        <v>6.7118352411770998E-2</v>
      </c>
      <c r="U7" s="224">
        <v>6.4174112805534075E-2</v>
      </c>
      <c r="V7" s="224">
        <v>4.4950868691052942E-2</v>
      </c>
      <c r="W7" s="224">
        <v>5.504212902096127E-2</v>
      </c>
      <c r="X7" s="224">
        <v>5.3815975342874828E-2</v>
      </c>
      <c r="Y7" s="224">
        <v>4.8220675014515033E-2</v>
      </c>
      <c r="DA7" s="177" t="s">
        <v>1943</v>
      </c>
    </row>
    <row r="8" spans="1:105" ht="12" customHeight="1" x14ac:dyDescent="0.25">
      <c r="A8" s="173" t="s">
        <v>93</v>
      </c>
      <c r="B8" s="224">
        <v>2.8292582920655822</v>
      </c>
      <c r="C8" s="224">
        <v>2.8168128414708451</v>
      </c>
      <c r="D8" s="224">
        <v>2.967258543980325</v>
      </c>
      <c r="E8" s="224">
        <v>3.204165037828743</v>
      </c>
      <c r="F8" s="224">
        <v>3.3613310041659519</v>
      </c>
      <c r="G8" s="224">
        <v>3.2616191332218381</v>
      </c>
      <c r="H8" s="224">
        <v>3.2319090346593242</v>
      </c>
      <c r="I8" s="224">
        <v>3.247671956976157</v>
      </c>
      <c r="J8" s="224">
        <v>3.0642144581570139</v>
      </c>
      <c r="K8" s="224">
        <v>2.5430462499237132</v>
      </c>
      <c r="L8" s="224">
        <v>2.5068851346970802</v>
      </c>
      <c r="M8" s="224">
        <v>2.272829509225089</v>
      </c>
      <c r="N8" s="224">
        <v>2.4659286203941631</v>
      </c>
      <c r="O8" s="224">
        <v>2.0060293060355399</v>
      </c>
      <c r="P8" s="224">
        <v>2.583143408130502</v>
      </c>
      <c r="Q8" s="224">
        <v>2.628140395697423</v>
      </c>
      <c r="R8" s="224">
        <v>2.5193650862835799</v>
      </c>
      <c r="S8" s="224">
        <v>2.4591318190235021</v>
      </c>
      <c r="T8" s="224">
        <v>2.1095127231696811</v>
      </c>
      <c r="U8" s="224">
        <v>2.0169760221596058</v>
      </c>
      <c r="V8" s="224">
        <v>1.4127943552541049</v>
      </c>
      <c r="W8" s="224">
        <v>1.729960097466601</v>
      </c>
      <c r="X8" s="224">
        <v>1.691422399630754</v>
      </c>
      <c r="Y8" s="224">
        <v>1.5155635352739989</v>
      </c>
      <c r="DA8" s="177" t="s">
        <v>1944</v>
      </c>
    </row>
    <row r="9" spans="1:105" ht="12" customHeight="1" x14ac:dyDescent="0.25">
      <c r="A9" s="173" t="s">
        <v>94</v>
      </c>
      <c r="B9" s="224">
        <v>0.99310867790327062</v>
      </c>
      <c r="C9" s="224">
        <v>0.98874015311332442</v>
      </c>
      <c r="D9" s="224">
        <v>1.041548669442294</v>
      </c>
      <c r="E9" s="224">
        <v>1.1247061158841081</v>
      </c>
      <c r="F9" s="224">
        <v>1.1798735374936009</v>
      </c>
      <c r="G9" s="224">
        <v>1.1448732956979759</v>
      </c>
      <c r="H9" s="224">
        <v>1.134444641380151</v>
      </c>
      <c r="I9" s="224">
        <v>1.1399776444947349</v>
      </c>
      <c r="J9" s="224">
        <v>1.075581532406042</v>
      </c>
      <c r="K9" s="224">
        <v>0.89264430405354711</v>
      </c>
      <c r="L9" s="224">
        <v>0.879951253922726</v>
      </c>
      <c r="M9" s="224">
        <v>0.79779450159644416</v>
      </c>
      <c r="N9" s="224">
        <v>0.86557495258432793</v>
      </c>
      <c r="O9" s="224">
        <v>0.70414395092139248</v>
      </c>
      <c r="P9" s="224">
        <v>0.90671895955110182</v>
      </c>
      <c r="Q9" s="224">
        <v>0.92251352272602838</v>
      </c>
      <c r="R9" s="224">
        <v>0.88433188903657334</v>
      </c>
      <c r="S9" s="224">
        <v>0.8631891815707311</v>
      </c>
      <c r="T9" s="224">
        <v>0.74046805744189315</v>
      </c>
      <c r="U9" s="224">
        <v>0.70798639924356999</v>
      </c>
      <c r="V9" s="224">
        <v>0.49591030208530879</v>
      </c>
      <c r="W9" s="224">
        <v>0.60723985153231275</v>
      </c>
      <c r="X9" s="224">
        <v>0.59371258813097394</v>
      </c>
      <c r="Y9" s="224">
        <v>0.53198370152889518</v>
      </c>
      <c r="DA9" s="177" t="s">
        <v>1945</v>
      </c>
    </row>
    <row r="10" spans="1:105" ht="12" customHeight="1" x14ac:dyDescent="0.25">
      <c r="A10" s="56" t="s">
        <v>95</v>
      </c>
      <c r="B10" s="260">
        <v>0.90846776305347876</v>
      </c>
      <c r="C10" s="260">
        <v>0.90492721366432693</v>
      </c>
      <c r="D10" s="260">
        <v>0.95430681333131029</v>
      </c>
      <c r="E10" s="260">
        <v>1.0302808737268361</v>
      </c>
      <c r="F10" s="260">
        <v>1.0721480520418709</v>
      </c>
      <c r="G10" s="260">
        <v>1.0772700904831549</v>
      </c>
      <c r="H10" s="260">
        <v>1.054773066335128</v>
      </c>
      <c r="I10" s="260">
        <v>1.033054208657691</v>
      </c>
      <c r="J10" s="260">
        <v>1.0137131380818969</v>
      </c>
      <c r="K10" s="260">
        <v>0.82187589265190109</v>
      </c>
      <c r="L10" s="260">
        <v>0.83093800268174078</v>
      </c>
      <c r="M10" s="260">
        <v>0.7907162888067566</v>
      </c>
      <c r="N10" s="260">
        <v>0.79785642989572469</v>
      </c>
      <c r="O10" s="260">
        <v>0.74074152834310181</v>
      </c>
      <c r="P10" s="260">
        <v>0.85149345313880032</v>
      </c>
      <c r="Q10" s="260">
        <v>0.84517560626234833</v>
      </c>
      <c r="R10" s="260">
        <v>0.81830279487961999</v>
      </c>
      <c r="S10" s="260">
        <v>0.78785478920907115</v>
      </c>
      <c r="T10" s="260">
        <v>0.7183437595626222</v>
      </c>
      <c r="U10" s="260">
        <v>0.73699545122280696</v>
      </c>
      <c r="V10" s="260">
        <v>0.52014430524816224</v>
      </c>
      <c r="W10" s="260">
        <v>0.55384738003356326</v>
      </c>
      <c r="X10" s="260">
        <v>0.54290013149407801</v>
      </c>
      <c r="Y10" s="260">
        <v>0.48720986897136181</v>
      </c>
      <c r="DA10" s="68" t="s">
        <v>1946</v>
      </c>
    </row>
    <row r="11" spans="1:105" ht="12" customHeight="1" x14ac:dyDescent="0.25">
      <c r="A11" s="37" t="s">
        <v>159</v>
      </c>
      <c r="B11" s="226">
        <v>6.1763532146414347E-3</v>
      </c>
      <c r="C11" s="226">
        <v>5.157757034519146E-3</v>
      </c>
      <c r="D11" s="226">
        <v>6.2738858196704347E-3</v>
      </c>
      <c r="E11" s="226">
        <v>7.9874272121771457E-3</v>
      </c>
      <c r="F11" s="226">
        <v>1.5499213902097469E-2</v>
      </c>
      <c r="G11" s="226">
        <v>1.296079896023831E-2</v>
      </c>
      <c r="H11" s="226">
        <v>1.0833973762514571E-2</v>
      </c>
      <c r="I11" s="226">
        <v>1.064020108197509E-2</v>
      </c>
      <c r="J11" s="226">
        <v>9.5936306639160026E-3</v>
      </c>
      <c r="K11" s="226">
        <v>6.6272245367008983E-3</v>
      </c>
      <c r="L11" s="226">
        <v>8.8265437189823989E-3</v>
      </c>
      <c r="M11" s="226">
        <v>5.712168196422427E-3</v>
      </c>
      <c r="N11" s="226">
        <v>6.8798645510100486E-3</v>
      </c>
      <c r="O11" s="226">
        <v>3.6307932377908358E-3</v>
      </c>
      <c r="P11" s="226">
        <v>7.9213242031774805E-3</v>
      </c>
      <c r="Q11" s="226">
        <v>9.1013593983121158E-3</v>
      </c>
      <c r="R11" s="226">
        <v>7.4021399661674224E-3</v>
      </c>
      <c r="S11" s="226">
        <v>6.8367376968223948E-3</v>
      </c>
      <c r="T11" s="226">
        <v>4.6679456640229926E-3</v>
      </c>
      <c r="U11" s="226">
        <v>3.349110906365322E-3</v>
      </c>
      <c r="V11" s="226">
        <v>5.6257088326657767E-3</v>
      </c>
      <c r="W11" s="226">
        <v>9.6158345204532467E-3</v>
      </c>
      <c r="X11" s="226">
        <v>7.3961138126257004E-3</v>
      </c>
      <c r="Y11" s="226">
        <v>6.6777606506005496E-3</v>
      </c>
      <c r="DA11" s="69" t="s">
        <v>1947</v>
      </c>
    </row>
    <row r="12" spans="1:105" ht="12" customHeight="1" x14ac:dyDescent="0.25">
      <c r="A12" s="37" t="s">
        <v>35</v>
      </c>
      <c r="B12" s="226">
        <v>0.57216862034169358</v>
      </c>
      <c r="C12" s="226">
        <v>0.56652744500826424</v>
      </c>
      <c r="D12" s="226">
        <v>0.58799916525250839</v>
      </c>
      <c r="E12" s="226">
        <v>0.63418583305730436</v>
      </c>
      <c r="F12" s="226">
        <v>0.57725904039344622</v>
      </c>
      <c r="G12" s="226">
        <v>0.4616900460739482</v>
      </c>
      <c r="H12" s="226">
        <v>0.48324298773590368</v>
      </c>
      <c r="I12" s="226">
        <v>0.54974063405042561</v>
      </c>
      <c r="J12" s="226">
        <v>0.43343838001494561</v>
      </c>
      <c r="K12" s="226">
        <v>0.43069638573668062</v>
      </c>
      <c r="L12" s="226">
        <v>0.37882273544595357</v>
      </c>
      <c r="M12" s="226">
        <v>0.27267731315966293</v>
      </c>
      <c r="N12" s="226">
        <v>0.36092839347200978</v>
      </c>
      <c r="O12" s="226">
        <v>0.1867876346353041</v>
      </c>
      <c r="P12" s="226">
        <v>0.34571588601702841</v>
      </c>
      <c r="Q12" s="226">
        <v>0.38043114299142089</v>
      </c>
      <c r="R12" s="226">
        <v>0.35987475648060169</v>
      </c>
      <c r="S12" s="226">
        <v>0.37724593605802859</v>
      </c>
      <c r="T12" s="226">
        <v>0.26225710619494769</v>
      </c>
      <c r="U12" s="226">
        <v>0.19751302895817771</v>
      </c>
      <c r="V12" s="226">
        <v>0.13078862508674571</v>
      </c>
      <c r="W12" s="226">
        <v>0.38638755957343118</v>
      </c>
      <c r="X12" s="226">
        <v>0.35657352314646928</v>
      </c>
      <c r="Y12" s="226">
        <v>0.3513030346602925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2.6748306048380252E-3</v>
      </c>
      <c r="X14" s="226">
        <v>4.0725084317287177E-3</v>
      </c>
      <c r="Y14" s="226">
        <v>5.014163992847237E-3</v>
      </c>
      <c r="DA14" s="69" t="s">
        <v>1950</v>
      </c>
    </row>
    <row r="15" spans="1:105" ht="12" customHeight="1" x14ac:dyDescent="0.25">
      <c r="A15" s="37" t="s">
        <v>40</v>
      </c>
      <c r="B15" s="226">
        <v>0.33012278949714391</v>
      </c>
      <c r="C15" s="226">
        <v>0.3332420116215436</v>
      </c>
      <c r="D15" s="226">
        <v>0.36003376225913142</v>
      </c>
      <c r="E15" s="226">
        <v>0.38810761345735417</v>
      </c>
      <c r="F15" s="226">
        <v>0.47938979774632712</v>
      </c>
      <c r="G15" s="226">
        <v>0.60261924544896817</v>
      </c>
      <c r="H15" s="226">
        <v>0.56069610483670962</v>
      </c>
      <c r="I15" s="226">
        <v>0.47267337352529037</v>
      </c>
      <c r="J15" s="226">
        <v>0.570681127403035</v>
      </c>
      <c r="K15" s="226">
        <v>0.38455228237851963</v>
      </c>
      <c r="L15" s="226">
        <v>0.44328872351680482</v>
      </c>
      <c r="M15" s="226">
        <v>0.51232680745067127</v>
      </c>
      <c r="N15" s="226">
        <v>0.43004817187270489</v>
      </c>
      <c r="O15" s="226">
        <v>0.55032310047000688</v>
      </c>
      <c r="P15" s="226">
        <v>0.49785624291859443</v>
      </c>
      <c r="Q15" s="226">
        <v>0.45564310387261542</v>
      </c>
      <c r="R15" s="226">
        <v>0.45102589843285079</v>
      </c>
      <c r="S15" s="226">
        <v>0.40377211545422009</v>
      </c>
      <c r="T15" s="226">
        <v>0.45141870770365139</v>
      </c>
      <c r="U15" s="226">
        <v>0.53613331135826392</v>
      </c>
      <c r="V15" s="226">
        <v>0.38372997132875081</v>
      </c>
      <c r="W15" s="226">
        <v>0.1551691553348408</v>
      </c>
      <c r="X15" s="226">
        <v>0.1748579861032542</v>
      </c>
      <c r="Y15" s="226">
        <v>0.1242149096676215</v>
      </c>
      <c r="DA15" s="69" t="s">
        <v>1951</v>
      </c>
    </row>
    <row r="16" spans="1:105" ht="12" customHeight="1" x14ac:dyDescent="0.25">
      <c r="A16" s="57" t="s">
        <v>1853</v>
      </c>
      <c r="B16" s="261">
        <v>1.786682701044783</v>
      </c>
      <c r="C16" s="261">
        <v>1.779575779870139</v>
      </c>
      <c r="D16" s="261">
        <v>1.893787238319806</v>
      </c>
      <c r="E16" s="261">
        <v>2.0422389781351362</v>
      </c>
      <c r="F16" s="261">
        <v>1.9966969963193679</v>
      </c>
      <c r="G16" s="261">
        <v>2.126992864997248</v>
      </c>
      <c r="H16" s="261">
        <v>2.0459844182936262</v>
      </c>
      <c r="I16" s="261">
        <v>1.9074916550706329</v>
      </c>
      <c r="J16" s="261">
        <v>2.0035183414687161</v>
      </c>
      <c r="K16" s="261">
        <v>1.586104961021916</v>
      </c>
      <c r="L16" s="261">
        <v>1.7002360985478959</v>
      </c>
      <c r="M16" s="261">
        <v>1.6674424423751331</v>
      </c>
      <c r="N16" s="261">
        <v>1.514311770088774</v>
      </c>
      <c r="O16" s="261">
        <v>1.579647739741175</v>
      </c>
      <c r="P16" s="261">
        <v>1.6509648976998299</v>
      </c>
      <c r="Q16" s="261">
        <v>1.587100071675138</v>
      </c>
      <c r="R16" s="261">
        <v>1.5601348487769999</v>
      </c>
      <c r="S16" s="261">
        <v>1.473398106961693</v>
      </c>
      <c r="T16" s="261">
        <v>1.451909626751589</v>
      </c>
      <c r="U16" s="261">
        <v>1.574547693779133</v>
      </c>
      <c r="V16" s="261">
        <v>1.1185542645181521</v>
      </c>
      <c r="W16" s="261">
        <v>1.0056607233422969</v>
      </c>
      <c r="X16" s="261">
        <v>1.0261991118305469</v>
      </c>
      <c r="Y16" s="261">
        <v>0.84398398373597783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59.323021116701241</v>
      </c>
      <c r="C17" s="294">
        <f t="shared" si="0"/>
        <v>58.953562445820083</v>
      </c>
      <c r="D17" s="294">
        <f t="shared" si="0"/>
        <v>62.038127959060006</v>
      </c>
      <c r="E17" s="294">
        <f t="shared" si="0"/>
        <v>66.994764135816439</v>
      </c>
      <c r="F17" s="294">
        <f t="shared" si="0"/>
        <v>70.956669237729187</v>
      </c>
      <c r="G17" s="294">
        <f t="shared" si="0"/>
        <v>68.00963771293064</v>
      </c>
      <c r="H17" s="294">
        <f t="shared" si="0"/>
        <v>67.663861046135338</v>
      </c>
      <c r="I17" s="294">
        <f t="shared" si="0"/>
        <v>68.625077275544271</v>
      </c>
      <c r="J17" s="294">
        <f t="shared" si="0"/>
        <v>63.746471774994326</v>
      </c>
      <c r="K17" s="294">
        <f t="shared" si="0"/>
        <v>53.489194028112436</v>
      </c>
      <c r="L17" s="294">
        <f t="shared" si="0"/>
        <v>52.331349950468287</v>
      </c>
      <c r="M17" s="294">
        <f t="shared" si="0"/>
        <v>46.927272070079752</v>
      </c>
      <c r="N17" s="294">
        <f t="shared" si="0"/>
        <v>52.250415171918938</v>
      </c>
      <c r="O17" s="294">
        <f t="shared" si="0"/>
        <v>40.82077893311903</v>
      </c>
      <c r="P17" s="294">
        <f t="shared" si="0"/>
        <v>54.402801552311871</v>
      </c>
      <c r="Q17" s="294">
        <f t="shared" si="0"/>
        <v>55.774190822598072</v>
      </c>
      <c r="R17" s="294">
        <f t="shared" si="0"/>
        <v>53.259056298547108</v>
      </c>
      <c r="S17" s="294">
        <f t="shared" si="0"/>
        <v>52.272901921024165</v>
      </c>
      <c r="T17" s="294">
        <f t="shared" si="0"/>
        <v>43.971187347369792</v>
      </c>
      <c r="U17" s="294">
        <f t="shared" si="0"/>
        <v>41.20999692716277</v>
      </c>
      <c r="V17" s="294">
        <f t="shared" si="0"/>
        <v>28.76841938126832</v>
      </c>
      <c r="W17" s="294">
        <f t="shared" si="0"/>
        <v>36.693571504598488</v>
      </c>
      <c r="X17" s="294">
        <f t="shared" si="0"/>
        <v>35.648578560529181</v>
      </c>
      <c r="Y17" s="294">
        <f t="shared" si="0"/>
        <v>32.265554574830105</v>
      </c>
      <c r="DA17" s="70"/>
    </row>
    <row r="18" spans="1:105" ht="12" customHeight="1" x14ac:dyDescent="0.25">
      <c r="A18" s="60" t="s">
        <v>1856</v>
      </c>
      <c r="B18" s="329">
        <v>42.572870794406469</v>
      </c>
      <c r="C18" s="329">
        <v>42.27003950953759</v>
      </c>
      <c r="D18" s="329">
        <v>44.283872599811893</v>
      </c>
      <c r="E18" s="329">
        <v>47.848773715799616</v>
      </c>
      <c r="F18" s="329">
        <v>52.237634897235189</v>
      </c>
      <c r="G18" s="329">
        <v>48.069079603581528</v>
      </c>
      <c r="H18" s="329">
        <v>48.48275712463267</v>
      </c>
      <c r="I18" s="329">
        <v>50.742343009257169</v>
      </c>
      <c r="J18" s="329">
        <v>44.963487323725197</v>
      </c>
      <c r="K18" s="329">
        <v>38.619460018532038</v>
      </c>
      <c r="L18" s="329">
        <v>36.391636526581827</v>
      </c>
      <c r="M18" s="329">
        <v>31.29499917281295</v>
      </c>
      <c r="N18" s="329">
        <v>38.053742327336749</v>
      </c>
      <c r="O18" s="329">
        <v>26.011581373045569</v>
      </c>
      <c r="P18" s="329">
        <v>38.925005636376042</v>
      </c>
      <c r="Q18" s="329">
        <v>40.895127650643722</v>
      </c>
      <c r="R18" s="329">
        <v>38.6327920912628</v>
      </c>
      <c r="S18" s="329">
        <v>38.459794668258347</v>
      </c>
      <c r="T18" s="329">
        <v>30.359534596573699</v>
      </c>
      <c r="U18" s="329">
        <v>26.448612297983459</v>
      </c>
      <c r="V18" s="329">
        <v>18.281973151410689</v>
      </c>
      <c r="W18" s="329">
        <v>27.265502223264502</v>
      </c>
      <c r="X18" s="329">
        <v>26.027961887117851</v>
      </c>
      <c r="Y18" s="329">
        <v>24.35320472730535</v>
      </c>
      <c r="DA18" s="72" t="s">
        <v>1953</v>
      </c>
    </row>
    <row r="19" spans="1:105" ht="12" customHeight="1" x14ac:dyDescent="0.25">
      <c r="A19" s="64" t="s">
        <v>28</v>
      </c>
      <c r="B19" s="229">
        <v>5.367597713974448E-2</v>
      </c>
      <c r="C19" s="229">
        <v>2.6309645573939801E-2</v>
      </c>
      <c r="D19" s="229">
        <v>2.7172785943138478E-2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0.19005852226719089</v>
      </c>
      <c r="C21" s="229">
        <v>0.18631066494040571</v>
      </c>
      <c r="D21" s="229">
        <v>0.16532631635935061</v>
      </c>
      <c r="E21" s="229">
        <v>0.20263415810972429</v>
      </c>
      <c r="F21" s="229">
        <v>0.27315727586301958</v>
      </c>
      <c r="G21" s="229">
        <v>0.269077724079964</v>
      </c>
      <c r="H21" s="229">
        <v>0.2659751459022015</v>
      </c>
      <c r="I21" s="229">
        <v>0.23782484326386091</v>
      </c>
      <c r="J21" s="229">
        <v>0.20933410715515</v>
      </c>
      <c r="K21" s="229">
        <v>0.1594999208348431</v>
      </c>
      <c r="L21" s="229">
        <v>0.2051117131056045</v>
      </c>
      <c r="M21" s="229">
        <v>0.1449578083206422</v>
      </c>
      <c r="N21" s="229">
        <v>0.16060107414459229</v>
      </c>
      <c r="O21" s="229">
        <v>9.1782572010785185E-2</v>
      </c>
      <c r="P21" s="229">
        <v>0.1144680897741935</v>
      </c>
      <c r="Q21" s="229">
        <v>0.13918241041510529</v>
      </c>
      <c r="R21" s="229">
        <v>0.16287896919320771</v>
      </c>
      <c r="S21" s="229">
        <v>0.19276568395448571</v>
      </c>
      <c r="T21" s="229">
        <v>0.15036787281144889</v>
      </c>
      <c r="U21" s="229">
        <v>0.13744076918397219</v>
      </c>
      <c r="V21" s="229">
        <v>0.2259461112722316</v>
      </c>
      <c r="W21" s="229">
        <v>0.58337505536584955</v>
      </c>
      <c r="X21" s="229">
        <v>0.82929564026558211</v>
      </c>
      <c r="Y21" s="229">
        <v>0.94647713927390442</v>
      </c>
      <c r="DA21" s="73" t="s">
        <v>1956</v>
      </c>
    </row>
    <row r="22" spans="1:105" ht="12" customHeight="1" x14ac:dyDescent="0.25">
      <c r="A22" s="64" t="s">
        <v>159</v>
      </c>
      <c r="B22" s="229">
        <v>0.44173521282412381</v>
      </c>
      <c r="C22" s="229">
        <v>0.36443454398021641</v>
      </c>
      <c r="D22" s="229">
        <v>0.44846990974061551</v>
      </c>
      <c r="E22" s="229">
        <v>0.57026011680487365</v>
      </c>
      <c r="F22" s="229">
        <v>0.75858249109266551</v>
      </c>
      <c r="G22" s="229">
        <v>0.67974940325405309</v>
      </c>
      <c r="H22" s="229">
        <v>0.54493010267855257</v>
      </c>
      <c r="I22" s="229">
        <v>0.49280400971948862</v>
      </c>
      <c r="J22" s="229">
        <v>0.50376847693655413</v>
      </c>
      <c r="K22" s="229">
        <v>0.35799191660971441</v>
      </c>
      <c r="L22" s="229">
        <v>0.54643900281820756</v>
      </c>
      <c r="M22" s="229">
        <v>0.37318729308558207</v>
      </c>
      <c r="N22" s="229">
        <v>0.3109373389855693</v>
      </c>
      <c r="O22" s="229">
        <v>0.25777029058728251</v>
      </c>
      <c r="P22" s="229">
        <v>0.3591067384298291</v>
      </c>
      <c r="Q22" s="229">
        <v>0.3691108648992511</v>
      </c>
      <c r="R22" s="229">
        <v>0.31674148064580371</v>
      </c>
      <c r="S22" s="229">
        <v>0.29628847177950912</v>
      </c>
      <c r="T22" s="229">
        <v>0.25482303511565912</v>
      </c>
      <c r="U22" s="229">
        <v>0.21705150056616951</v>
      </c>
      <c r="V22" s="229">
        <v>0.37900111998073549</v>
      </c>
      <c r="W22" s="229">
        <v>0.62319514583532032</v>
      </c>
      <c r="X22" s="229">
        <v>0.48449229441822278</v>
      </c>
      <c r="Y22" s="229">
        <v>0.41334864854027542</v>
      </c>
      <c r="DA22" s="73" t="s">
        <v>1957</v>
      </c>
    </row>
    <row r="23" spans="1:105" ht="12" customHeight="1" x14ac:dyDescent="0.25">
      <c r="A23" s="64" t="s">
        <v>32</v>
      </c>
      <c r="B23" s="229">
        <v>2.7851086679000971</v>
      </c>
      <c r="C23" s="229">
        <v>3.44329663171579</v>
      </c>
      <c r="D23" s="229">
        <v>3.48031508476052</v>
      </c>
      <c r="E23" s="229">
        <v>3.8114571702763369</v>
      </c>
      <c r="F23" s="229">
        <v>4.1123441411301478</v>
      </c>
      <c r="G23" s="229">
        <v>3.8220613979336329</v>
      </c>
      <c r="H23" s="229">
        <v>3.9137262683487619</v>
      </c>
      <c r="I23" s="229">
        <v>4.1645208694797109</v>
      </c>
      <c r="J23" s="229">
        <v>4.3495420960805022</v>
      </c>
      <c r="K23" s="229">
        <v>2.27914023848215</v>
      </c>
      <c r="L23" s="229">
        <v>0.80469545308434676</v>
      </c>
      <c r="M23" s="229">
        <v>0.36988258555443693</v>
      </c>
      <c r="N23" s="229">
        <v>0.73763863534222851</v>
      </c>
      <c r="O23" s="229">
        <v>0.82555250123089485</v>
      </c>
      <c r="P23" s="229">
        <v>0.94197612126365804</v>
      </c>
      <c r="Q23" s="229">
        <v>1.022822817216414</v>
      </c>
      <c r="R23" s="229">
        <v>1.1221514663107759</v>
      </c>
      <c r="S23" s="229">
        <v>0.75935879803358097</v>
      </c>
      <c r="T23" s="229">
        <v>0.57553082056255822</v>
      </c>
      <c r="U23" s="229">
        <v>0.26894396552606498</v>
      </c>
      <c r="V23" s="229">
        <v>0.21495664056682781</v>
      </c>
      <c r="W23" s="229">
        <v>1.2268833935266921</v>
      </c>
      <c r="X23" s="229">
        <v>1.4259173927499511</v>
      </c>
      <c r="Y23" s="229">
        <v>1.300777802587938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39.102292414275311</v>
      </c>
      <c r="C25" s="229">
        <v>38.249688023327238</v>
      </c>
      <c r="D25" s="229">
        <v>40.162588503008273</v>
      </c>
      <c r="E25" s="229">
        <v>43.264422270608691</v>
      </c>
      <c r="F25" s="229">
        <v>26.996792782402569</v>
      </c>
      <c r="G25" s="229">
        <v>23.13746951838047</v>
      </c>
      <c r="H25" s="229">
        <v>23.225596047775792</v>
      </c>
      <c r="I25" s="229">
        <v>24.329350986333541</v>
      </c>
      <c r="J25" s="229">
        <v>21.74821637646706</v>
      </c>
      <c r="K25" s="229">
        <v>22.231105007901999</v>
      </c>
      <c r="L25" s="229">
        <v>22.409663569848039</v>
      </c>
      <c r="M25" s="229">
        <v>17.02249260854942</v>
      </c>
      <c r="N25" s="229">
        <v>15.586992460657809</v>
      </c>
      <c r="O25" s="229">
        <v>12.671491982268689</v>
      </c>
      <c r="P25" s="229">
        <v>14.97591580517175</v>
      </c>
      <c r="Q25" s="229">
        <v>14.742628239078639</v>
      </c>
      <c r="R25" s="229">
        <v>14.71456138637863</v>
      </c>
      <c r="S25" s="229">
        <v>15.62207410377526</v>
      </c>
      <c r="T25" s="229">
        <v>13.6800739249353</v>
      </c>
      <c r="U25" s="229">
        <v>12.231431844981319</v>
      </c>
      <c r="V25" s="229">
        <v>8.4194070020714129</v>
      </c>
      <c r="W25" s="229">
        <v>23.928115893089231</v>
      </c>
      <c r="X25" s="229">
        <v>22.319305063849061</v>
      </c>
      <c r="Y25" s="229">
        <v>20.778579876202471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5.2652394965467411E-4</v>
      </c>
      <c r="R27" s="229">
        <v>1.0269431580181849E-3</v>
      </c>
      <c r="S27" s="229">
        <v>1.1223295678548361E-3</v>
      </c>
      <c r="T27" s="229">
        <v>1.408450879574877E-3</v>
      </c>
      <c r="U27" s="229">
        <v>1.2574095607578929E-3</v>
      </c>
      <c r="V27" s="229">
        <v>8.9244950056211207E-4</v>
      </c>
      <c r="W27" s="229">
        <v>0.11506710932993271</v>
      </c>
      <c r="X27" s="229">
        <v>8.9256809296538578E-2</v>
      </c>
      <c r="Y27" s="229">
        <v>0.1053086169833196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20.096758206746792</v>
      </c>
      <c r="G28" s="229">
        <v>20.16072155993341</v>
      </c>
      <c r="H28" s="229">
        <v>20.532529559927362</v>
      </c>
      <c r="I28" s="229">
        <v>21.517842300460561</v>
      </c>
      <c r="J28" s="229">
        <v>18.152626267085932</v>
      </c>
      <c r="K28" s="229">
        <v>13.591722934703331</v>
      </c>
      <c r="L28" s="229">
        <v>12.42572678772563</v>
      </c>
      <c r="M28" s="229">
        <v>13.384478877302881</v>
      </c>
      <c r="N28" s="229">
        <v>21.25757281820654</v>
      </c>
      <c r="O28" s="229">
        <v>12.16498402694792</v>
      </c>
      <c r="P28" s="229">
        <v>22.533538881736611</v>
      </c>
      <c r="Q28" s="229">
        <v>24.620856795084642</v>
      </c>
      <c r="R28" s="229">
        <v>22.31543184557637</v>
      </c>
      <c r="S28" s="229">
        <v>21.588185281147648</v>
      </c>
      <c r="T28" s="229">
        <v>15.69733049226916</v>
      </c>
      <c r="U28" s="229">
        <v>13.59248680816518</v>
      </c>
      <c r="V28" s="229">
        <v>9.0417698280189214</v>
      </c>
      <c r="W28" s="229">
        <v>0.7888656261174809</v>
      </c>
      <c r="X28" s="229">
        <v>0.8796946865384957</v>
      </c>
      <c r="Y28" s="229">
        <v>0.80871264371744345</v>
      </c>
      <c r="DA28" s="73" t="s">
        <v>1963</v>
      </c>
    </row>
    <row r="29" spans="1:105" ht="12" customHeight="1" x14ac:dyDescent="0.25">
      <c r="A29" s="60" t="s">
        <v>1868</v>
      </c>
      <c r="B29" s="262">
        <v>16.750150322294768</v>
      </c>
      <c r="C29" s="262">
        <v>16.68352293628249</v>
      </c>
      <c r="D29" s="262">
        <v>17.754255359248109</v>
      </c>
      <c r="E29" s="262">
        <v>19.145990420016819</v>
      </c>
      <c r="F29" s="262">
        <v>18.719034340493991</v>
      </c>
      <c r="G29" s="262">
        <v>19.940558109349119</v>
      </c>
      <c r="H29" s="262">
        <v>19.181103921502661</v>
      </c>
      <c r="I29" s="262">
        <v>17.882734266287109</v>
      </c>
      <c r="J29" s="262">
        <v>18.78298445126913</v>
      </c>
      <c r="K29" s="262">
        <v>14.8697340095804</v>
      </c>
      <c r="L29" s="262">
        <v>15.93971342388646</v>
      </c>
      <c r="M29" s="262">
        <v>15.6322728972668</v>
      </c>
      <c r="N29" s="262">
        <v>14.19667284458219</v>
      </c>
      <c r="O29" s="262">
        <v>14.809197560073461</v>
      </c>
      <c r="P29" s="262">
        <v>15.477795915935831</v>
      </c>
      <c r="Q29" s="262">
        <v>14.87906317195435</v>
      </c>
      <c r="R29" s="262">
        <v>14.62626420728431</v>
      </c>
      <c r="S29" s="262">
        <v>13.813107252765819</v>
      </c>
      <c r="T29" s="262">
        <v>13.61165275079609</v>
      </c>
      <c r="U29" s="262">
        <v>14.761384629179309</v>
      </c>
      <c r="V29" s="262">
        <v>10.486446229857631</v>
      </c>
      <c r="W29" s="262">
        <v>9.4280692813339879</v>
      </c>
      <c r="X29" s="262">
        <v>9.6206166734113321</v>
      </c>
      <c r="Y29" s="262">
        <v>7.9123498475247587</v>
      </c>
      <c r="DA29" s="72" t="s">
        <v>1964</v>
      </c>
    </row>
    <row r="30" spans="1:105" ht="12" customHeight="1" x14ac:dyDescent="0.25">
      <c r="A30" s="132" t="s">
        <v>1870</v>
      </c>
      <c r="B30" s="316">
        <v>3.9468983193035609</v>
      </c>
      <c r="C30" s="316">
        <v>3.9311986680878088</v>
      </c>
      <c r="D30" s="316">
        <v>4.1834992098329087</v>
      </c>
      <c r="E30" s="316">
        <v>4.5114387606172697</v>
      </c>
      <c r="F30" s="316">
        <v>4.4108335600512731</v>
      </c>
      <c r="G30" s="316">
        <v>4.6986656103622773</v>
      </c>
      <c r="H30" s="316">
        <v>4.5197126815870927</v>
      </c>
      <c r="I30" s="316">
        <v>4.2137731579767204</v>
      </c>
      <c r="J30" s="316">
        <v>4.4259023552489918</v>
      </c>
      <c r="K30" s="316">
        <v>3.5038090430022768</v>
      </c>
      <c r="L30" s="316">
        <v>3.755932150601673</v>
      </c>
      <c r="M30" s="316">
        <v>3.6834888307237721</v>
      </c>
      <c r="N30" s="316">
        <v>3.3452132137228179</v>
      </c>
      <c r="O30" s="316">
        <v>3.489544621118398</v>
      </c>
      <c r="P30" s="316">
        <v>3.6470888625888729</v>
      </c>
      <c r="Q30" s="316">
        <v>3.5060073071721942</v>
      </c>
      <c r="R30" s="316">
        <v>3.4464393755668401</v>
      </c>
      <c r="S30" s="316">
        <v>3.2548322702355379</v>
      </c>
      <c r="T30" s="316">
        <v>3.2073628195177082</v>
      </c>
      <c r="U30" s="316">
        <v>3.478278287804609</v>
      </c>
      <c r="V30" s="316">
        <v>2.4709591379011551</v>
      </c>
      <c r="W30" s="316">
        <v>2.22156996115105</v>
      </c>
      <c r="X30" s="316">
        <v>2.266940597447062</v>
      </c>
      <c r="Y30" s="316">
        <v>1.864415525475646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1217.25567745836</v>
      </c>
      <c r="C32" s="223">
        <v>1236.1123138478631</v>
      </c>
      <c r="D32" s="223">
        <v>1251.5978064797539</v>
      </c>
      <c r="E32" s="223">
        <v>1284.7947909030961</v>
      </c>
      <c r="F32" s="223">
        <v>1325.844553528912</v>
      </c>
      <c r="G32" s="223">
        <v>1260.196900575166</v>
      </c>
      <c r="H32" s="223">
        <v>1287.611939137789</v>
      </c>
      <c r="I32" s="223">
        <v>1322.8424107187061</v>
      </c>
      <c r="J32" s="223">
        <v>1188.3672552249061</v>
      </c>
      <c r="K32" s="223">
        <v>1142.1893151686411</v>
      </c>
      <c r="L32" s="223">
        <v>1149.4119253233339</v>
      </c>
      <c r="M32" s="223">
        <v>1069.356422690372</v>
      </c>
      <c r="N32" s="223">
        <v>1124.3197303597769</v>
      </c>
      <c r="O32" s="223">
        <v>972.14487763902093</v>
      </c>
      <c r="P32" s="223">
        <v>1098.3817594339889</v>
      </c>
      <c r="Q32" s="223">
        <v>1195.6951618776079</v>
      </c>
      <c r="R32" s="223">
        <v>1164.977396791413</v>
      </c>
      <c r="S32" s="223">
        <v>1157.583143184896</v>
      </c>
      <c r="T32" s="223">
        <v>1035.6352347473801</v>
      </c>
      <c r="U32" s="223">
        <v>1090.225620370546</v>
      </c>
      <c r="V32" s="223">
        <v>1086.191025823892</v>
      </c>
      <c r="W32" s="223">
        <v>1394.741903265093</v>
      </c>
      <c r="X32" s="223">
        <v>1244.450506491838</v>
      </c>
      <c r="Y32" s="223">
        <v>1168.1497776638321</v>
      </c>
      <c r="DA32" s="89" t="s">
        <v>1966</v>
      </c>
    </row>
    <row r="33" spans="1:105" ht="12" customHeight="1" x14ac:dyDescent="0.25">
      <c r="A33" s="55" t="s">
        <v>91</v>
      </c>
      <c r="B33" s="259">
        <v>3.9991135006301048</v>
      </c>
      <c r="C33" s="259">
        <v>4.0694585954974363</v>
      </c>
      <c r="D33" s="259">
        <v>4.1203013949151854</v>
      </c>
      <c r="E33" s="259">
        <v>4.2300254228884526</v>
      </c>
      <c r="F33" s="259">
        <v>4.3743652941343276</v>
      </c>
      <c r="G33" s="259">
        <v>4.1708081654759868</v>
      </c>
      <c r="H33" s="259">
        <v>4.2579868539508823</v>
      </c>
      <c r="I33" s="259">
        <v>4.3658732391943422</v>
      </c>
      <c r="J33" s="259">
        <v>3.9414712622001051</v>
      </c>
      <c r="K33" s="259">
        <v>3.7607431686733208</v>
      </c>
      <c r="L33" s="259">
        <v>3.7760667272460848</v>
      </c>
      <c r="M33" s="259">
        <v>3.521063301825504</v>
      </c>
      <c r="N33" s="259">
        <v>3.6871903776306572</v>
      </c>
      <c r="O33" s="259">
        <v>3.2204608104801742</v>
      </c>
      <c r="P33" s="259">
        <v>3.609815187142329</v>
      </c>
      <c r="Q33" s="259">
        <v>3.924460733969739</v>
      </c>
      <c r="R33" s="259">
        <v>3.8275798082728998</v>
      </c>
      <c r="S33" s="259">
        <v>3.7939534272169362</v>
      </c>
      <c r="T33" s="259">
        <v>3.407469919523864</v>
      </c>
      <c r="U33" s="259">
        <v>3.6014582127751349</v>
      </c>
      <c r="V33" s="259">
        <v>3.5933833763610399</v>
      </c>
      <c r="W33" s="259">
        <v>4.5665403353482326</v>
      </c>
      <c r="X33" s="259">
        <v>4.0849282911238669</v>
      </c>
      <c r="Y33" s="259">
        <v>3.8257964871593311</v>
      </c>
      <c r="DA33" s="67" t="s">
        <v>1967</v>
      </c>
    </row>
    <row r="34" spans="1:105" ht="12" customHeight="1" x14ac:dyDescent="0.25">
      <c r="A34" s="173" t="s">
        <v>92</v>
      </c>
      <c r="B34" s="224">
        <v>1.47498378696582</v>
      </c>
      <c r="C34" s="224">
        <v>1.5009290056763009</v>
      </c>
      <c r="D34" s="224">
        <v>1.519681237843086</v>
      </c>
      <c r="E34" s="224">
        <v>1.56015049741165</v>
      </c>
      <c r="F34" s="224">
        <v>1.6133870384267659</v>
      </c>
      <c r="G34" s="224">
        <v>1.53830953326342</v>
      </c>
      <c r="H34" s="224">
        <v>1.5704634473869259</v>
      </c>
      <c r="I34" s="224">
        <v>1.610254933435866</v>
      </c>
      <c r="J34" s="224">
        <v>1.4537237334276361</v>
      </c>
      <c r="K34" s="224">
        <v>1.387066208513865</v>
      </c>
      <c r="L34" s="224">
        <v>1.3927179611960261</v>
      </c>
      <c r="M34" s="224">
        <v>1.298665637335539</v>
      </c>
      <c r="N34" s="224">
        <v>1.3599379026388461</v>
      </c>
      <c r="O34" s="224">
        <v>1.1877951154096089</v>
      </c>
      <c r="P34" s="224">
        <v>1.331399790013212</v>
      </c>
      <c r="Q34" s="224">
        <v>1.4474497796267349</v>
      </c>
      <c r="R34" s="224">
        <v>1.411717411779071</v>
      </c>
      <c r="S34" s="224">
        <v>1.3993150713943661</v>
      </c>
      <c r="T34" s="224">
        <v>1.256769252755525</v>
      </c>
      <c r="U34" s="224">
        <v>1.328317506477684</v>
      </c>
      <c r="V34" s="224">
        <v>1.3253392832311279</v>
      </c>
      <c r="W34" s="224">
        <v>1.6842665145920059</v>
      </c>
      <c r="X34" s="224">
        <v>1.506634657750114</v>
      </c>
      <c r="Y34" s="224">
        <v>1.411059673575578</v>
      </c>
      <c r="DA34" s="177" t="s">
        <v>1968</v>
      </c>
    </row>
    <row r="35" spans="1:105" ht="12" customHeight="1" x14ac:dyDescent="0.25">
      <c r="A35" s="173" t="s">
        <v>93</v>
      </c>
      <c r="B35" s="224">
        <v>28.772533253063742</v>
      </c>
      <c r="C35" s="224">
        <v>29.278647065772802</v>
      </c>
      <c r="D35" s="224">
        <v>29.64444717039488</v>
      </c>
      <c r="E35" s="224">
        <v>30.433881689576062</v>
      </c>
      <c r="F35" s="224">
        <v>31.472367780183522</v>
      </c>
      <c r="G35" s="224">
        <v>30.007829638843589</v>
      </c>
      <c r="H35" s="224">
        <v>30.635056576190379</v>
      </c>
      <c r="I35" s="224">
        <v>31.411269756056662</v>
      </c>
      <c r="J35" s="224">
        <v>28.357813035258719</v>
      </c>
      <c r="K35" s="224">
        <v>27.057523588624409</v>
      </c>
      <c r="L35" s="224">
        <v>27.1677724221523</v>
      </c>
      <c r="M35" s="224">
        <v>25.333092177042271</v>
      </c>
      <c r="N35" s="224">
        <v>26.528331274928568</v>
      </c>
      <c r="O35" s="224">
        <v>23.170339062677169</v>
      </c>
      <c r="P35" s="224">
        <v>25.97163783751132</v>
      </c>
      <c r="Q35" s="224">
        <v>28.235426914163831</v>
      </c>
      <c r="R35" s="224">
        <v>27.538395020530238</v>
      </c>
      <c r="S35" s="224">
        <v>27.296462360464329</v>
      </c>
      <c r="T35" s="224">
        <v>24.515818706537651</v>
      </c>
      <c r="U35" s="224">
        <v>25.91151168134266</v>
      </c>
      <c r="V35" s="224">
        <v>25.853415430960911</v>
      </c>
      <c r="W35" s="224">
        <v>32.855014900067658</v>
      </c>
      <c r="X35" s="224">
        <v>29.389947315629708</v>
      </c>
      <c r="Y35" s="224">
        <v>27.5255645104602</v>
      </c>
      <c r="DA35" s="177" t="s">
        <v>1969</v>
      </c>
    </row>
    <row r="36" spans="1:105" ht="12" customHeight="1" x14ac:dyDescent="0.25">
      <c r="A36" s="173" t="s">
        <v>94</v>
      </c>
      <c r="B36" s="224">
        <v>16.06390066538507</v>
      </c>
      <c r="C36" s="224">
        <v>16.346467443264181</v>
      </c>
      <c r="D36" s="224">
        <v>16.55069612526286</v>
      </c>
      <c r="E36" s="224">
        <v>16.99144277716228</v>
      </c>
      <c r="F36" s="224">
        <v>17.571236612316721</v>
      </c>
      <c r="G36" s="224">
        <v>16.753575024571489</v>
      </c>
      <c r="H36" s="224">
        <v>17.103760082229549</v>
      </c>
      <c r="I36" s="224">
        <v>17.53712517062359</v>
      </c>
      <c r="J36" s="224">
        <v>15.832359552054809</v>
      </c>
      <c r="K36" s="224">
        <v>15.106399125725011</v>
      </c>
      <c r="L36" s="224">
        <v>15.167951798014579</v>
      </c>
      <c r="M36" s="224">
        <v>14.143637360666469</v>
      </c>
      <c r="N36" s="224">
        <v>14.810947464054239</v>
      </c>
      <c r="O36" s="224">
        <v>12.93615761297294</v>
      </c>
      <c r="P36" s="224">
        <v>14.50014173829179</v>
      </c>
      <c r="Q36" s="224">
        <v>15.76403054971084</v>
      </c>
      <c r="R36" s="224">
        <v>15.374872911019329</v>
      </c>
      <c r="S36" s="224">
        <v>15.23980026431043</v>
      </c>
      <c r="T36" s="224">
        <v>13.687348033231499</v>
      </c>
      <c r="U36" s="224">
        <v>14.466572897078199</v>
      </c>
      <c r="V36" s="224">
        <v>14.43413736604743</v>
      </c>
      <c r="W36" s="224">
        <v>18.343177886786691</v>
      </c>
      <c r="X36" s="224">
        <v>16.408607128428791</v>
      </c>
      <c r="Y36" s="224">
        <v>15.36770955013489</v>
      </c>
      <c r="DA36" s="177" t="s">
        <v>1970</v>
      </c>
    </row>
    <row r="37" spans="1:105" ht="12" customHeight="1" x14ac:dyDescent="0.25">
      <c r="A37" s="56" t="s">
        <v>95</v>
      </c>
      <c r="B37" s="260">
        <v>14.420180718121481</v>
      </c>
      <c r="C37" s="260">
        <v>14.683434520202059</v>
      </c>
      <c r="D37" s="260">
        <v>14.938494759259861</v>
      </c>
      <c r="E37" s="260">
        <v>15.32550209102325</v>
      </c>
      <c r="F37" s="260">
        <v>15.33749441742062</v>
      </c>
      <c r="G37" s="260">
        <v>15.653891141468771</v>
      </c>
      <c r="H37" s="260">
        <v>15.61803404364284</v>
      </c>
      <c r="I37" s="260">
        <v>15.208417577417681</v>
      </c>
      <c r="J37" s="260">
        <v>14.831958391473149</v>
      </c>
      <c r="K37" s="260">
        <v>13.58720290742199</v>
      </c>
      <c r="L37" s="260">
        <v>14.4419708921404</v>
      </c>
      <c r="M37" s="260">
        <v>14.612872326322011</v>
      </c>
      <c r="N37" s="260">
        <v>13.26307394861805</v>
      </c>
      <c r="O37" s="260">
        <v>14.66902874959764</v>
      </c>
      <c r="P37" s="260">
        <v>13.41999053019464</v>
      </c>
      <c r="Q37" s="260">
        <v>13.949681407158639</v>
      </c>
      <c r="R37" s="260">
        <v>13.862071814244469</v>
      </c>
      <c r="S37" s="260">
        <v>13.39945397820002</v>
      </c>
      <c r="T37" s="260">
        <v>13.468553446354161</v>
      </c>
      <c r="U37" s="260">
        <v>16.16313424661983</v>
      </c>
      <c r="V37" s="260">
        <v>16.363372322137771</v>
      </c>
      <c r="W37" s="260">
        <v>15.959517423328959</v>
      </c>
      <c r="X37" s="260">
        <v>14.517945967372651</v>
      </c>
      <c r="Y37" s="260">
        <v>13.245845031057909</v>
      </c>
      <c r="DA37" s="68" t="s">
        <v>1971</v>
      </c>
    </row>
    <row r="38" spans="1:105" ht="12" customHeight="1" x14ac:dyDescent="0.25">
      <c r="A38" s="37" t="s">
        <v>159</v>
      </c>
      <c r="B38" s="226">
        <v>9.8037743502008015E-2</v>
      </c>
      <c r="C38" s="226">
        <v>8.3690253253413574E-2</v>
      </c>
      <c r="D38" s="226">
        <v>9.8209935345817984E-2</v>
      </c>
      <c r="E38" s="226">
        <v>0.1188135542100459</v>
      </c>
      <c r="F38" s="226">
        <v>0.22172227636388431</v>
      </c>
      <c r="G38" s="226">
        <v>0.18833432564626171</v>
      </c>
      <c r="H38" s="226">
        <v>0.16041874451610699</v>
      </c>
      <c r="I38" s="226">
        <v>0.15664291361111801</v>
      </c>
      <c r="J38" s="226">
        <v>0.14036745257105221</v>
      </c>
      <c r="K38" s="226">
        <v>0.1095608781061288</v>
      </c>
      <c r="L38" s="226">
        <v>0.1534081809429193</v>
      </c>
      <c r="M38" s="226">
        <v>0.1055640129619202</v>
      </c>
      <c r="N38" s="226">
        <v>0.1143666314858775</v>
      </c>
      <c r="O38" s="226">
        <v>7.1901207575240822E-2</v>
      </c>
      <c r="P38" s="226">
        <v>0.12484429023074931</v>
      </c>
      <c r="Q38" s="226">
        <v>0.15021856172584969</v>
      </c>
      <c r="R38" s="226">
        <v>0.12539245427506659</v>
      </c>
      <c r="S38" s="226">
        <v>0.1162759348351018</v>
      </c>
      <c r="T38" s="226">
        <v>8.7521433608403226E-2</v>
      </c>
      <c r="U38" s="226">
        <v>7.3449746666124513E-2</v>
      </c>
      <c r="V38" s="226">
        <v>0.1769808248903719</v>
      </c>
      <c r="W38" s="226">
        <v>0.27708730618121141</v>
      </c>
      <c r="X38" s="226">
        <v>0.1977829336764669</v>
      </c>
      <c r="Y38" s="226">
        <v>0.18154924266846201</v>
      </c>
      <c r="DA38" s="69" t="s">
        <v>1972</v>
      </c>
    </row>
    <row r="39" spans="1:105" ht="12" customHeight="1" x14ac:dyDescent="0.25">
      <c r="A39" s="37" t="s">
        <v>35</v>
      </c>
      <c r="B39" s="226">
        <v>9.0820778040967856</v>
      </c>
      <c r="C39" s="226">
        <v>9.1925278818743799</v>
      </c>
      <c r="D39" s="226">
        <v>9.2044008550154395</v>
      </c>
      <c r="E39" s="226">
        <v>9.4335598752403431</v>
      </c>
      <c r="F39" s="226">
        <v>8.2579148398194349</v>
      </c>
      <c r="G39" s="226">
        <v>6.7088521125652658</v>
      </c>
      <c r="H39" s="226">
        <v>7.1553831574734694</v>
      </c>
      <c r="I39" s="226">
        <v>8.093171734692195</v>
      </c>
      <c r="J39" s="226">
        <v>6.3417743897582124</v>
      </c>
      <c r="K39" s="226">
        <v>7.1202467876450042</v>
      </c>
      <c r="L39" s="226">
        <v>6.5840615075188751</v>
      </c>
      <c r="M39" s="226">
        <v>5.0392268628988299</v>
      </c>
      <c r="N39" s="226">
        <v>5.9998513434313177</v>
      </c>
      <c r="O39" s="226">
        <v>3.6989868634251688</v>
      </c>
      <c r="P39" s="226">
        <v>5.4486665744570262</v>
      </c>
      <c r="Q39" s="226">
        <v>6.2790421336938564</v>
      </c>
      <c r="R39" s="226">
        <v>6.0962882562337004</v>
      </c>
      <c r="S39" s="226">
        <v>6.4160167938398338</v>
      </c>
      <c r="T39" s="226">
        <v>4.9171776109303114</v>
      </c>
      <c r="U39" s="226">
        <v>4.3316815554434251</v>
      </c>
      <c r="V39" s="226">
        <v>4.1145177332545089</v>
      </c>
      <c r="W39" s="226">
        <v>11.13404019135387</v>
      </c>
      <c r="X39" s="226">
        <v>9.5352991132819636</v>
      </c>
      <c r="Y39" s="226">
        <v>9.5509263100007598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7.7077200653687394E-2</v>
      </c>
      <c r="X41" s="226">
        <v>0.1089048499597793</v>
      </c>
      <c r="Y41" s="226">
        <v>0.1363208002124216</v>
      </c>
      <c r="DA41" s="69" t="s">
        <v>1975</v>
      </c>
    </row>
    <row r="42" spans="1:105" ht="12" customHeight="1" x14ac:dyDescent="0.25">
      <c r="A42" s="37" t="s">
        <v>40</v>
      </c>
      <c r="B42" s="226">
        <v>5.2400651705226844</v>
      </c>
      <c r="C42" s="226">
        <v>5.4072163850742658</v>
      </c>
      <c r="D42" s="226">
        <v>5.6358839688986064</v>
      </c>
      <c r="E42" s="226">
        <v>5.7731286615728603</v>
      </c>
      <c r="F42" s="226">
        <v>6.8578573012372992</v>
      </c>
      <c r="G42" s="226">
        <v>8.7567047032572436</v>
      </c>
      <c r="H42" s="226">
        <v>8.3022321416532598</v>
      </c>
      <c r="I42" s="226">
        <v>6.9586029291143729</v>
      </c>
      <c r="J42" s="226">
        <v>8.34981654914389</v>
      </c>
      <c r="K42" s="226">
        <v>6.3573952416708526</v>
      </c>
      <c r="L42" s="226">
        <v>7.7045012036786051</v>
      </c>
      <c r="M42" s="226">
        <v>9.4680814504612556</v>
      </c>
      <c r="N42" s="226">
        <v>7.1488559737008579</v>
      </c>
      <c r="O42" s="226">
        <v>10.89814067859723</v>
      </c>
      <c r="P42" s="226">
        <v>7.8464796655068669</v>
      </c>
      <c r="Q42" s="226">
        <v>7.5204207117389368</v>
      </c>
      <c r="R42" s="226">
        <v>7.640391103735702</v>
      </c>
      <c r="S42" s="226">
        <v>6.8671612495250844</v>
      </c>
      <c r="T42" s="226">
        <v>8.4638544018154445</v>
      </c>
      <c r="U42" s="226">
        <v>11.758002944510279</v>
      </c>
      <c r="V42" s="226">
        <v>12.07187376399289</v>
      </c>
      <c r="W42" s="226">
        <v>4.4713127251401961</v>
      </c>
      <c r="X42" s="226">
        <v>4.6759590704544376</v>
      </c>
      <c r="Y42" s="226">
        <v>3.377048678176271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68.669441953194166</v>
      </c>
      <c r="C43" s="261">
        <f t="shared" si="1"/>
        <v>69.82873347129285</v>
      </c>
      <c r="D43" s="261">
        <f t="shared" si="1"/>
        <v>71.241162668379275</v>
      </c>
      <c r="E43" s="261">
        <f t="shared" si="1"/>
        <v>73.060967711293443</v>
      </c>
      <c r="F43" s="261">
        <f t="shared" si="1"/>
        <v>71.716761439292</v>
      </c>
      <c r="G43" s="261">
        <f t="shared" si="1"/>
        <v>73.104661290118372</v>
      </c>
      <c r="H43" s="261">
        <f t="shared" si="1"/>
        <v>73.006201553020716</v>
      </c>
      <c r="I43" s="261">
        <f t="shared" si="1"/>
        <v>71.004113259570033</v>
      </c>
      <c r="J43" s="261">
        <f t="shared" si="1"/>
        <v>69.154562708291905</v>
      </c>
      <c r="K43" s="261">
        <f t="shared" si="1"/>
        <v>63.913114627244674</v>
      </c>
      <c r="L43" s="261">
        <f t="shared" si="1"/>
        <v>68.487693754014316</v>
      </c>
      <c r="M43" s="261">
        <f t="shared" si="1"/>
        <v>68.079695827751294</v>
      </c>
      <c r="N43" s="261">
        <f t="shared" si="1"/>
        <v>62.078671294468606</v>
      </c>
      <c r="O43" s="261">
        <f t="shared" si="1"/>
        <v>66.169211426321596</v>
      </c>
      <c r="P43" s="261">
        <f t="shared" si="1"/>
        <v>62.520081343403334</v>
      </c>
      <c r="Q43" s="261">
        <f t="shared" si="1"/>
        <v>65.260087662588361</v>
      </c>
      <c r="R43" s="261">
        <f t="shared" si="1"/>
        <v>64.774099516040565</v>
      </c>
      <c r="S43" s="261">
        <f t="shared" si="1"/>
        <v>62.786544389532324</v>
      </c>
      <c r="T43" s="261">
        <f t="shared" si="1"/>
        <v>62.483477720152806</v>
      </c>
      <c r="U43" s="261">
        <f t="shared" si="1"/>
        <v>73.49111234666556</v>
      </c>
      <c r="V43" s="261">
        <f t="shared" si="1"/>
        <v>74.248708649228092</v>
      </c>
      <c r="W43" s="261">
        <f t="shared" si="1"/>
        <v>74.050414265474046</v>
      </c>
      <c r="X43" s="261">
        <f t="shared" si="1"/>
        <v>68.157519567630018</v>
      </c>
      <c r="Y43" s="261">
        <f t="shared" si="1"/>
        <v>60.268419763030842</v>
      </c>
      <c r="DA43" s="70"/>
    </row>
    <row r="44" spans="1:105" ht="12" customHeight="1" x14ac:dyDescent="0.25">
      <c r="A44" s="60" t="s">
        <v>1884</v>
      </c>
      <c r="B44" s="262">
        <v>27.668934651267989</v>
      </c>
      <c r="C44" s="262">
        <v>28.083095352669339</v>
      </c>
      <c r="D44" s="262">
        <v>28.383289443309351</v>
      </c>
      <c r="E44" s="262">
        <v>29.14259392737717</v>
      </c>
      <c r="F44" s="262">
        <v>30.42224003724316</v>
      </c>
      <c r="G44" s="262">
        <v>28.421452212798979</v>
      </c>
      <c r="H44" s="262">
        <v>29.20860575985451</v>
      </c>
      <c r="I44" s="262">
        <v>30.406156244037479</v>
      </c>
      <c r="J44" s="262">
        <v>26.77491311053484</v>
      </c>
      <c r="K44" s="262">
        <v>26.004635733268401</v>
      </c>
      <c r="L44" s="262">
        <v>25.7660758032149</v>
      </c>
      <c r="M44" s="262">
        <v>23.529832936774941</v>
      </c>
      <c r="N44" s="262">
        <v>25.685880968958578</v>
      </c>
      <c r="O44" s="262">
        <v>20.944528306283541</v>
      </c>
      <c r="P44" s="262">
        <v>24.902631429811041</v>
      </c>
      <c r="Q44" s="262">
        <v>27.389481017210759</v>
      </c>
      <c r="R44" s="262">
        <v>26.56587444412337</v>
      </c>
      <c r="S44" s="262">
        <v>26.558770769745689</v>
      </c>
      <c r="T44" s="262">
        <v>23.127669900983449</v>
      </c>
      <c r="U44" s="262">
        <v>23.568510861605919</v>
      </c>
      <c r="V44" s="262">
        <v>23.375791956372279</v>
      </c>
      <c r="W44" s="262">
        <v>32.15545677641822</v>
      </c>
      <c r="X44" s="262">
        <v>28.484296973601712</v>
      </c>
      <c r="Y44" s="262">
        <v>27.09590365287562</v>
      </c>
      <c r="DA44" s="72" t="s">
        <v>1977</v>
      </c>
    </row>
    <row r="45" spans="1:105" ht="12" customHeight="1" x14ac:dyDescent="0.25">
      <c r="A45" s="64" t="s">
        <v>28</v>
      </c>
      <c r="B45" s="229">
        <v>3.4885058867528247E-2</v>
      </c>
      <c r="C45" s="229">
        <v>1.747943209708084E-2</v>
      </c>
      <c r="D45" s="229">
        <v>1.7416115690127409E-2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0.12352272079378759</v>
      </c>
      <c r="C47" s="229">
        <v>0.12377987410113681</v>
      </c>
      <c r="D47" s="229">
        <v>0.10596418999370689</v>
      </c>
      <c r="E47" s="229">
        <v>0.12341559724565559</v>
      </c>
      <c r="F47" s="229">
        <v>0.15999659805541211</v>
      </c>
      <c r="G47" s="229">
        <v>0.16009352663996829</v>
      </c>
      <c r="H47" s="229">
        <v>0.16125259345232221</v>
      </c>
      <c r="I47" s="229">
        <v>0.1433561916202194</v>
      </c>
      <c r="J47" s="229">
        <v>0.12540698781431131</v>
      </c>
      <c r="K47" s="229">
        <v>0.10796490571743619</v>
      </c>
      <c r="L47" s="229">
        <v>0.14596429172958791</v>
      </c>
      <c r="M47" s="229">
        <v>0.109686918899636</v>
      </c>
      <c r="N47" s="229">
        <v>0.1093115886669928</v>
      </c>
      <c r="O47" s="229">
        <v>7.4420607171658951E-2</v>
      </c>
      <c r="P47" s="229">
        <v>7.3867542452779641E-2</v>
      </c>
      <c r="Q47" s="229">
        <v>9.4058924260623678E-2</v>
      </c>
      <c r="R47" s="229">
        <v>0.11297372297568591</v>
      </c>
      <c r="S47" s="229">
        <v>0.13423598824570451</v>
      </c>
      <c r="T47" s="229">
        <v>0.11543619562603839</v>
      </c>
      <c r="U47" s="229">
        <v>0.1234169099291833</v>
      </c>
      <c r="V47" s="229">
        <v>0.29103964640776642</v>
      </c>
      <c r="W47" s="229">
        <v>0.68829691572848262</v>
      </c>
      <c r="X47" s="229">
        <v>0.90801480548183822</v>
      </c>
      <c r="Y47" s="229">
        <v>1.053590971522592</v>
      </c>
      <c r="DA47" s="73" t="s">
        <v>1980</v>
      </c>
    </row>
    <row r="48" spans="1:105" ht="12" customHeight="1" x14ac:dyDescent="0.25">
      <c r="A48" s="64" t="s">
        <v>159</v>
      </c>
      <c r="B48" s="229">
        <v>0.2870922845635418</v>
      </c>
      <c r="C48" s="229">
        <v>0.2421206643559852</v>
      </c>
      <c r="D48" s="229">
        <v>0.28744214332413148</v>
      </c>
      <c r="E48" s="229">
        <v>0.34732047921921078</v>
      </c>
      <c r="F48" s="229">
        <v>0.4443250414464166</v>
      </c>
      <c r="G48" s="229">
        <v>0.4044313945736191</v>
      </c>
      <c r="H48" s="229">
        <v>0.3303744491203961</v>
      </c>
      <c r="I48" s="229">
        <v>0.29705267573824862</v>
      </c>
      <c r="J48" s="229">
        <v>0.30179547951826607</v>
      </c>
      <c r="K48" s="229">
        <v>0.24232340255763191</v>
      </c>
      <c r="L48" s="229">
        <v>0.3888641014797441</v>
      </c>
      <c r="M48" s="229">
        <v>0.28238399038504169</v>
      </c>
      <c r="N48" s="229">
        <v>0.2116365328279117</v>
      </c>
      <c r="O48" s="229">
        <v>0.20900941340003329</v>
      </c>
      <c r="P48" s="229">
        <v>0.23173560682607761</v>
      </c>
      <c r="Q48" s="229">
        <v>0.24944366735557</v>
      </c>
      <c r="R48" s="229">
        <v>0.21969358270521169</v>
      </c>
      <c r="S48" s="229">
        <v>0.2063260171583377</v>
      </c>
      <c r="T48" s="229">
        <v>0.19562557600663469</v>
      </c>
      <c r="U48" s="229">
        <v>0.1949045079885432</v>
      </c>
      <c r="V48" s="229">
        <v>0.4881887602590349</v>
      </c>
      <c r="W48" s="229">
        <v>0.73527877620069249</v>
      </c>
      <c r="X48" s="229">
        <v>0.53048171859763515</v>
      </c>
      <c r="Y48" s="229">
        <v>0.4601277581064408</v>
      </c>
      <c r="DA48" s="73" t="s">
        <v>1981</v>
      </c>
    </row>
    <row r="49" spans="1:105" ht="12" customHeight="1" x14ac:dyDescent="0.25">
      <c r="A49" s="64" t="s">
        <v>32</v>
      </c>
      <c r="B49" s="229">
        <v>1.810096154918748</v>
      </c>
      <c r="C49" s="229">
        <v>2.2876351372745041</v>
      </c>
      <c r="D49" s="229">
        <v>2.2306719039087191</v>
      </c>
      <c r="E49" s="229">
        <v>2.3213917506996888</v>
      </c>
      <c r="F49" s="229">
        <v>2.4087261469977368</v>
      </c>
      <c r="G49" s="229">
        <v>2.2740168860943801</v>
      </c>
      <c r="H49" s="229">
        <v>2.3727724960653669</v>
      </c>
      <c r="I49" s="229">
        <v>2.5102922116053619</v>
      </c>
      <c r="J49" s="229">
        <v>2.6057052052044538</v>
      </c>
      <c r="K49" s="229">
        <v>1.5427415868082781</v>
      </c>
      <c r="L49" s="229">
        <v>0.57264794920318529</v>
      </c>
      <c r="M49" s="229">
        <v>0.27988337871634178</v>
      </c>
      <c r="N49" s="229">
        <v>0.50206669862504572</v>
      </c>
      <c r="O49" s="229">
        <v>0.66938763043669625</v>
      </c>
      <c r="P49" s="229">
        <v>0.60786775829148987</v>
      </c>
      <c r="Q49" s="229">
        <v>0.69121962760716238</v>
      </c>
      <c r="R49" s="229">
        <v>0.77833025049031324</v>
      </c>
      <c r="S49" s="229">
        <v>0.52879369707305224</v>
      </c>
      <c r="T49" s="229">
        <v>0.44183034014574007</v>
      </c>
      <c r="U49" s="229">
        <v>0.24150209116552671</v>
      </c>
      <c r="V49" s="229">
        <v>0.27688418407075061</v>
      </c>
      <c r="W49" s="229">
        <v>1.4475422765434041</v>
      </c>
      <c r="X49" s="229">
        <v>1.561269637925953</v>
      </c>
      <c r="Y49" s="229">
        <v>1.4479882206294239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25.41333843212438</v>
      </c>
      <c r="C51" s="229">
        <v>25.412080244840631</v>
      </c>
      <c r="D51" s="229">
        <v>25.741795090392671</v>
      </c>
      <c r="E51" s="229">
        <v>26.350466100212621</v>
      </c>
      <c r="F51" s="229">
        <v>15.812849904673101</v>
      </c>
      <c r="G51" s="229">
        <v>13.766130605525349</v>
      </c>
      <c r="H51" s="229">
        <v>14.080968296778179</v>
      </c>
      <c r="I51" s="229">
        <v>14.665259752206859</v>
      </c>
      <c r="J51" s="229">
        <v>13.028829096087939</v>
      </c>
      <c r="K51" s="229">
        <v>15.048152648664139</v>
      </c>
      <c r="L51" s="229">
        <v>15.94745917405065</v>
      </c>
      <c r="M51" s="229">
        <v>12.88060841878587</v>
      </c>
      <c r="N51" s="229">
        <v>10.609137687839789</v>
      </c>
      <c r="O51" s="229">
        <v>10.274500991107891</v>
      </c>
      <c r="P51" s="229">
        <v>9.6641264713161661</v>
      </c>
      <c r="Q51" s="229">
        <v>9.963010044202651</v>
      </c>
      <c r="R51" s="229">
        <v>10.2060983686701</v>
      </c>
      <c r="S51" s="229">
        <v>10.878723394891381</v>
      </c>
      <c r="T51" s="229">
        <v>10.502081729637</v>
      </c>
      <c r="U51" s="229">
        <v>10.98338965417434</v>
      </c>
      <c r="V51" s="229">
        <v>10.844980792316401</v>
      </c>
      <c r="W51" s="229">
        <v>28.231663690314051</v>
      </c>
      <c r="X51" s="229">
        <v>24.43791871322324</v>
      </c>
      <c r="Y51" s="229">
        <v>23.130114030458909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3.5582280946471238E-4</v>
      </c>
      <c r="R53" s="229">
        <v>7.1229325934707975E-4</v>
      </c>
      <c r="S53" s="229">
        <v>7.8155517926074608E-4</v>
      </c>
      <c r="T53" s="229">
        <v>1.0812563097713261E-3</v>
      </c>
      <c r="U53" s="229">
        <v>1.1291089494444421E-3</v>
      </c>
      <c r="V53" s="229">
        <v>1.149558120818635E-3</v>
      </c>
      <c r="W53" s="229">
        <v>0.1357622951566145</v>
      </c>
      <c r="X53" s="229">
        <v>9.7729326426183649E-2</v>
      </c>
      <c r="Y53" s="229">
        <v>0.1172265060329655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11.5963423460705</v>
      </c>
      <c r="G54" s="229">
        <v>11.816779799965669</v>
      </c>
      <c r="H54" s="229">
        <v>12.263237924438229</v>
      </c>
      <c r="I54" s="229">
        <v>12.79019541286678</v>
      </c>
      <c r="J54" s="229">
        <v>10.713176341909859</v>
      </c>
      <c r="K54" s="229">
        <v>9.0634531895209154</v>
      </c>
      <c r="L54" s="229">
        <v>8.7111402867517285</v>
      </c>
      <c r="M54" s="229">
        <v>9.9772702299880471</v>
      </c>
      <c r="N54" s="229">
        <v>14.25372846099885</v>
      </c>
      <c r="O54" s="229">
        <v>9.7172096641672532</v>
      </c>
      <c r="P54" s="229">
        <v>14.325034050924531</v>
      </c>
      <c r="Q54" s="229">
        <v>16.391392930975279</v>
      </c>
      <c r="R54" s="229">
        <v>15.24806622602271</v>
      </c>
      <c r="S54" s="229">
        <v>14.80991011719796</v>
      </c>
      <c r="T54" s="229">
        <v>11.87161480325827</v>
      </c>
      <c r="U54" s="229">
        <v>12.02416858939889</v>
      </c>
      <c r="V54" s="229">
        <v>11.4735490151975</v>
      </c>
      <c r="W54" s="229">
        <v>0.91691282247496664</v>
      </c>
      <c r="X54" s="229">
        <v>0.94888277194686477</v>
      </c>
      <c r="Y54" s="229">
        <v>0.88685616612528551</v>
      </c>
      <c r="DA54" s="73" t="s">
        <v>1987</v>
      </c>
    </row>
    <row r="55" spans="1:105" ht="12" customHeight="1" x14ac:dyDescent="0.25">
      <c r="A55" s="60" t="s">
        <v>1896</v>
      </c>
      <c r="B55" s="262">
        <v>41.000507301926177</v>
      </c>
      <c r="C55" s="262">
        <v>41.745638118623503</v>
      </c>
      <c r="D55" s="262">
        <v>42.857873225069923</v>
      </c>
      <c r="E55" s="262">
        <v>43.918373783916273</v>
      </c>
      <c r="F55" s="262">
        <v>41.294521402048836</v>
      </c>
      <c r="G55" s="262">
        <v>44.683209077319397</v>
      </c>
      <c r="H55" s="262">
        <v>43.797595793166202</v>
      </c>
      <c r="I55" s="262">
        <v>40.597957015532558</v>
      </c>
      <c r="J55" s="262">
        <v>42.379649597757073</v>
      </c>
      <c r="K55" s="262">
        <v>37.908478893976273</v>
      </c>
      <c r="L55" s="262">
        <v>42.721617950799413</v>
      </c>
      <c r="M55" s="262">
        <v>44.54986289097635</v>
      </c>
      <c r="N55" s="262">
        <v>36.392790325510028</v>
      </c>
      <c r="O55" s="262">
        <v>45.224683120038051</v>
      </c>
      <c r="P55" s="262">
        <v>37.617449913592289</v>
      </c>
      <c r="Q55" s="262">
        <v>37.870606645377599</v>
      </c>
      <c r="R55" s="262">
        <v>38.208225071917191</v>
      </c>
      <c r="S55" s="262">
        <v>36.227773619786639</v>
      </c>
      <c r="T55" s="262">
        <v>39.355807819169357</v>
      </c>
      <c r="U55" s="262">
        <v>49.922601485059637</v>
      </c>
      <c r="V55" s="262">
        <v>50.87291669285581</v>
      </c>
      <c r="W55" s="262">
        <v>41.894957489055827</v>
      </c>
      <c r="X55" s="262">
        <v>39.67322259402831</v>
      </c>
      <c r="Y55" s="262">
        <v>33.172516110155222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963.73515597605467</v>
      </c>
      <c r="C56" s="261">
        <f t="shared" si="2"/>
        <v>978.43269779173625</v>
      </c>
      <c r="D56" s="261">
        <f t="shared" si="2"/>
        <v>990.26974788557231</v>
      </c>
      <c r="E56" s="261">
        <f t="shared" si="2"/>
        <v>1016.5832537837853</v>
      </c>
      <c r="F56" s="261">
        <f t="shared" si="2"/>
        <v>1051.8014753150333</v>
      </c>
      <c r="G56" s="261">
        <f t="shared" si="2"/>
        <v>995.259021413136</v>
      </c>
      <c r="H56" s="261">
        <f t="shared" si="2"/>
        <v>1018.4301824761473</v>
      </c>
      <c r="I56" s="261">
        <f t="shared" si="2"/>
        <v>1049.8492246454139</v>
      </c>
      <c r="J56" s="261">
        <f t="shared" si="2"/>
        <v>938.19059082608294</v>
      </c>
      <c r="K56" s="261">
        <f t="shared" si="2"/>
        <v>904.47106448618672</v>
      </c>
      <c r="L56" s="261">
        <f t="shared" si="2"/>
        <v>906.85278252664784</v>
      </c>
      <c r="M56" s="261">
        <f t="shared" si="2"/>
        <v>839.60224955120327</v>
      </c>
      <c r="N56" s="261">
        <f t="shared" si="2"/>
        <v>891.20960101204855</v>
      </c>
      <c r="O56" s="261">
        <f t="shared" si="2"/>
        <v>758.8771683377239</v>
      </c>
      <c r="P56" s="261">
        <f t="shared" si="2"/>
        <v>868.86401526355689</v>
      </c>
      <c r="Q56" s="261">
        <f t="shared" si="2"/>
        <v>948.38190113324424</v>
      </c>
      <c r="R56" s="261">
        <f t="shared" si="2"/>
        <v>922.91889161752454</v>
      </c>
      <c r="S56" s="261">
        <f t="shared" si="2"/>
        <v>918.59523086127001</v>
      </c>
      <c r="T56" s="261">
        <f t="shared" si="2"/>
        <v>816.07995112763888</v>
      </c>
      <c r="U56" s="261">
        <f t="shared" si="2"/>
        <v>851.94828809478713</v>
      </c>
      <c r="V56" s="261">
        <f t="shared" si="2"/>
        <v>847.79305192264962</v>
      </c>
      <c r="W56" s="261">
        <f t="shared" si="2"/>
        <v>1108.0990371669498</v>
      </c>
      <c r="X56" s="261">
        <f t="shared" si="2"/>
        <v>986.88843959808491</v>
      </c>
      <c r="Y56" s="261">
        <f t="shared" si="2"/>
        <v>929.33506059441436</v>
      </c>
      <c r="DA56" s="70"/>
    </row>
    <row r="57" spans="1:105" ht="12" customHeight="1" x14ac:dyDescent="0.25">
      <c r="A57" s="60" t="s">
        <v>1899</v>
      </c>
      <c r="B57" s="262">
        <v>878.89557127557191</v>
      </c>
      <c r="C57" s="262">
        <v>892.05126414361473</v>
      </c>
      <c r="D57" s="262">
        <v>901.58684114041478</v>
      </c>
      <c r="E57" s="262">
        <v>925.70592475198134</v>
      </c>
      <c r="F57" s="262">
        <v>966.35350706537145</v>
      </c>
      <c r="G57" s="262">
        <v>902.79907028890875</v>
      </c>
      <c r="H57" s="262">
        <v>927.80277119537834</v>
      </c>
      <c r="I57" s="262">
        <v>965.8426101047196</v>
      </c>
      <c r="J57" s="262">
        <v>850.49723998169532</v>
      </c>
      <c r="K57" s="262">
        <v>826.02960564499654</v>
      </c>
      <c r="L57" s="262">
        <v>818.45181963153186</v>
      </c>
      <c r="M57" s="262">
        <v>747.41822269755698</v>
      </c>
      <c r="N57" s="262">
        <v>815.90445430809621</v>
      </c>
      <c r="O57" s="262">
        <v>665.29678149371261</v>
      </c>
      <c r="P57" s="262">
        <v>791.02476306458595</v>
      </c>
      <c r="Q57" s="262">
        <v>870.01880878198847</v>
      </c>
      <c r="R57" s="262">
        <v>843.85718822509511</v>
      </c>
      <c r="S57" s="262">
        <v>843.63154209780419</v>
      </c>
      <c r="T57" s="262">
        <v>734.64363214888613</v>
      </c>
      <c r="U57" s="262">
        <v>748.6468156039532</v>
      </c>
      <c r="V57" s="262">
        <v>742.52515626123727</v>
      </c>
      <c r="W57" s="262">
        <v>1021.408627015637</v>
      </c>
      <c r="X57" s="262">
        <v>904.79531563205433</v>
      </c>
      <c r="Y57" s="262">
        <v>860.69341015016664</v>
      </c>
      <c r="DA57" s="72" t="s">
        <v>1989</v>
      </c>
    </row>
    <row r="58" spans="1:105" ht="12" customHeight="1" x14ac:dyDescent="0.25">
      <c r="A58" s="64" t="s">
        <v>28</v>
      </c>
      <c r="B58" s="229">
        <v>1.108113634615604</v>
      </c>
      <c r="C58" s="229">
        <v>0.55522901955433257</v>
      </c>
      <c r="D58" s="229">
        <v>0.55321779250992942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3.923662895802666</v>
      </c>
      <c r="C60" s="229">
        <v>3.931831294977286</v>
      </c>
      <c r="D60" s="229">
        <v>3.3659213292118659</v>
      </c>
      <c r="E60" s="229">
        <v>3.920260147803178</v>
      </c>
      <c r="F60" s="229">
        <v>5.0822448794072077</v>
      </c>
      <c r="G60" s="229">
        <v>5.0853237873872272</v>
      </c>
      <c r="H60" s="229">
        <v>5.1221412037796474</v>
      </c>
      <c r="I60" s="229">
        <v>4.5536672632304986</v>
      </c>
      <c r="J60" s="229">
        <v>3.9835160835134169</v>
      </c>
      <c r="K60" s="229">
        <v>3.4294734757303291</v>
      </c>
      <c r="L60" s="229">
        <v>4.6365127961163228</v>
      </c>
      <c r="M60" s="229">
        <v>3.484172717988435</v>
      </c>
      <c r="N60" s="229">
        <v>3.4722504635397731</v>
      </c>
      <c r="O60" s="229">
        <v>2.3639486983938731</v>
      </c>
      <c r="P60" s="229">
        <v>2.3463807602647648</v>
      </c>
      <c r="Q60" s="229">
        <v>2.9877540647492218</v>
      </c>
      <c r="R60" s="229">
        <v>3.5885770827570802</v>
      </c>
      <c r="S60" s="229">
        <v>4.2639666854517886</v>
      </c>
      <c r="T60" s="229">
        <v>3.6667968022388671</v>
      </c>
      <c r="U60" s="229">
        <v>3.920301844809353</v>
      </c>
      <c r="V60" s="229">
        <v>9.2447887682466963</v>
      </c>
      <c r="W60" s="229">
        <v>21.863549087845911</v>
      </c>
      <c r="X60" s="229">
        <v>28.842823232952519</v>
      </c>
      <c r="Y60" s="229">
        <v>33.467007330717628</v>
      </c>
      <c r="DA60" s="73" t="s">
        <v>1992</v>
      </c>
    </row>
    <row r="61" spans="1:105" ht="12" customHeight="1" x14ac:dyDescent="0.25">
      <c r="A61" s="64" t="s">
        <v>159</v>
      </c>
      <c r="B61" s="229">
        <v>9.1194019802536843</v>
      </c>
      <c r="C61" s="229">
        <v>7.690891691307769</v>
      </c>
      <c r="D61" s="229">
        <v>9.130515140884178</v>
      </c>
      <c r="E61" s="229">
        <v>11.03253286931611</v>
      </c>
      <c r="F61" s="229">
        <v>14.113854257709709</v>
      </c>
      <c r="G61" s="229">
        <v>12.84664429822084</v>
      </c>
      <c r="H61" s="229">
        <v>10.49424720735376</v>
      </c>
      <c r="I61" s="229">
        <v>9.4357908763914242</v>
      </c>
      <c r="J61" s="229">
        <v>9.5864446435213964</v>
      </c>
      <c r="K61" s="229">
        <v>7.6973316106541967</v>
      </c>
      <c r="L61" s="229">
        <v>12.35215381170952</v>
      </c>
      <c r="M61" s="229">
        <v>8.9698444004660303</v>
      </c>
      <c r="N61" s="229">
        <v>6.7225722192395487</v>
      </c>
      <c r="O61" s="229">
        <v>6.6391225432951773</v>
      </c>
      <c r="P61" s="229">
        <v>7.3610133932989337</v>
      </c>
      <c r="Q61" s="229">
        <v>7.9235047277651658</v>
      </c>
      <c r="R61" s="229">
        <v>6.9785020388714329</v>
      </c>
      <c r="S61" s="229">
        <v>6.5538852509119057</v>
      </c>
      <c r="T61" s="229">
        <v>6.213988884916632</v>
      </c>
      <c r="U61" s="229">
        <v>6.191084371400783</v>
      </c>
      <c r="V61" s="229">
        <v>15.507172384698761</v>
      </c>
      <c r="W61" s="229">
        <v>23.355914067551399</v>
      </c>
      <c r="X61" s="229">
        <v>16.850595767219001</v>
      </c>
      <c r="Y61" s="229">
        <v>14.615822904557531</v>
      </c>
      <c r="DA61" s="73" t="s">
        <v>1993</v>
      </c>
    </row>
    <row r="62" spans="1:105" ht="12" customHeight="1" x14ac:dyDescent="0.25">
      <c r="A62" s="64" t="s">
        <v>32</v>
      </c>
      <c r="B62" s="229">
        <v>57.497171979772027</v>
      </c>
      <c r="C62" s="229">
        <v>72.6660573016607</v>
      </c>
      <c r="D62" s="229">
        <v>70.856636947688727</v>
      </c>
      <c r="E62" s="229">
        <v>73.738326198696058</v>
      </c>
      <c r="F62" s="229">
        <v>76.512477610516399</v>
      </c>
      <c r="G62" s="229">
        <v>72.233477558292051</v>
      </c>
      <c r="H62" s="229">
        <v>75.370420463252856</v>
      </c>
      <c r="I62" s="229">
        <v>79.738693780405612</v>
      </c>
      <c r="J62" s="229">
        <v>82.769459459435652</v>
      </c>
      <c r="K62" s="229">
        <v>49.004732757439449</v>
      </c>
      <c r="L62" s="229">
        <v>18.189993680571771</v>
      </c>
      <c r="M62" s="229">
        <v>8.8904132062837995</v>
      </c>
      <c r="N62" s="229">
        <v>15.94800101514852</v>
      </c>
      <c r="O62" s="229">
        <v>21.262901202106821</v>
      </c>
      <c r="P62" s="229">
        <v>19.308740557494389</v>
      </c>
      <c r="Q62" s="229">
        <v>21.956388171051049</v>
      </c>
      <c r="R62" s="229">
        <v>24.723431486162902</v>
      </c>
      <c r="S62" s="229">
        <v>16.796976259967551</v>
      </c>
      <c r="T62" s="229">
        <v>14.03461080462939</v>
      </c>
      <c r="U62" s="229">
        <v>7.6712428958461416</v>
      </c>
      <c r="V62" s="229">
        <v>8.7951446704826708</v>
      </c>
      <c r="W62" s="229">
        <v>45.980754666672837</v>
      </c>
      <c r="X62" s="229">
        <v>49.593270851765581</v>
      </c>
      <c r="Y62" s="229">
        <v>45.994919949405237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807.24722078512787</v>
      </c>
      <c r="C64" s="229">
        <v>807.20725483611466</v>
      </c>
      <c r="D64" s="229">
        <v>817.68054993012015</v>
      </c>
      <c r="E64" s="229">
        <v>837.01480553616591</v>
      </c>
      <c r="F64" s="229">
        <v>502.29052638373389</v>
      </c>
      <c r="G64" s="229">
        <v>437.27708982256979</v>
      </c>
      <c r="H64" s="229">
        <v>447.27781648589519</v>
      </c>
      <c r="I64" s="229">
        <v>465.83766271715922</v>
      </c>
      <c r="J64" s="229">
        <v>413.85692422867612</v>
      </c>
      <c r="K64" s="229">
        <v>478.00014295756699</v>
      </c>
      <c r="L64" s="229">
        <v>506.56635023454999</v>
      </c>
      <c r="M64" s="229">
        <v>409.14873800849239</v>
      </c>
      <c r="N64" s="229">
        <v>336.99613831961688</v>
      </c>
      <c r="O64" s="229">
        <v>326.36650207048621</v>
      </c>
      <c r="P64" s="229">
        <v>306.97813497121928</v>
      </c>
      <c r="Q64" s="229">
        <v>316.4720837570253</v>
      </c>
      <c r="R64" s="229">
        <v>324.19371288716769</v>
      </c>
      <c r="S64" s="229">
        <v>345.55944901419667</v>
      </c>
      <c r="T64" s="229">
        <v>333.59553729435191</v>
      </c>
      <c r="U64" s="229">
        <v>348.88414195612631</v>
      </c>
      <c r="V64" s="229">
        <v>344.48762516769762</v>
      </c>
      <c r="W64" s="229">
        <v>896.77049369232839</v>
      </c>
      <c r="X64" s="229">
        <v>776.26330030238512</v>
      </c>
      <c r="Y64" s="229">
        <v>734.72126920281232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1.13026068888791E-2</v>
      </c>
      <c r="R66" s="229">
        <v>2.2625785885142531E-2</v>
      </c>
      <c r="S66" s="229">
        <v>2.4825870400047231E-2</v>
      </c>
      <c r="T66" s="229">
        <v>3.4345788663324481E-2</v>
      </c>
      <c r="U66" s="229">
        <v>3.5865813688235229E-2</v>
      </c>
      <c r="V66" s="229">
        <v>3.6515375602474302E-2</v>
      </c>
      <c r="W66" s="229">
        <v>4.3124493755630482</v>
      </c>
      <c r="X66" s="229">
        <v>3.1043433100081859</v>
      </c>
      <c r="Y66" s="229">
        <v>3.7236654857530209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368.35440393400421</v>
      </c>
      <c r="G67" s="229">
        <v>375.35653482243879</v>
      </c>
      <c r="H67" s="229">
        <v>389.538145835097</v>
      </c>
      <c r="I67" s="229">
        <v>406.27679546753291</v>
      </c>
      <c r="J67" s="229">
        <v>340.30089556654872</v>
      </c>
      <c r="K67" s="229">
        <v>287.89792484360561</v>
      </c>
      <c r="L67" s="229">
        <v>276.70680910858431</v>
      </c>
      <c r="M67" s="229">
        <v>316.92505436432617</v>
      </c>
      <c r="N67" s="229">
        <v>452.76549229055149</v>
      </c>
      <c r="O67" s="229">
        <v>308.66430697943048</v>
      </c>
      <c r="P67" s="229">
        <v>455.03049338230852</v>
      </c>
      <c r="Q67" s="229">
        <v>520.66777545450884</v>
      </c>
      <c r="R67" s="229">
        <v>484.35033894425089</v>
      </c>
      <c r="S67" s="229">
        <v>470.43243901687629</v>
      </c>
      <c r="T67" s="229">
        <v>377.09835257408622</v>
      </c>
      <c r="U67" s="229">
        <v>381.94417872208248</v>
      </c>
      <c r="V67" s="229">
        <v>364.45390989450902</v>
      </c>
      <c r="W67" s="229">
        <v>29.125466125675409</v>
      </c>
      <c r="X67" s="229">
        <v>30.140982167723941</v>
      </c>
      <c r="Y67" s="229">
        <v>28.17072527692083</v>
      </c>
      <c r="DA67" s="73" t="s">
        <v>1999</v>
      </c>
    </row>
    <row r="68" spans="1:105" ht="12" customHeight="1" x14ac:dyDescent="0.25">
      <c r="A68" s="60" t="s">
        <v>1911</v>
      </c>
      <c r="B68" s="262">
        <v>84.83958470048276</v>
      </c>
      <c r="C68" s="262">
        <v>86.381433648121558</v>
      </c>
      <c r="D68" s="262">
        <v>88.682906745157553</v>
      </c>
      <c r="E68" s="262">
        <v>90.877329031803896</v>
      </c>
      <c r="F68" s="262">
        <v>85.447968249661898</v>
      </c>
      <c r="G68" s="262">
        <v>92.45995112422726</v>
      </c>
      <c r="H68" s="262">
        <v>90.627411280768868</v>
      </c>
      <c r="I68" s="262">
        <v>84.006614540694258</v>
      </c>
      <c r="J68" s="262">
        <v>87.693350844387609</v>
      </c>
      <c r="K68" s="262">
        <v>78.441458841190226</v>
      </c>
      <c r="L68" s="262">
        <v>88.400962895116024</v>
      </c>
      <c r="M68" s="262">
        <v>92.184026853646259</v>
      </c>
      <c r="N68" s="262">
        <v>75.305146703952303</v>
      </c>
      <c r="O68" s="262">
        <v>93.580386844011258</v>
      </c>
      <c r="P68" s="262">
        <v>77.839252198970925</v>
      </c>
      <c r="Q68" s="262">
        <v>78.363092351255759</v>
      </c>
      <c r="R68" s="262">
        <v>79.061703392429465</v>
      </c>
      <c r="S68" s="262">
        <v>74.963688763465854</v>
      </c>
      <c r="T68" s="262">
        <v>81.436318978752709</v>
      </c>
      <c r="U68" s="262">
        <v>103.3014724908339</v>
      </c>
      <c r="V68" s="262">
        <v>105.2678956614124</v>
      </c>
      <c r="W68" s="262">
        <v>86.690410151312861</v>
      </c>
      <c r="X68" s="262">
        <v>82.093123966030646</v>
      </c>
      <c r="Y68" s="262">
        <v>68.641650444247702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120.12036760494445</v>
      </c>
      <c r="C69" s="261">
        <f t="shared" si="3"/>
        <v>121.97194595442082</v>
      </c>
      <c r="D69" s="261">
        <f t="shared" si="3"/>
        <v>123.31327523812658</v>
      </c>
      <c r="E69" s="261">
        <f t="shared" si="3"/>
        <v>126.60956692995532</v>
      </c>
      <c r="F69" s="261">
        <f t="shared" si="3"/>
        <v>131.95746563210531</v>
      </c>
      <c r="G69" s="261">
        <f t="shared" si="3"/>
        <v>123.70880436828885</v>
      </c>
      <c r="H69" s="261">
        <f t="shared" si="3"/>
        <v>126.99025410522063</v>
      </c>
      <c r="I69" s="261">
        <f t="shared" si="3"/>
        <v>131.8561321369933</v>
      </c>
      <c r="J69" s="261">
        <f t="shared" si="3"/>
        <v>116.60477571611666</v>
      </c>
      <c r="K69" s="261">
        <f t="shared" si="3"/>
        <v>112.90620105625112</v>
      </c>
      <c r="L69" s="261">
        <f t="shared" si="3"/>
        <v>112.1249692419224</v>
      </c>
      <c r="M69" s="261">
        <f t="shared" si="3"/>
        <v>102.76514650822567</v>
      </c>
      <c r="N69" s="261">
        <f t="shared" si="3"/>
        <v>111.38197708538934</v>
      </c>
      <c r="O69" s="261">
        <f t="shared" si="3"/>
        <v>91.914716523837939</v>
      </c>
      <c r="P69" s="261">
        <f t="shared" si="3"/>
        <v>108.16467774387516</v>
      </c>
      <c r="Q69" s="261">
        <f t="shared" si="3"/>
        <v>118.73212369714547</v>
      </c>
      <c r="R69" s="261">
        <f t="shared" si="3"/>
        <v>115.26976869200189</v>
      </c>
      <c r="S69" s="261">
        <f t="shared" si="3"/>
        <v>115.072382832507</v>
      </c>
      <c r="T69" s="261">
        <f t="shared" si="3"/>
        <v>100.7358465411855</v>
      </c>
      <c r="U69" s="261">
        <f t="shared" si="3"/>
        <v>103.31522538479969</v>
      </c>
      <c r="V69" s="261">
        <f t="shared" si="3"/>
        <v>102.57961747327602</v>
      </c>
      <c r="W69" s="261">
        <f t="shared" si="3"/>
        <v>139.18393477254546</v>
      </c>
      <c r="X69" s="261">
        <f t="shared" si="3"/>
        <v>123.4964839658174</v>
      </c>
      <c r="Y69" s="261">
        <f t="shared" si="3"/>
        <v>117.17032205399875</v>
      </c>
      <c r="DA69" s="70"/>
    </row>
    <row r="70" spans="1:105" ht="12" customHeight="1" x14ac:dyDescent="0.25">
      <c r="A70" s="60" t="s">
        <v>1914</v>
      </c>
      <c r="B70" s="262">
        <v>99.689543964127083</v>
      </c>
      <c r="C70" s="262">
        <v>101.181740608882</v>
      </c>
      <c r="D70" s="262">
        <v>102.263322258982</v>
      </c>
      <c r="E70" s="262">
        <v>104.9990516501087</v>
      </c>
      <c r="F70" s="262">
        <v>109.6095413106553</v>
      </c>
      <c r="G70" s="262">
        <v>102.4008204725843</v>
      </c>
      <c r="H70" s="262">
        <v>105.2368883994755</v>
      </c>
      <c r="I70" s="262">
        <v>109.5515923498406</v>
      </c>
      <c r="J70" s="262">
        <v>96.468436942367902</v>
      </c>
      <c r="K70" s="262">
        <v>93.69317286251092</v>
      </c>
      <c r="L70" s="262">
        <v>92.833655467465235</v>
      </c>
      <c r="M70" s="262">
        <v>84.776603963380097</v>
      </c>
      <c r="N70" s="262">
        <v>92.54471819698287</v>
      </c>
      <c r="O70" s="262">
        <v>75.461903456462579</v>
      </c>
      <c r="P70" s="262">
        <v>89.722716180936601</v>
      </c>
      <c r="Q70" s="262">
        <v>98.68268895906786</v>
      </c>
      <c r="R70" s="262">
        <v>95.715282923679538</v>
      </c>
      <c r="S70" s="262">
        <v>95.689688802759974</v>
      </c>
      <c r="T70" s="262">
        <v>83.327634202072531</v>
      </c>
      <c r="U70" s="262">
        <v>84.915958251374093</v>
      </c>
      <c r="V70" s="262">
        <v>84.221603372223427</v>
      </c>
      <c r="W70" s="262">
        <v>115.8542192679771</v>
      </c>
      <c r="X70" s="262">
        <v>102.6272464490059</v>
      </c>
      <c r="Y70" s="262">
        <v>97.624946984625183</v>
      </c>
      <c r="DA70" s="72" t="s">
        <v>2001</v>
      </c>
    </row>
    <row r="71" spans="1:105" ht="12" customHeight="1" x14ac:dyDescent="0.25">
      <c r="A71" s="64" t="s">
        <v>28</v>
      </c>
      <c r="B71" s="229">
        <v>0.12568881503741769</v>
      </c>
      <c r="C71" s="229">
        <v>6.2977365643894043E-2</v>
      </c>
      <c r="D71" s="229">
        <v>6.2749240354135372E-2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0.44504509697761607</v>
      </c>
      <c r="C73" s="229">
        <v>0.4459716052173302</v>
      </c>
      <c r="D73" s="229">
        <v>0.38178274335967821</v>
      </c>
      <c r="E73" s="229">
        <v>0.44465913713508159</v>
      </c>
      <c r="F73" s="229">
        <v>0.57645833122905654</v>
      </c>
      <c r="G73" s="229">
        <v>0.57680755921753124</v>
      </c>
      <c r="H73" s="229">
        <v>0.58098360876204203</v>
      </c>
      <c r="I73" s="229">
        <v>0.51650392569049486</v>
      </c>
      <c r="J73" s="229">
        <v>0.45183400021332598</v>
      </c>
      <c r="K73" s="229">
        <v>0.38899120442311502</v>
      </c>
      <c r="L73" s="229">
        <v>0.52590075696689664</v>
      </c>
      <c r="M73" s="229">
        <v>0.39519551662368763</v>
      </c>
      <c r="N73" s="229">
        <v>0.39384322387372328</v>
      </c>
      <c r="O73" s="229">
        <v>0.26813306995671182</v>
      </c>
      <c r="P73" s="229">
        <v>0.26614041030780827</v>
      </c>
      <c r="Q73" s="229">
        <v>0.33888877123312849</v>
      </c>
      <c r="R73" s="229">
        <v>0.40703767836827909</v>
      </c>
      <c r="S73" s="229">
        <v>0.48364436941466948</v>
      </c>
      <c r="T73" s="229">
        <v>0.41590982247616692</v>
      </c>
      <c r="U73" s="229">
        <v>0.44466386665661523</v>
      </c>
      <c r="V73" s="229">
        <v>1.048598726027979</v>
      </c>
      <c r="W73" s="229">
        <v>2.47989329931585</v>
      </c>
      <c r="X73" s="229">
        <v>3.2715239315154392</v>
      </c>
      <c r="Y73" s="229">
        <v>3.7960262944563889</v>
      </c>
      <c r="DA73" s="73" t="s">
        <v>2004</v>
      </c>
    </row>
    <row r="74" spans="1:105" ht="12" customHeight="1" x14ac:dyDescent="0.25">
      <c r="A74" s="64" t="s">
        <v>159</v>
      </c>
      <c r="B74" s="229">
        <v>1.034376613500994</v>
      </c>
      <c r="C74" s="229">
        <v>0.87234651128259189</v>
      </c>
      <c r="D74" s="229">
        <v>1.0356371340354711</v>
      </c>
      <c r="E74" s="229">
        <v>1.251375256010389</v>
      </c>
      <c r="F74" s="229">
        <v>1.600876987564291</v>
      </c>
      <c r="G74" s="229">
        <v>1.457142524566712</v>
      </c>
      <c r="H74" s="229">
        <v>1.19031970638966</v>
      </c>
      <c r="I74" s="229">
        <v>1.0702633169980991</v>
      </c>
      <c r="J74" s="229">
        <v>1.0873513600290441</v>
      </c>
      <c r="K74" s="229">
        <v>0.87307696509734878</v>
      </c>
      <c r="L74" s="229">
        <v>1.401054483272604</v>
      </c>
      <c r="M74" s="229">
        <v>1.0174129065343389</v>
      </c>
      <c r="N74" s="229">
        <v>0.76251397857115055</v>
      </c>
      <c r="O74" s="229">
        <v>0.75304862180894194</v>
      </c>
      <c r="P74" s="229">
        <v>0.83492975988807139</v>
      </c>
      <c r="Q74" s="229">
        <v>0.89873086032521321</v>
      </c>
      <c r="R74" s="229">
        <v>0.79154305533495217</v>
      </c>
      <c r="S74" s="229">
        <v>0.74338050299695058</v>
      </c>
      <c r="T74" s="229">
        <v>0.70482744296507915</v>
      </c>
      <c r="U74" s="229">
        <v>0.70222947731166108</v>
      </c>
      <c r="V74" s="229">
        <v>1.758915386227401</v>
      </c>
      <c r="W74" s="229">
        <v>2.6491661789583709</v>
      </c>
      <c r="X74" s="229">
        <v>1.9112944273002981</v>
      </c>
      <c r="Y74" s="229">
        <v>1.65781324611879</v>
      </c>
      <c r="DA74" s="73" t="s">
        <v>2005</v>
      </c>
    </row>
    <row r="75" spans="1:105" ht="12" customHeight="1" x14ac:dyDescent="0.25">
      <c r="A75" s="64" t="s">
        <v>32</v>
      </c>
      <c r="B75" s="229">
        <v>6.5216699699278307</v>
      </c>
      <c r="C75" s="229">
        <v>8.2422148328272371</v>
      </c>
      <c r="D75" s="229">
        <v>8.0369796537887499</v>
      </c>
      <c r="E75" s="229">
        <v>8.3638379253150372</v>
      </c>
      <c r="F75" s="229">
        <v>8.6784986178594732</v>
      </c>
      <c r="G75" s="229">
        <v>8.193149074898848</v>
      </c>
      <c r="H75" s="229">
        <v>8.5489597284707894</v>
      </c>
      <c r="I75" s="229">
        <v>9.0444351741663525</v>
      </c>
      <c r="J75" s="229">
        <v>9.3882025775748499</v>
      </c>
      <c r="K75" s="229">
        <v>5.5584071877651056</v>
      </c>
      <c r="L75" s="229">
        <v>2.06321687580559</v>
      </c>
      <c r="M75" s="229">
        <v>1.0084033497868179</v>
      </c>
      <c r="N75" s="229">
        <v>1.808916781810822</v>
      </c>
      <c r="O75" s="229">
        <v>2.4117642567204438</v>
      </c>
      <c r="P75" s="229">
        <v>2.1901117761972739</v>
      </c>
      <c r="Q75" s="229">
        <v>2.490423658290505</v>
      </c>
      <c r="R75" s="229">
        <v>2.8042781083842101</v>
      </c>
      <c r="S75" s="229">
        <v>1.90521258504261</v>
      </c>
      <c r="T75" s="229">
        <v>1.59188872552509</v>
      </c>
      <c r="U75" s="229">
        <v>0.87011782846402752</v>
      </c>
      <c r="V75" s="229">
        <v>0.99759742790196682</v>
      </c>
      <c r="W75" s="229">
        <v>5.2154096728401944</v>
      </c>
      <c r="X75" s="229">
        <v>5.6251626660567302</v>
      </c>
      <c r="Y75" s="229">
        <v>5.2170163831501188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91.562763468683229</v>
      </c>
      <c r="C77" s="229">
        <v>91.55823029391091</v>
      </c>
      <c r="D77" s="229">
        <v>92.746173487443968</v>
      </c>
      <c r="E77" s="229">
        <v>94.939179331648162</v>
      </c>
      <c r="F77" s="229">
        <v>56.972768038895587</v>
      </c>
      <c r="G77" s="229">
        <v>49.598558799319129</v>
      </c>
      <c r="H77" s="229">
        <v>50.732900481038918</v>
      </c>
      <c r="I77" s="229">
        <v>52.838068224862823</v>
      </c>
      <c r="J77" s="229">
        <v>46.942104831493197</v>
      </c>
      <c r="K77" s="229">
        <v>54.217608807686837</v>
      </c>
      <c r="L77" s="229">
        <v>57.457757318270602</v>
      </c>
      <c r="M77" s="229">
        <v>46.408074450037233</v>
      </c>
      <c r="N77" s="229">
        <v>38.224099022363831</v>
      </c>
      <c r="O77" s="229">
        <v>37.018422688550423</v>
      </c>
      <c r="P77" s="229">
        <v>34.819279198124327</v>
      </c>
      <c r="Q77" s="229">
        <v>35.896139129847683</v>
      </c>
      <c r="R77" s="229">
        <v>36.771972063590702</v>
      </c>
      <c r="S77" s="229">
        <v>39.195400466887953</v>
      </c>
      <c r="T77" s="229">
        <v>37.83838270236852</v>
      </c>
      <c r="U77" s="229">
        <v>39.572506842245687</v>
      </c>
      <c r="V77" s="229">
        <v>39.073827854669283</v>
      </c>
      <c r="W77" s="229">
        <v>101.7170235901018</v>
      </c>
      <c r="X77" s="229">
        <v>88.048383599112924</v>
      </c>
      <c r="Y77" s="229">
        <v>83.336440256800302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1.282008651747858E-3</v>
      </c>
      <c r="R79" s="229">
        <v>2.5663507138240309E-3</v>
      </c>
      <c r="S79" s="229">
        <v>2.815897337042387E-3</v>
      </c>
      <c r="T79" s="229">
        <v>3.8957028807937392E-3</v>
      </c>
      <c r="U79" s="229">
        <v>4.068113126674819E-3</v>
      </c>
      <c r="V79" s="229">
        <v>4.141790288243602E-3</v>
      </c>
      <c r="W79" s="229">
        <v>0.48914356343191839</v>
      </c>
      <c r="X79" s="229">
        <v>0.35211301432963138</v>
      </c>
      <c r="Y79" s="229">
        <v>0.42236020555994819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41.780939335106829</v>
      </c>
      <c r="G80" s="229">
        <v>42.575162514582061</v>
      </c>
      <c r="H80" s="229">
        <v>44.183724874814118</v>
      </c>
      <c r="I80" s="229">
        <v>46.082321708122819</v>
      </c>
      <c r="J80" s="229">
        <v>38.598944173057482</v>
      </c>
      <c r="K80" s="229">
        <v>32.65508869753851</v>
      </c>
      <c r="L80" s="229">
        <v>31.385726033149538</v>
      </c>
      <c r="M80" s="229">
        <v>35.947517740398027</v>
      </c>
      <c r="N80" s="229">
        <v>51.355345190363337</v>
      </c>
      <c r="O80" s="229">
        <v>35.010534819426063</v>
      </c>
      <c r="P80" s="229">
        <v>51.612255036419107</v>
      </c>
      <c r="Q80" s="229">
        <v>59.057224530719587</v>
      </c>
      <c r="R80" s="229">
        <v>54.937885667287581</v>
      </c>
      <c r="S80" s="229">
        <v>53.359234981080753</v>
      </c>
      <c r="T80" s="229">
        <v>42.772729805856883</v>
      </c>
      <c r="U80" s="229">
        <v>43.322372123569423</v>
      </c>
      <c r="V80" s="229">
        <v>41.338522187108538</v>
      </c>
      <c r="W80" s="229">
        <v>3.3035829633289149</v>
      </c>
      <c r="X80" s="229">
        <v>3.4187688106909011</v>
      </c>
      <c r="Y80" s="229">
        <v>3.195290598539624</v>
      </c>
      <c r="DA80" s="73" t="s">
        <v>2011</v>
      </c>
    </row>
    <row r="81" spans="1:105" ht="12" customHeight="1" x14ac:dyDescent="0.25">
      <c r="A81" s="61" t="s">
        <v>1926</v>
      </c>
      <c r="B81" s="263">
        <v>20.430823640817358</v>
      </c>
      <c r="C81" s="263">
        <v>20.79020534553883</v>
      </c>
      <c r="D81" s="263">
        <v>21.049952979144571</v>
      </c>
      <c r="E81" s="263">
        <v>21.610515279846631</v>
      </c>
      <c r="F81" s="263">
        <v>22.347924321450009</v>
      </c>
      <c r="G81" s="263">
        <v>21.307983895704549</v>
      </c>
      <c r="H81" s="263">
        <v>21.753365705745129</v>
      </c>
      <c r="I81" s="263">
        <v>22.304539787152692</v>
      </c>
      <c r="J81" s="263">
        <v>20.136338773748761</v>
      </c>
      <c r="K81" s="263">
        <v>19.2130281937402</v>
      </c>
      <c r="L81" s="263">
        <v>19.291313774457169</v>
      </c>
      <c r="M81" s="263">
        <v>17.988542544845568</v>
      </c>
      <c r="N81" s="263">
        <v>18.83725888840646</v>
      </c>
      <c r="O81" s="263">
        <v>16.452813067375359</v>
      </c>
      <c r="P81" s="263">
        <v>18.441961562938559</v>
      </c>
      <c r="Q81" s="263">
        <v>20.049434738077611</v>
      </c>
      <c r="R81" s="263">
        <v>19.554485768322351</v>
      </c>
      <c r="S81" s="263">
        <v>19.382694029747022</v>
      </c>
      <c r="T81" s="263">
        <v>17.408212339112961</v>
      </c>
      <c r="U81" s="263">
        <v>18.399267133425599</v>
      </c>
      <c r="V81" s="263">
        <v>18.358014101052589</v>
      </c>
      <c r="W81" s="263">
        <v>23.329715504568341</v>
      </c>
      <c r="X81" s="263">
        <v>20.869237516811509</v>
      </c>
      <c r="Y81" s="263">
        <v>19.54537506937357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269.84257077402492</v>
      </c>
      <c r="C83" s="223">
        <v>274.40617232736707</v>
      </c>
      <c r="D83" s="223">
        <v>278.39641335532002</v>
      </c>
      <c r="E83" s="223">
        <v>287.63137094942272</v>
      </c>
      <c r="F83" s="223">
        <v>297.70371009618941</v>
      </c>
      <c r="G83" s="223">
        <v>285.09192078857058</v>
      </c>
      <c r="H83" s="223">
        <v>290.77477125948741</v>
      </c>
      <c r="I83" s="223">
        <v>297.11419078426718</v>
      </c>
      <c r="J83" s="223">
        <v>272.2769283207042</v>
      </c>
      <c r="K83" s="223">
        <v>257.13972842881441</v>
      </c>
      <c r="L83" s="223">
        <v>255.17473808136759</v>
      </c>
      <c r="M83" s="223">
        <v>238.61773891517879</v>
      </c>
      <c r="N83" s="223">
        <v>249.89014474226121</v>
      </c>
      <c r="O83" s="223">
        <v>215.4056912927777</v>
      </c>
      <c r="P83" s="223">
        <v>226.0366978272464</v>
      </c>
      <c r="Q83" s="223">
        <v>228.9406842825158</v>
      </c>
      <c r="R83" s="223">
        <v>230.3425106214498</v>
      </c>
      <c r="S83" s="223">
        <v>251.35326629827631</v>
      </c>
      <c r="T83" s="223">
        <v>235.9446262023458</v>
      </c>
      <c r="U83" s="223">
        <v>200.43623550644341</v>
      </c>
      <c r="V83" s="223">
        <v>206.8166370968091</v>
      </c>
      <c r="W83" s="223">
        <v>265.54207182096172</v>
      </c>
      <c r="X83" s="223">
        <v>242.654907704295</v>
      </c>
      <c r="Y83" s="223">
        <v>228.22683041236439</v>
      </c>
      <c r="DA83" s="89" t="s">
        <v>2013</v>
      </c>
    </row>
    <row r="84" spans="1:105" ht="12" customHeight="1" x14ac:dyDescent="0.25">
      <c r="A84" s="55" t="s">
        <v>91</v>
      </c>
      <c r="B84" s="259">
        <v>7.5566438786620989</v>
      </c>
      <c r="C84" s="259">
        <v>7.68256355987387</v>
      </c>
      <c r="D84" s="259">
        <v>7.7930886271688067</v>
      </c>
      <c r="E84" s="259">
        <v>8.0518088111039159</v>
      </c>
      <c r="F84" s="259">
        <v>8.295091412134818</v>
      </c>
      <c r="G84" s="259">
        <v>7.9162331719298846</v>
      </c>
      <c r="H84" s="259">
        <v>8.0794164018494126</v>
      </c>
      <c r="I84" s="259">
        <v>8.2717845094242595</v>
      </c>
      <c r="J84" s="259">
        <v>7.5589438729083618</v>
      </c>
      <c r="K84" s="259">
        <v>7.1639862265518781</v>
      </c>
      <c r="L84" s="259">
        <v>7.1010058902760456</v>
      </c>
      <c r="M84" s="259">
        <v>6.613237328586095</v>
      </c>
      <c r="N84" s="259">
        <v>6.9361639225624936</v>
      </c>
      <c r="O84" s="259">
        <v>5.9476870421868089</v>
      </c>
      <c r="P84" s="259">
        <v>6.2640354230493278</v>
      </c>
      <c r="Q84" s="259">
        <v>6.3529032671279246</v>
      </c>
      <c r="R84" s="259">
        <v>6.3486348075089873</v>
      </c>
      <c r="S84" s="259">
        <v>6.9026674683998754</v>
      </c>
      <c r="T84" s="259">
        <v>6.4902523655262367</v>
      </c>
      <c r="U84" s="259">
        <v>5.5198970544479176</v>
      </c>
      <c r="V84" s="259">
        <v>5.7160920742813337</v>
      </c>
      <c r="W84" s="259">
        <v>7.3928809093346519</v>
      </c>
      <c r="X84" s="259">
        <v>6.7634731245938164</v>
      </c>
      <c r="Y84" s="259">
        <v>6.3812237885605247</v>
      </c>
      <c r="DA84" s="67" t="s">
        <v>2014</v>
      </c>
    </row>
    <row r="85" spans="1:105" ht="12" customHeight="1" x14ac:dyDescent="0.25">
      <c r="A85" s="173" t="s">
        <v>92</v>
      </c>
      <c r="B85" s="224">
        <v>0.83701452558078271</v>
      </c>
      <c r="C85" s="224">
        <v>0.85096206683363496</v>
      </c>
      <c r="D85" s="224">
        <v>0.86320441783655599</v>
      </c>
      <c r="E85" s="224">
        <v>0.89186165714699905</v>
      </c>
      <c r="F85" s="224">
        <v>0.91880894673132685</v>
      </c>
      <c r="G85" s="224">
        <v>0.8768445700477917</v>
      </c>
      <c r="H85" s="224">
        <v>0.8949196224079432</v>
      </c>
      <c r="I85" s="224">
        <v>0.91622734881189505</v>
      </c>
      <c r="J85" s="224">
        <v>0.83726928531589573</v>
      </c>
      <c r="K85" s="224">
        <v>0.79352165180321188</v>
      </c>
      <c r="L85" s="224">
        <v>0.78654561096612974</v>
      </c>
      <c r="M85" s="224">
        <v>0.73251774121181001</v>
      </c>
      <c r="N85" s="224">
        <v>0.76828682788503666</v>
      </c>
      <c r="O85" s="224">
        <v>0.65879781128449388</v>
      </c>
      <c r="P85" s="224">
        <v>0.69415365512365246</v>
      </c>
      <c r="Q85" s="224">
        <v>0.7036817401453539</v>
      </c>
      <c r="R85" s="224">
        <v>0.71922859799092731</v>
      </c>
      <c r="S85" s="224">
        <v>0.79402759291641489</v>
      </c>
      <c r="T85" s="224">
        <v>0.7353338496845504</v>
      </c>
      <c r="U85" s="224">
        <v>0.61702434493027936</v>
      </c>
      <c r="V85" s="224">
        <v>0.63314510681661884</v>
      </c>
      <c r="W85" s="224">
        <v>0.83813526210583356</v>
      </c>
      <c r="X85" s="224">
        <v>0.76250633810692259</v>
      </c>
      <c r="Y85" s="224">
        <v>0.71317309954305297</v>
      </c>
      <c r="DA85" s="177" t="s">
        <v>2015</v>
      </c>
    </row>
    <row r="86" spans="1:105" ht="12" customHeight="1" x14ac:dyDescent="0.25">
      <c r="A86" s="173" t="s">
        <v>93</v>
      </c>
      <c r="B86" s="224">
        <v>36.419482260359707</v>
      </c>
      <c r="C86" s="224">
        <v>37.026356114647278</v>
      </c>
      <c r="D86" s="224">
        <v>37.559035144161861</v>
      </c>
      <c r="E86" s="224">
        <v>38.805945187895439</v>
      </c>
      <c r="F86" s="224">
        <v>39.978453316473271</v>
      </c>
      <c r="G86" s="224">
        <v>38.152534141256339</v>
      </c>
      <c r="H86" s="224">
        <v>38.939000837672197</v>
      </c>
      <c r="I86" s="224">
        <v>39.86612496761353</v>
      </c>
      <c r="J86" s="224">
        <v>36.430567154791099</v>
      </c>
      <c r="K86" s="224">
        <v>34.527056386513372</v>
      </c>
      <c r="L86" s="224">
        <v>34.22352067984523</v>
      </c>
      <c r="M86" s="224">
        <v>31.87270479320674</v>
      </c>
      <c r="N86" s="224">
        <v>33.42905964458874</v>
      </c>
      <c r="O86" s="224">
        <v>28.665064306490091</v>
      </c>
      <c r="P86" s="224">
        <v>30.148384874458721</v>
      </c>
      <c r="Q86" s="224">
        <v>30.618016616115899</v>
      </c>
      <c r="R86" s="224">
        <v>30.55637981086311</v>
      </c>
      <c r="S86" s="224">
        <v>33.184232757132719</v>
      </c>
      <c r="T86" s="224">
        <v>31.169826823343129</v>
      </c>
      <c r="U86" s="224">
        <v>26.486027962908871</v>
      </c>
      <c r="V86" s="224">
        <v>27.483871606782991</v>
      </c>
      <c r="W86" s="224">
        <v>35.510601325199673</v>
      </c>
      <c r="X86" s="224">
        <v>32.458676338968097</v>
      </c>
      <c r="Y86" s="224">
        <v>30.600328893861391</v>
      </c>
      <c r="DA86" s="177" t="s">
        <v>2016</v>
      </c>
    </row>
    <row r="87" spans="1:105" ht="12" customHeight="1" x14ac:dyDescent="0.25">
      <c r="A87" s="173" t="s">
        <v>94</v>
      </c>
      <c r="B87" s="224">
        <v>11.41592100764313</v>
      </c>
      <c r="C87" s="224">
        <v>11.60614952139912</v>
      </c>
      <c r="D87" s="224">
        <v>11.773121190021261</v>
      </c>
      <c r="E87" s="224">
        <v>12.16397316482796</v>
      </c>
      <c r="F87" s="224">
        <v>12.531503380688079</v>
      </c>
      <c r="G87" s="224">
        <v>11.959157268747189</v>
      </c>
      <c r="H87" s="224">
        <v>12.205680314221601</v>
      </c>
      <c r="I87" s="224">
        <v>12.496293337109361</v>
      </c>
      <c r="J87" s="224">
        <v>11.419395639113789</v>
      </c>
      <c r="K87" s="224">
        <v>10.822727943167189</v>
      </c>
      <c r="L87" s="224">
        <v>10.727582723211819</v>
      </c>
      <c r="M87" s="224">
        <v>9.9907043603201178</v>
      </c>
      <c r="N87" s="224">
        <v>10.478553800798769</v>
      </c>
      <c r="O87" s="224">
        <v>8.9852488144258853</v>
      </c>
      <c r="P87" s="224">
        <v>9.4674620951886492</v>
      </c>
      <c r="Q87" s="224">
        <v>9.5974142795744282</v>
      </c>
      <c r="R87" s="224">
        <v>9.7981761570660737</v>
      </c>
      <c r="S87" s="224">
        <v>10.829628401410529</v>
      </c>
      <c r="T87" s="224">
        <v>10.02911285968451</v>
      </c>
      <c r="U87" s="224">
        <v>8.415506501072052</v>
      </c>
      <c r="V87" s="224">
        <v>8.6353752592035544</v>
      </c>
      <c r="W87" s="224">
        <v>11.39442393104258</v>
      </c>
      <c r="X87" s="224">
        <v>10.399714530182001</v>
      </c>
      <c r="Y87" s="224">
        <v>9.7268655684443583</v>
      </c>
      <c r="DA87" s="177" t="s">
        <v>2017</v>
      </c>
    </row>
    <row r="88" spans="1:105" ht="12" customHeight="1" x14ac:dyDescent="0.25">
      <c r="A88" s="56" t="s">
        <v>95</v>
      </c>
      <c r="B88" s="260">
        <v>62.805257689847252</v>
      </c>
      <c r="C88" s="260">
        <v>63.875178252442197</v>
      </c>
      <c r="D88" s="260">
        <v>64.392290953142492</v>
      </c>
      <c r="E88" s="260">
        <v>66.581245024122509</v>
      </c>
      <c r="F88" s="260">
        <v>72.081751196011311</v>
      </c>
      <c r="G88" s="260">
        <v>66.318067780740293</v>
      </c>
      <c r="H88" s="260">
        <v>68.478635560344571</v>
      </c>
      <c r="I88" s="260">
        <v>72.383190244710391</v>
      </c>
      <c r="J88" s="260">
        <v>63.295192260827108</v>
      </c>
      <c r="K88" s="260">
        <v>60.732638295833887</v>
      </c>
      <c r="L88" s="260">
        <v>57.83961848354226</v>
      </c>
      <c r="M88" s="260">
        <v>52.986329461431787</v>
      </c>
      <c r="N88" s="260">
        <v>59.770972484716097</v>
      </c>
      <c r="O88" s="260">
        <v>47.493036932970497</v>
      </c>
      <c r="P88" s="260">
        <v>53.296196665037613</v>
      </c>
      <c r="Q88" s="260">
        <v>55.173044805421902</v>
      </c>
      <c r="R88" s="260">
        <v>55.807088086102333</v>
      </c>
      <c r="S88" s="260">
        <v>62.351821822006357</v>
      </c>
      <c r="T88" s="260">
        <v>54.869232184472047</v>
      </c>
      <c r="U88" s="260">
        <v>44.382515479414437</v>
      </c>
      <c r="V88" s="260">
        <v>45.330233301518007</v>
      </c>
      <c r="W88" s="260">
        <v>66.614675189896062</v>
      </c>
      <c r="X88" s="260">
        <v>58.787714586058023</v>
      </c>
      <c r="Y88" s="260">
        <v>58.318894894894797</v>
      </c>
      <c r="DA88" s="68" t="s">
        <v>2018</v>
      </c>
    </row>
    <row r="89" spans="1:105" ht="12" customHeight="1" x14ac:dyDescent="0.25">
      <c r="A89" s="37" t="s">
        <v>159</v>
      </c>
      <c r="B89" s="226">
        <v>0.42699088619860748</v>
      </c>
      <c r="C89" s="226">
        <v>0.36406535795143519</v>
      </c>
      <c r="D89" s="226">
        <v>0.42333332997671769</v>
      </c>
      <c r="E89" s="226">
        <v>0.51618239442083702</v>
      </c>
      <c r="F89" s="226">
        <v>1.0420300424899891</v>
      </c>
      <c r="G89" s="226">
        <v>0.79788267727003537</v>
      </c>
      <c r="H89" s="226">
        <v>0.70337000880324985</v>
      </c>
      <c r="I89" s="226">
        <v>0.74552883353459831</v>
      </c>
      <c r="J89" s="226">
        <v>0.59901630406103334</v>
      </c>
      <c r="K89" s="226">
        <v>0.4897197183799159</v>
      </c>
      <c r="L89" s="226">
        <v>0.61439471968618731</v>
      </c>
      <c r="M89" s="226">
        <v>0.38277550403254712</v>
      </c>
      <c r="N89" s="226">
        <v>0.5154012418383831</v>
      </c>
      <c r="O89" s="226">
        <v>0.23279023888952119</v>
      </c>
      <c r="P89" s="226">
        <v>0.49580704469756048</v>
      </c>
      <c r="Q89" s="226">
        <v>0.59413653938025635</v>
      </c>
      <c r="R89" s="226">
        <v>0.50481542981694649</v>
      </c>
      <c r="S89" s="226">
        <v>0.5410680452219</v>
      </c>
      <c r="T89" s="226">
        <v>0.35655156887522049</v>
      </c>
      <c r="U89" s="226">
        <v>0.20168640986509631</v>
      </c>
      <c r="V89" s="226">
        <v>0.49027681606449991</v>
      </c>
      <c r="W89" s="226">
        <v>1.156556330050645</v>
      </c>
      <c r="X89" s="226">
        <v>0.80088510324367812</v>
      </c>
      <c r="Y89" s="226">
        <v>0.79932621713483609</v>
      </c>
      <c r="DA89" s="69" t="s">
        <v>2019</v>
      </c>
    </row>
    <row r="90" spans="1:105" ht="12" customHeight="1" x14ac:dyDescent="0.25">
      <c r="A90" s="37" t="s">
        <v>35</v>
      </c>
      <c r="B90" s="226">
        <v>39.555831372399552</v>
      </c>
      <c r="C90" s="226">
        <v>39.988897436591763</v>
      </c>
      <c r="D90" s="226">
        <v>39.675513996356152</v>
      </c>
      <c r="E90" s="226">
        <v>40.983855391661827</v>
      </c>
      <c r="F90" s="226">
        <v>38.809791657079487</v>
      </c>
      <c r="G90" s="226">
        <v>28.422205387223631</v>
      </c>
      <c r="H90" s="226">
        <v>31.373402962628269</v>
      </c>
      <c r="I90" s="226">
        <v>38.518773328868932</v>
      </c>
      <c r="J90" s="226">
        <v>27.063440894312471</v>
      </c>
      <c r="K90" s="226">
        <v>31.826371894019651</v>
      </c>
      <c r="L90" s="226">
        <v>26.36894981379011</v>
      </c>
      <c r="M90" s="226">
        <v>18.272255366762661</v>
      </c>
      <c r="N90" s="226">
        <v>27.038750665940931</v>
      </c>
      <c r="O90" s="226">
        <v>11.975988507353829</v>
      </c>
      <c r="P90" s="226">
        <v>21.63885322132688</v>
      </c>
      <c r="Q90" s="226">
        <v>24.83453656508896</v>
      </c>
      <c r="R90" s="226">
        <v>24.542947134663081</v>
      </c>
      <c r="S90" s="226">
        <v>29.855719239556759</v>
      </c>
      <c r="T90" s="226">
        <v>20.031977532038251</v>
      </c>
      <c r="U90" s="226">
        <v>11.89440864333395</v>
      </c>
      <c r="V90" s="226">
        <v>11.39814245498347</v>
      </c>
      <c r="W90" s="226">
        <v>46.473239210486</v>
      </c>
      <c r="X90" s="226">
        <v>38.611415418138378</v>
      </c>
      <c r="Y90" s="226">
        <v>42.050882092898341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0.32171854260370503</v>
      </c>
      <c r="X92" s="226">
        <v>0.44098987906838288</v>
      </c>
      <c r="Y92" s="226">
        <v>0.6001941288710072</v>
      </c>
      <c r="DA92" s="69" t="s">
        <v>2022</v>
      </c>
    </row>
    <row r="93" spans="1:105" ht="12" customHeight="1" x14ac:dyDescent="0.25">
      <c r="A93" s="37" t="s">
        <v>40</v>
      </c>
      <c r="B93" s="226">
        <v>22.82243543124909</v>
      </c>
      <c r="C93" s="226">
        <v>23.522215457899009</v>
      </c>
      <c r="D93" s="226">
        <v>24.293443626809619</v>
      </c>
      <c r="E93" s="226">
        <v>25.081207238039841</v>
      </c>
      <c r="F93" s="226">
        <v>32.229929496441819</v>
      </c>
      <c r="G93" s="226">
        <v>37.097979716246627</v>
      </c>
      <c r="H93" s="226">
        <v>36.401862588913048</v>
      </c>
      <c r="I93" s="226">
        <v>33.118888082306853</v>
      </c>
      <c r="J93" s="226">
        <v>35.632735062453612</v>
      </c>
      <c r="K93" s="226">
        <v>28.41654668343433</v>
      </c>
      <c r="L93" s="226">
        <v>30.856273950065962</v>
      </c>
      <c r="M93" s="226">
        <v>34.331298590636592</v>
      </c>
      <c r="N93" s="226">
        <v>32.216820576936783</v>
      </c>
      <c r="O93" s="226">
        <v>35.284258186727158</v>
      </c>
      <c r="P93" s="226">
        <v>31.16153639901318</v>
      </c>
      <c r="Q93" s="226">
        <v>29.744371700952669</v>
      </c>
      <c r="R93" s="226">
        <v>30.759325521622291</v>
      </c>
      <c r="S93" s="226">
        <v>31.9550345372277</v>
      </c>
      <c r="T93" s="226">
        <v>34.480703083558581</v>
      </c>
      <c r="U93" s="226">
        <v>32.286420426215393</v>
      </c>
      <c r="V93" s="226">
        <v>33.441814030470042</v>
      </c>
      <c r="W93" s="226">
        <v>18.663161106755709</v>
      </c>
      <c r="X93" s="226">
        <v>18.934424185607579</v>
      </c>
      <c r="Y93" s="226">
        <v>14.868492455990619</v>
      </c>
      <c r="DA93" s="69" t="s">
        <v>2023</v>
      </c>
    </row>
    <row r="94" spans="1:105" ht="12" customHeight="1" x14ac:dyDescent="0.25">
      <c r="A94" s="132" t="s">
        <v>1939</v>
      </c>
      <c r="B94" s="316">
        <v>150.80825141193199</v>
      </c>
      <c r="C94" s="316">
        <v>153.364962812171</v>
      </c>
      <c r="D94" s="316">
        <v>156.01567302298901</v>
      </c>
      <c r="E94" s="316">
        <v>161.1365371043259</v>
      </c>
      <c r="F94" s="316">
        <v>163.8981018441506</v>
      </c>
      <c r="G94" s="316">
        <v>159.86908385584911</v>
      </c>
      <c r="H94" s="316">
        <v>162.17711852299169</v>
      </c>
      <c r="I94" s="316">
        <v>163.1805703765977</v>
      </c>
      <c r="J94" s="316">
        <v>152.73556010774789</v>
      </c>
      <c r="K94" s="316">
        <v>143.0997979249448</v>
      </c>
      <c r="L94" s="316">
        <v>144.49646469352609</v>
      </c>
      <c r="M94" s="316">
        <v>136.42224523042219</v>
      </c>
      <c r="N94" s="316">
        <v>138.50710806171</v>
      </c>
      <c r="O94" s="316">
        <v>123.6558563854199</v>
      </c>
      <c r="P94" s="316">
        <v>126.1664651143884</v>
      </c>
      <c r="Q94" s="316">
        <v>126.49562357413031</v>
      </c>
      <c r="R94" s="316">
        <v>127.1130031619184</v>
      </c>
      <c r="S94" s="316">
        <v>137.2908882564104</v>
      </c>
      <c r="T94" s="316">
        <v>132.65086811963531</v>
      </c>
      <c r="U94" s="316">
        <v>115.0152641636698</v>
      </c>
      <c r="V94" s="316">
        <v>119.01791974820659</v>
      </c>
      <c r="W94" s="316">
        <v>143.79135520338289</v>
      </c>
      <c r="X94" s="316">
        <v>133.48282278638621</v>
      </c>
      <c r="Y94" s="316">
        <v>122.4863441670603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1.0000000000000002</v>
      </c>
      <c r="D98" s="232">
        <f t="shared" si="4"/>
        <v>1.0000000000000002</v>
      </c>
      <c r="E98" s="232">
        <f t="shared" si="4"/>
        <v>1</v>
      </c>
      <c r="F98" s="232">
        <f t="shared" si="4"/>
        <v>1</v>
      </c>
      <c r="G98" s="232">
        <f t="shared" si="4"/>
        <v>0.99999999999999989</v>
      </c>
      <c r="H98" s="232">
        <f t="shared" si="4"/>
        <v>1.0000000000000002</v>
      </c>
      <c r="I98" s="232">
        <f t="shared" si="4"/>
        <v>1</v>
      </c>
      <c r="J98" s="232">
        <f t="shared" si="4"/>
        <v>1</v>
      </c>
      <c r="K98" s="232">
        <f t="shared" si="4"/>
        <v>1</v>
      </c>
      <c r="L98" s="232">
        <f t="shared" si="4"/>
        <v>0.99999999999999978</v>
      </c>
      <c r="M98" s="232">
        <f t="shared" si="4"/>
        <v>0.99999999999999978</v>
      </c>
      <c r="N98" s="232">
        <f t="shared" si="4"/>
        <v>1</v>
      </c>
      <c r="O98" s="232">
        <f t="shared" si="4"/>
        <v>1.0000000000000002</v>
      </c>
      <c r="P98" s="232">
        <f t="shared" si="4"/>
        <v>0.99999999999999989</v>
      </c>
      <c r="Q98" s="232">
        <f t="shared" si="4"/>
        <v>1</v>
      </c>
      <c r="R98" s="232">
        <f t="shared" si="4"/>
        <v>1.0000000000000002</v>
      </c>
      <c r="S98" s="232">
        <f t="shared" si="4"/>
        <v>1</v>
      </c>
      <c r="T98" s="232">
        <f t="shared" si="4"/>
        <v>0.99999999999999978</v>
      </c>
      <c r="U98" s="232">
        <f t="shared" si="4"/>
        <v>0.99999999999999989</v>
      </c>
      <c r="V98" s="232">
        <f t="shared" si="4"/>
        <v>0.99999999999999978</v>
      </c>
      <c r="W98" s="232">
        <f t="shared" si="4"/>
        <v>1</v>
      </c>
      <c r="X98" s="232">
        <f t="shared" si="4"/>
        <v>0.99999999999999978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3.5282399403086906E-3</v>
      </c>
      <c r="C99" s="266">
        <f t="shared" si="5"/>
        <v>3.5335864528021907E-3</v>
      </c>
      <c r="D99" s="266">
        <f t="shared" si="5"/>
        <v>3.5336630104988499E-3</v>
      </c>
      <c r="E99" s="266">
        <f t="shared" si="5"/>
        <v>3.5339098338946873E-3</v>
      </c>
      <c r="F99" s="266">
        <f t="shared" si="5"/>
        <v>3.5254542377181658E-3</v>
      </c>
      <c r="G99" s="266">
        <f t="shared" si="5"/>
        <v>3.5340601297680113E-3</v>
      </c>
      <c r="H99" s="266">
        <f t="shared" si="5"/>
        <v>3.5312671547400483E-3</v>
      </c>
      <c r="I99" s="266">
        <f t="shared" si="5"/>
        <v>3.5256611670460426E-3</v>
      </c>
      <c r="J99" s="266">
        <f t="shared" si="5"/>
        <v>3.5400579279742266E-3</v>
      </c>
      <c r="K99" s="266">
        <f t="shared" si="5"/>
        <v>3.522146815609532E-3</v>
      </c>
      <c r="L99" s="266">
        <f t="shared" si="5"/>
        <v>3.5186344728368926E-3</v>
      </c>
      <c r="M99" s="266">
        <f t="shared" si="5"/>
        <v>3.5234135204226017E-3</v>
      </c>
      <c r="N99" s="266">
        <f t="shared" si="5"/>
        <v>3.5045089104256012E-3</v>
      </c>
      <c r="O99" s="266">
        <f t="shared" si="5"/>
        <v>3.5382387981882681E-3</v>
      </c>
      <c r="P99" s="266">
        <f t="shared" si="5"/>
        <v>3.5103917448162372E-3</v>
      </c>
      <c r="Q99" s="266">
        <f t="shared" si="5"/>
        <v>3.5047530239867538E-3</v>
      </c>
      <c r="R99" s="266">
        <f t="shared" si="5"/>
        <v>3.5089026752568022E-3</v>
      </c>
      <c r="S99" s="266">
        <f t="shared" si="5"/>
        <v>3.502180305812101E-3</v>
      </c>
      <c r="T99" s="266">
        <f t="shared" si="5"/>
        <v>3.5171518749955864E-3</v>
      </c>
      <c r="U99" s="266">
        <f t="shared" si="5"/>
        <v>3.5301202676679302E-3</v>
      </c>
      <c r="V99" s="266">
        <f t="shared" si="5"/>
        <v>3.5344655730863064E-3</v>
      </c>
      <c r="W99" s="266">
        <f t="shared" si="5"/>
        <v>3.5167516163591614E-3</v>
      </c>
      <c r="X99" s="266">
        <f t="shared" si="5"/>
        <v>3.5241578983624222E-3</v>
      </c>
      <c r="Y99" s="266">
        <f t="shared" si="5"/>
        <v>3.5165091346844894E-3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1.2836884962197975E-3</v>
      </c>
      <c r="C100" s="267">
        <f t="shared" si="6"/>
        <v>1.2856337314359149E-3</v>
      </c>
      <c r="D100" s="267">
        <f t="shared" si="6"/>
        <v>1.2856615856170824E-3</v>
      </c>
      <c r="E100" s="267">
        <f t="shared" si="6"/>
        <v>1.2857513879999127E-3</v>
      </c>
      <c r="F100" s="267">
        <f t="shared" si="6"/>
        <v>1.2826749669729647E-3</v>
      </c>
      <c r="G100" s="267">
        <f t="shared" si="6"/>
        <v>1.2858060705291273E-3</v>
      </c>
      <c r="H100" s="267">
        <f t="shared" si="6"/>
        <v>1.2847898953329156E-3</v>
      </c>
      <c r="I100" s="267">
        <f t="shared" si="6"/>
        <v>1.2827502545957508E-3</v>
      </c>
      <c r="J100" s="267">
        <f t="shared" si="6"/>
        <v>1.2879882646798155E-3</v>
      </c>
      <c r="K100" s="267">
        <f t="shared" si="6"/>
        <v>1.2814716191891326E-3</v>
      </c>
      <c r="L100" s="267">
        <f t="shared" si="6"/>
        <v>1.2801937145997917E-3</v>
      </c>
      <c r="M100" s="267">
        <f t="shared" si="6"/>
        <v>1.2819324876176287E-3</v>
      </c>
      <c r="N100" s="267">
        <f t="shared" si="6"/>
        <v>1.2750543753607419E-3</v>
      </c>
      <c r="O100" s="267">
        <f t="shared" si="6"/>
        <v>1.2873264060707431E-3</v>
      </c>
      <c r="P100" s="267">
        <f t="shared" si="6"/>
        <v>1.2771947419344982E-3</v>
      </c>
      <c r="Q100" s="267">
        <f t="shared" si="6"/>
        <v>1.2751431918175385E-3</v>
      </c>
      <c r="R100" s="267">
        <f t="shared" si="6"/>
        <v>1.2766529699757146E-3</v>
      </c>
      <c r="S100" s="267">
        <f t="shared" si="6"/>
        <v>1.2742071532315321E-3</v>
      </c>
      <c r="T100" s="267">
        <f t="shared" si="6"/>
        <v>1.2796542972626488E-3</v>
      </c>
      <c r="U100" s="267">
        <f t="shared" si="6"/>
        <v>1.2843726204973471E-3</v>
      </c>
      <c r="V100" s="267">
        <f t="shared" si="6"/>
        <v>1.2859535840011064E-3</v>
      </c>
      <c r="W100" s="267">
        <f t="shared" si="6"/>
        <v>1.27950867014664E-3</v>
      </c>
      <c r="X100" s="267">
        <f t="shared" si="6"/>
        <v>1.2822033165335613E-3</v>
      </c>
      <c r="Y100" s="267">
        <f t="shared" si="6"/>
        <v>1.279420447423247E-3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4.0346002517298162E-2</v>
      </c>
      <c r="C101" s="267">
        <f t="shared" si="7"/>
        <v>4.0407140764744762E-2</v>
      </c>
      <c r="D101" s="267">
        <f t="shared" si="7"/>
        <v>4.0408016214565169E-2</v>
      </c>
      <c r="E101" s="267">
        <f t="shared" si="7"/>
        <v>4.0410838680587403E-2</v>
      </c>
      <c r="F101" s="267">
        <f t="shared" si="7"/>
        <v>4.0314147551187236E-2</v>
      </c>
      <c r="G101" s="267">
        <f t="shared" si="7"/>
        <v>4.0412557338554568E-2</v>
      </c>
      <c r="H101" s="267">
        <f t="shared" si="7"/>
        <v>4.0380619210928489E-2</v>
      </c>
      <c r="I101" s="267">
        <f t="shared" si="7"/>
        <v>4.0316513821997815E-2</v>
      </c>
      <c r="J101" s="267">
        <f t="shared" si="7"/>
        <v>4.0481143144968007E-2</v>
      </c>
      <c r="K101" s="267">
        <f t="shared" si="7"/>
        <v>4.0276326636799815E-2</v>
      </c>
      <c r="L101" s="267">
        <f t="shared" si="7"/>
        <v>4.0236162421002711E-2</v>
      </c>
      <c r="M101" s="267">
        <f t="shared" si="7"/>
        <v>4.0290811614137369E-2</v>
      </c>
      <c r="N101" s="267">
        <f t="shared" si="7"/>
        <v>4.0074634297562681E-2</v>
      </c>
      <c r="O101" s="267">
        <f t="shared" si="7"/>
        <v>4.0460341097441399E-2</v>
      </c>
      <c r="P101" s="267">
        <f t="shared" si="7"/>
        <v>4.0141905473885416E-2</v>
      </c>
      <c r="Q101" s="267">
        <f t="shared" si="7"/>
        <v>4.0077425776180745E-2</v>
      </c>
      <c r="R101" s="267">
        <f t="shared" si="7"/>
        <v>4.0124877719194742E-2</v>
      </c>
      <c r="S101" s="267">
        <f t="shared" si="7"/>
        <v>4.0048006321804948E-2</v>
      </c>
      <c r="T101" s="267">
        <f t="shared" si="7"/>
        <v>4.0219208671470531E-2</v>
      </c>
      <c r="U101" s="267">
        <f t="shared" si="7"/>
        <v>4.0367504369114571E-2</v>
      </c>
      <c r="V101" s="267">
        <f t="shared" si="7"/>
        <v>4.0417193649411348E-2</v>
      </c>
      <c r="W101" s="267">
        <f t="shared" si="7"/>
        <v>4.0214631648301476E-2</v>
      </c>
      <c r="X101" s="267">
        <f t="shared" si="7"/>
        <v>4.0299323697992724E-2</v>
      </c>
      <c r="Y101" s="267">
        <f t="shared" si="7"/>
        <v>4.0211858830573009E-2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1.4162003282274812E-2</v>
      </c>
      <c r="C102" s="267">
        <f t="shared" si="8"/>
        <v>1.4183463650266417E-2</v>
      </c>
      <c r="D102" s="267">
        <f t="shared" si="8"/>
        <v>1.4183770945226423E-2</v>
      </c>
      <c r="E102" s="267">
        <f t="shared" si="8"/>
        <v>1.4184761669723947E-2</v>
      </c>
      <c r="F102" s="267">
        <f t="shared" si="8"/>
        <v>1.4150821749868319E-2</v>
      </c>
      <c r="G102" s="267">
        <f t="shared" si="8"/>
        <v>1.418536494237187E-2</v>
      </c>
      <c r="H102" s="267">
        <f t="shared" si="8"/>
        <v>1.4174154219126715E-2</v>
      </c>
      <c r="I102" s="267">
        <f t="shared" si="8"/>
        <v>1.415165234355531E-2</v>
      </c>
      <c r="J102" s="267">
        <f t="shared" si="8"/>
        <v>1.4209439506267728E-2</v>
      </c>
      <c r="K102" s="267">
        <f t="shared" si="8"/>
        <v>1.4137546087342304E-2</v>
      </c>
      <c r="L102" s="267">
        <f t="shared" si="8"/>
        <v>1.4123447893705779E-2</v>
      </c>
      <c r="M102" s="267">
        <f t="shared" si="8"/>
        <v>1.4142630514145438E-2</v>
      </c>
      <c r="N102" s="267">
        <f t="shared" si="8"/>
        <v>1.4066749294796094E-2</v>
      </c>
      <c r="O102" s="267">
        <f t="shared" si="8"/>
        <v>1.4202137700711553E-2</v>
      </c>
      <c r="P102" s="267">
        <f t="shared" si="8"/>
        <v>1.4090362405400469E-2</v>
      </c>
      <c r="Q102" s="267">
        <f t="shared" si="8"/>
        <v>1.4067729142287421E-2</v>
      </c>
      <c r="R102" s="267">
        <f t="shared" si="8"/>
        <v>1.4084385428679767E-2</v>
      </c>
      <c r="S102" s="267">
        <f t="shared" si="8"/>
        <v>1.4057402508087307E-2</v>
      </c>
      <c r="T102" s="267">
        <f t="shared" si="8"/>
        <v>1.4117496893816295E-2</v>
      </c>
      <c r="U102" s="267">
        <f t="shared" si="8"/>
        <v>1.4169550728787474E-2</v>
      </c>
      <c r="V102" s="267">
        <f t="shared" si="8"/>
        <v>1.4186992351420475E-2</v>
      </c>
      <c r="W102" s="267">
        <f t="shared" si="8"/>
        <v>1.4115890295563704E-2</v>
      </c>
      <c r="X102" s="267">
        <f t="shared" si="8"/>
        <v>1.4145618372966068E-2</v>
      </c>
      <c r="Y102" s="267">
        <f t="shared" si="8"/>
        <v>1.4114916998301986E-2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1.2955000523575479E-2</v>
      </c>
      <c r="C103" s="268">
        <f t="shared" si="9"/>
        <v>1.2981168207572297E-2</v>
      </c>
      <c r="D103" s="268">
        <f t="shared" si="9"/>
        <v>1.2995714601611506E-2</v>
      </c>
      <c r="E103" s="268">
        <f t="shared" si="9"/>
        <v>1.2993873190777605E-2</v>
      </c>
      <c r="F103" s="268">
        <f t="shared" si="9"/>
        <v>1.28588153660454E-2</v>
      </c>
      <c r="G103" s="268">
        <f t="shared" si="9"/>
        <v>1.3347738507333354E-2</v>
      </c>
      <c r="H103" s="268">
        <f t="shared" si="9"/>
        <v>1.3178709267141205E-2</v>
      </c>
      <c r="I103" s="268">
        <f t="shared" si="9"/>
        <v>1.2824307637585266E-2</v>
      </c>
      <c r="J103" s="268">
        <f t="shared" si="9"/>
        <v>1.3392100067078673E-2</v>
      </c>
      <c r="K103" s="268">
        <f t="shared" si="9"/>
        <v>1.3016728228341263E-2</v>
      </c>
      <c r="L103" s="268">
        <f t="shared" si="9"/>
        <v>1.3336772385355456E-2</v>
      </c>
      <c r="M103" s="268">
        <f t="shared" si="9"/>
        <v>1.4017153905839999E-2</v>
      </c>
      <c r="N103" s="268">
        <f t="shared" si="9"/>
        <v>1.2966232836423024E-2</v>
      </c>
      <c r="O103" s="268">
        <f t="shared" si="9"/>
        <v>1.4940287667597503E-2</v>
      </c>
      <c r="P103" s="268">
        <f t="shared" si="9"/>
        <v>1.3232161094868326E-2</v>
      </c>
      <c r="Q103" s="268">
        <f t="shared" si="9"/>
        <v>1.2888376390877389E-2</v>
      </c>
      <c r="R103" s="268">
        <f t="shared" si="9"/>
        <v>1.3032767565361194E-2</v>
      </c>
      <c r="S103" s="268">
        <f t="shared" si="9"/>
        <v>1.283054992612726E-2</v>
      </c>
      <c r="T103" s="268">
        <f t="shared" si="9"/>
        <v>1.3695683010760329E-2</v>
      </c>
      <c r="U103" s="268">
        <f t="shared" si="9"/>
        <v>1.4750134245720853E-2</v>
      </c>
      <c r="V103" s="268">
        <f t="shared" si="9"/>
        <v>1.4880278246208275E-2</v>
      </c>
      <c r="W103" s="268">
        <f t="shared" si="9"/>
        <v>1.2874729544365453E-2</v>
      </c>
      <c r="X103" s="268">
        <f t="shared" si="9"/>
        <v>1.2934975993896527E-2</v>
      </c>
      <c r="Y103" s="268">
        <f t="shared" si="9"/>
        <v>1.2926950283477495E-2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2.5478587429123616E-2</v>
      </c>
      <c r="C104" s="269">
        <f t="shared" si="10"/>
        <v>2.5527989641369084E-2</v>
      </c>
      <c r="D104" s="269">
        <f t="shared" si="10"/>
        <v>2.578952399958806E-2</v>
      </c>
      <c r="E104" s="269">
        <f t="shared" si="10"/>
        <v>2.5756660134008263E-2</v>
      </c>
      <c r="F104" s="269">
        <f t="shared" si="10"/>
        <v>2.3947399772550709E-2</v>
      </c>
      <c r="G104" s="269">
        <f t="shared" si="10"/>
        <v>2.6354156510753884E-2</v>
      </c>
      <c r="H104" s="269">
        <f t="shared" si="10"/>
        <v>2.5563255902503065E-2</v>
      </c>
      <c r="I104" s="269">
        <f t="shared" si="10"/>
        <v>2.3679550981683478E-2</v>
      </c>
      <c r="J104" s="269">
        <f t="shared" si="10"/>
        <v>2.6468353923029524E-2</v>
      </c>
      <c r="K104" s="269">
        <f t="shared" si="10"/>
        <v>2.5120456024849601E-2</v>
      </c>
      <c r="L104" s="269">
        <f t="shared" si="10"/>
        <v>2.7289234304503373E-2</v>
      </c>
      <c r="M104" s="269">
        <f t="shared" si="10"/>
        <v>2.9559018417557942E-2</v>
      </c>
      <c r="N104" s="269">
        <f t="shared" si="10"/>
        <v>2.4609589222052277E-2</v>
      </c>
      <c r="O104" s="269">
        <f t="shared" si="10"/>
        <v>3.1860494844933217E-2</v>
      </c>
      <c r="P104" s="269">
        <f t="shared" si="10"/>
        <v>2.5655903058101268E-2</v>
      </c>
      <c r="Q104" s="269">
        <f t="shared" si="10"/>
        <v>2.4202240270749419E-2</v>
      </c>
      <c r="R104" s="269">
        <f t="shared" si="10"/>
        <v>2.4847617510241712E-2</v>
      </c>
      <c r="S104" s="269">
        <f t="shared" si="10"/>
        <v>2.3994914077265006E-2</v>
      </c>
      <c r="T104" s="269">
        <f t="shared" si="10"/>
        <v>2.7681585234858051E-2</v>
      </c>
      <c r="U104" s="269">
        <f t="shared" si="10"/>
        <v>3.1512799463006599E-2</v>
      </c>
      <c r="V104" s="269">
        <f t="shared" si="10"/>
        <v>3.1999578812214172E-2</v>
      </c>
      <c r="W104" s="269">
        <f t="shared" si="10"/>
        <v>2.3377577096488883E-2</v>
      </c>
      <c r="X104" s="269">
        <f t="shared" si="10"/>
        <v>2.4449912804323671E-2</v>
      </c>
      <c r="Y104" s="269">
        <f t="shared" si="10"/>
        <v>2.2393099345135722E-2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0.84596262067001138</v>
      </c>
      <c r="C105" s="269">
        <f t="shared" si="11"/>
        <v>0.8456880277099087</v>
      </c>
      <c r="D105" s="269">
        <f t="shared" si="11"/>
        <v>0.84483291338956124</v>
      </c>
      <c r="E105" s="269">
        <f t="shared" si="11"/>
        <v>0.84493606726670178</v>
      </c>
      <c r="F105" s="269">
        <f t="shared" si="11"/>
        <v>0.85101932235929678</v>
      </c>
      <c r="G105" s="269">
        <f t="shared" si="11"/>
        <v>0.84266227029800722</v>
      </c>
      <c r="H105" s="269">
        <f t="shared" si="11"/>
        <v>0.84541630904323439</v>
      </c>
      <c r="I105" s="269">
        <f t="shared" si="11"/>
        <v>0.85190989520111216</v>
      </c>
      <c r="J105" s="269">
        <f t="shared" si="11"/>
        <v>0.84215060145048715</v>
      </c>
      <c r="K105" s="269">
        <f t="shared" si="11"/>
        <v>0.84715260301697037</v>
      </c>
      <c r="L105" s="269">
        <f t="shared" si="11"/>
        <v>0.8399318609274079</v>
      </c>
      <c r="M105" s="269">
        <f t="shared" si="11"/>
        <v>0.8318872448930813</v>
      </c>
      <c r="N105" s="269">
        <f t="shared" si="11"/>
        <v>0.8491390474943159</v>
      </c>
      <c r="O105" s="269">
        <f t="shared" si="11"/>
        <v>0.82332926768717152</v>
      </c>
      <c r="P105" s="269">
        <f t="shared" si="11"/>
        <v>0.84541652258012046</v>
      </c>
      <c r="Q105" s="269">
        <f t="shared" si="11"/>
        <v>0.85052000896856328</v>
      </c>
      <c r="R105" s="269">
        <f t="shared" si="11"/>
        <v>0.84823479258867873</v>
      </c>
      <c r="S105" s="269">
        <f t="shared" si="11"/>
        <v>0.85128641352115286</v>
      </c>
      <c r="T105" s="269">
        <f t="shared" si="11"/>
        <v>0.83833879740669393</v>
      </c>
      <c r="U105" s="269">
        <f t="shared" si="11"/>
        <v>0.82477169422532814</v>
      </c>
      <c r="V105" s="269">
        <f t="shared" si="11"/>
        <v>0.82300638645393676</v>
      </c>
      <c r="W105" s="269">
        <f t="shared" si="11"/>
        <v>0.85297832249366556</v>
      </c>
      <c r="X105" s="269">
        <f t="shared" si="11"/>
        <v>0.84935235994137759</v>
      </c>
      <c r="Y105" s="269">
        <f t="shared" si="11"/>
        <v>0.85608943172326302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0.60710086352197845</v>
      </c>
      <c r="C106" s="318">
        <f t="shared" si="12"/>
        <v>0.60636312482207444</v>
      </c>
      <c r="D106" s="318">
        <f t="shared" si="12"/>
        <v>0.60305612589342417</v>
      </c>
      <c r="E106" s="318">
        <f t="shared" si="12"/>
        <v>0.60346737851037535</v>
      </c>
      <c r="F106" s="318">
        <f t="shared" si="12"/>
        <v>0.62651244949163476</v>
      </c>
      <c r="G106" s="318">
        <f t="shared" si="12"/>
        <v>0.59559205300969065</v>
      </c>
      <c r="H106" s="318">
        <f t="shared" si="12"/>
        <v>0.60576078495726915</v>
      </c>
      <c r="I106" s="318">
        <f t="shared" si="12"/>
        <v>0.62991410474783061</v>
      </c>
      <c r="J106" s="318">
        <f t="shared" si="12"/>
        <v>0.59400978342208655</v>
      </c>
      <c r="K106" s="318">
        <f t="shared" si="12"/>
        <v>0.61164832778400635</v>
      </c>
      <c r="L106" s="318">
        <f t="shared" si="12"/>
        <v>0.58409528932268984</v>
      </c>
      <c r="M106" s="318">
        <f t="shared" si="12"/>
        <v>0.55477144722847682</v>
      </c>
      <c r="N106" s="318">
        <f t="shared" si="12"/>
        <v>0.61842414853757688</v>
      </c>
      <c r="O106" s="318">
        <f t="shared" si="12"/>
        <v>0.5246371285159237</v>
      </c>
      <c r="P106" s="318">
        <f t="shared" si="12"/>
        <v>0.60489243141042226</v>
      </c>
      <c r="Q106" s="318">
        <f t="shared" si="12"/>
        <v>0.62362400643028848</v>
      </c>
      <c r="R106" s="318">
        <f t="shared" si="12"/>
        <v>0.61528837843016382</v>
      </c>
      <c r="S106" s="318">
        <f t="shared" si="12"/>
        <v>0.62633409404679441</v>
      </c>
      <c r="T106" s="318">
        <f t="shared" si="12"/>
        <v>0.57882393582990066</v>
      </c>
      <c r="U106" s="318">
        <f t="shared" si="12"/>
        <v>0.52933919925964246</v>
      </c>
      <c r="V106" s="318">
        <f t="shared" si="12"/>
        <v>0.52301033508943018</v>
      </c>
      <c r="W106" s="318">
        <f t="shared" si="12"/>
        <v>0.6338135372140834</v>
      </c>
      <c r="X106" s="318">
        <f t="shared" si="12"/>
        <v>0.62013442740084435</v>
      </c>
      <c r="Y106" s="318">
        <f t="shared" si="12"/>
        <v>0.64615412536261663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0.23886175714803287</v>
      </c>
      <c r="C107" s="318">
        <f t="shared" si="13"/>
        <v>0.23932490288783426</v>
      </c>
      <c r="D107" s="318">
        <f t="shared" si="13"/>
        <v>0.2417767874961371</v>
      </c>
      <c r="E107" s="318">
        <f t="shared" si="13"/>
        <v>0.24146868875632641</v>
      </c>
      <c r="F107" s="318">
        <f t="shared" si="13"/>
        <v>0.22450687286766188</v>
      </c>
      <c r="G107" s="318">
        <f t="shared" si="13"/>
        <v>0.24707021728831666</v>
      </c>
      <c r="H107" s="318">
        <f t="shared" si="13"/>
        <v>0.23965552408596519</v>
      </c>
      <c r="I107" s="318">
        <f t="shared" si="13"/>
        <v>0.22199579045328169</v>
      </c>
      <c r="J107" s="318">
        <f t="shared" si="13"/>
        <v>0.24814081802840068</v>
      </c>
      <c r="K107" s="318">
        <f t="shared" si="13"/>
        <v>0.23550427523296402</v>
      </c>
      <c r="L107" s="318">
        <f t="shared" si="13"/>
        <v>0.25583657160471807</v>
      </c>
      <c r="M107" s="318">
        <f t="shared" si="13"/>
        <v>0.27711579766460442</v>
      </c>
      <c r="N107" s="318">
        <f t="shared" si="13"/>
        <v>0.23071489895673902</v>
      </c>
      <c r="O107" s="318">
        <f t="shared" si="13"/>
        <v>0.29869213917124782</v>
      </c>
      <c r="P107" s="318">
        <f t="shared" si="13"/>
        <v>0.24052409116969822</v>
      </c>
      <c r="Q107" s="318">
        <f t="shared" si="13"/>
        <v>0.22689600253827474</v>
      </c>
      <c r="R107" s="318">
        <f t="shared" si="13"/>
        <v>0.23294641415851502</v>
      </c>
      <c r="S107" s="318">
        <f t="shared" si="13"/>
        <v>0.22495231947435856</v>
      </c>
      <c r="T107" s="318">
        <f t="shared" si="13"/>
        <v>0.25951486157679315</v>
      </c>
      <c r="U107" s="318">
        <f t="shared" si="13"/>
        <v>0.29543249496568563</v>
      </c>
      <c r="V107" s="318">
        <f t="shared" si="13"/>
        <v>0.29999605136450658</v>
      </c>
      <c r="W107" s="318">
        <f t="shared" si="13"/>
        <v>0.21916478527958222</v>
      </c>
      <c r="X107" s="318">
        <f t="shared" si="13"/>
        <v>0.22921793254053333</v>
      </c>
      <c r="Y107" s="318">
        <f t="shared" si="13"/>
        <v>0.2099353063606465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5.62838571411882E-2</v>
      </c>
      <c r="C108" s="319">
        <f t="shared" si="14"/>
        <v>5.6392989841900845E-2</v>
      </c>
      <c r="D108" s="319">
        <f t="shared" si="14"/>
        <v>5.6970736253331905E-2</v>
      </c>
      <c r="E108" s="319">
        <f t="shared" si="14"/>
        <v>5.689813783630638E-2</v>
      </c>
      <c r="F108" s="319">
        <f t="shared" si="14"/>
        <v>5.2901363996360661E-2</v>
      </c>
      <c r="G108" s="319">
        <f t="shared" si="14"/>
        <v>5.8218046202681825E-2</v>
      </c>
      <c r="H108" s="319">
        <f t="shared" si="14"/>
        <v>5.6470895306993424E-2</v>
      </c>
      <c r="I108" s="319">
        <f t="shared" si="14"/>
        <v>5.2309668592423988E-2</v>
      </c>
      <c r="J108" s="319">
        <f t="shared" si="14"/>
        <v>5.8470315715514719E-2</v>
      </c>
      <c r="K108" s="319">
        <f t="shared" si="14"/>
        <v>5.5492721570897907E-2</v>
      </c>
      <c r="L108" s="319">
        <f t="shared" si="14"/>
        <v>6.0283693880587817E-2</v>
      </c>
      <c r="M108" s="319">
        <f t="shared" si="14"/>
        <v>6.5297794647197538E-2</v>
      </c>
      <c r="N108" s="319">
        <f t="shared" si="14"/>
        <v>5.4364183569063716E-2</v>
      </c>
      <c r="O108" s="319">
        <f t="shared" si="14"/>
        <v>7.0381905797886141E-2</v>
      </c>
      <c r="P108" s="319">
        <f t="shared" si="14"/>
        <v>5.667555890087328E-2</v>
      </c>
      <c r="Q108" s="319">
        <f t="shared" si="14"/>
        <v>5.3464323235537688E-2</v>
      </c>
      <c r="R108" s="319">
        <f t="shared" si="14"/>
        <v>5.4890003542611462E-2</v>
      </c>
      <c r="S108" s="319">
        <f t="shared" si="14"/>
        <v>5.3006326186519008E-2</v>
      </c>
      <c r="T108" s="319">
        <f t="shared" si="14"/>
        <v>6.1150422610142613E-2</v>
      </c>
      <c r="U108" s="319">
        <f t="shared" si="14"/>
        <v>6.9613824079876999E-2</v>
      </c>
      <c r="V108" s="319">
        <f t="shared" si="14"/>
        <v>7.0689151329721339E-2</v>
      </c>
      <c r="W108" s="319">
        <f t="shared" si="14"/>
        <v>5.1642588635109087E-2</v>
      </c>
      <c r="X108" s="319">
        <f t="shared" si="14"/>
        <v>5.4011447974547148E-2</v>
      </c>
      <c r="Y108" s="319">
        <f t="shared" si="14"/>
        <v>4.9467813237140959E-2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0.99999999999999967</v>
      </c>
      <c r="C110" s="232">
        <f t="shared" si="15"/>
        <v>0.99999999999999978</v>
      </c>
      <c r="D110" s="232">
        <f t="shared" si="15"/>
        <v>1</v>
      </c>
      <c r="E110" s="232">
        <f t="shared" si="15"/>
        <v>0.99999999999999978</v>
      </c>
      <c r="F110" s="232">
        <f t="shared" si="15"/>
        <v>1.0000000000000004</v>
      </c>
      <c r="G110" s="232">
        <f t="shared" si="15"/>
        <v>1.0000000000000004</v>
      </c>
      <c r="H110" s="232">
        <f t="shared" si="15"/>
        <v>1</v>
      </c>
      <c r="I110" s="232">
        <f t="shared" si="15"/>
        <v>0.99999999999999944</v>
      </c>
      <c r="J110" s="232">
        <f t="shared" si="15"/>
        <v>0.99999999999999978</v>
      </c>
      <c r="K110" s="232">
        <f t="shared" si="15"/>
        <v>1</v>
      </c>
      <c r="L110" s="232">
        <f t="shared" si="15"/>
        <v>1</v>
      </c>
      <c r="M110" s="232">
        <f t="shared" si="15"/>
        <v>0.99999999999999989</v>
      </c>
      <c r="N110" s="232">
        <f t="shared" si="15"/>
        <v>0.99999999999999978</v>
      </c>
      <c r="O110" s="232">
        <f t="shared" si="15"/>
        <v>1</v>
      </c>
      <c r="P110" s="232">
        <f t="shared" si="15"/>
        <v>0.99999999999999978</v>
      </c>
      <c r="Q110" s="232">
        <f t="shared" si="15"/>
        <v>1</v>
      </c>
      <c r="R110" s="232">
        <f t="shared" si="15"/>
        <v>1</v>
      </c>
      <c r="S110" s="232">
        <f t="shared" si="15"/>
        <v>0.99999999999999944</v>
      </c>
      <c r="T110" s="232">
        <f t="shared" si="15"/>
        <v>0.99999999999999989</v>
      </c>
      <c r="U110" s="232">
        <f t="shared" si="15"/>
        <v>0.99999999999999978</v>
      </c>
      <c r="V110" s="232">
        <f t="shared" si="15"/>
        <v>1</v>
      </c>
      <c r="W110" s="232">
        <f t="shared" si="15"/>
        <v>0.99999999999999989</v>
      </c>
      <c r="X110" s="232">
        <f t="shared" si="15"/>
        <v>0.99999999999999956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3.2853521036601673E-3</v>
      </c>
      <c r="C111" s="299">
        <f t="shared" si="16"/>
        <v>3.292143076246624E-3</v>
      </c>
      <c r="D111" s="299">
        <f t="shared" si="16"/>
        <v>3.2920330904893098E-3</v>
      </c>
      <c r="E111" s="299">
        <f t="shared" si="16"/>
        <v>3.2923743564644455E-3</v>
      </c>
      <c r="F111" s="299">
        <f t="shared" si="16"/>
        <v>3.2993047959441182E-3</v>
      </c>
      <c r="G111" s="299">
        <f t="shared" si="16"/>
        <v>3.3096480110150961E-3</v>
      </c>
      <c r="H111" s="299">
        <f t="shared" si="16"/>
        <v>3.306886744776626E-3</v>
      </c>
      <c r="I111" s="299">
        <f t="shared" si="16"/>
        <v>3.3003728968912815E-3</v>
      </c>
      <c r="J111" s="299">
        <f t="shared" si="16"/>
        <v>3.3167114331622647E-3</v>
      </c>
      <c r="K111" s="299">
        <f t="shared" si="16"/>
        <v>3.2925742858293658E-3</v>
      </c>
      <c r="L111" s="299">
        <f t="shared" si="16"/>
        <v>3.2852162432400927E-3</v>
      </c>
      <c r="M111" s="299">
        <f t="shared" si="16"/>
        <v>3.2926938363234707E-3</v>
      </c>
      <c r="N111" s="299">
        <f t="shared" si="16"/>
        <v>3.2794856107797501E-3</v>
      </c>
      <c r="O111" s="299">
        <f t="shared" si="16"/>
        <v>3.3127375194338094E-3</v>
      </c>
      <c r="P111" s="299">
        <f t="shared" si="16"/>
        <v>3.2864850095494264E-3</v>
      </c>
      <c r="Q111" s="299">
        <f t="shared" si="16"/>
        <v>3.2821582449218348E-3</v>
      </c>
      <c r="R111" s="299">
        <f t="shared" si="16"/>
        <v>3.2855399759813718E-3</v>
      </c>
      <c r="S111" s="299">
        <f t="shared" si="16"/>
        <v>3.2774781228918979E-3</v>
      </c>
      <c r="T111" s="299">
        <f t="shared" si="16"/>
        <v>3.290222083217398E-3</v>
      </c>
      <c r="U111" s="299">
        <f t="shared" si="16"/>
        <v>3.3034063275371116E-3</v>
      </c>
      <c r="V111" s="299">
        <f t="shared" si="16"/>
        <v>3.308242556722843E-3</v>
      </c>
      <c r="W111" s="299">
        <f t="shared" si="16"/>
        <v>3.274111378354629E-3</v>
      </c>
      <c r="X111" s="299">
        <f t="shared" si="16"/>
        <v>3.2825156724307692E-3</v>
      </c>
      <c r="Y111" s="299">
        <f t="shared" si="16"/>
        <v>3.2750907120921539E-3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1.2117288210522859E-3</v>
      </c>
      <c r="C112" s="233">
        <f t="shared" si="17"/>
        <v>1.2142335197714328E-3</v>
      </c>
      <c r="D112" s="233">
        <f t="shared" si="17"/>
        <v>1.2141929539788376E-3</v>
      </c>
      <c r="E112" s="233">
        <f t="shared" si="17"/>
        <v>1.2143188223194799E-3</v>
      </c>
      <c r="F112" s="233">
        <f t="shared" si="17"/>
        <v>1.2168749602904211E-3</v>
      </c>
      <c r="G112" s="233">
        <f t="shared" si="17"/>
        <v>1.2206898243927761E-3</v>
      </c>
      <c r="H112" s="233">
        <f t="shared" si="17"/>
        <v>1.2196713929497579E-3</v>
      </c>
      <c r="I112" s="233">
        <f t="shared" si="17"/>
        <v>1.2172689054934422E-3</v>
      </c>
      <c r="J112" s="233">
        <f t="shared" si="17"/>
        <v>1.2232950100535289E-3</v>
      </c>
      <c r="K112" s="233">
        <f t="shared" si="17"/>
        <v>1.2143925618049304E-3</v>
      </c>
      <c r="L112" s="233">
        <f t="shared" si="17"/>
        <v>1.2116787119676431E-3</v>
      </c>
      <c r="M112" s="233">
        <f t="shared" si="17"/>
        <v>1.2144366553372846E-3</v>
      </c>
      <c r="N112" s="233">
        <f t="shared" si="17"/>
        <v>1.2095650960458307E-3</v>
      </c>
      <c r="O112" s="233">
        <f t="shared" si="17"/>
        <v>1.2218293206402756E-3</v>
      </c>
      <c r="P112" s="233">
        <f t="shared" si="17"/>
        <v>1.2121466681122785E-3</v>
      </c>
      <c r="Q112" s="233">
        <f t="shared" si="17"/>
        <v>1.2105508375176454E-3</v>
      </c>
      <c r="R112" s="233">
        <f t="shared" si="17"/>
        <v>1.211798113566178E-3</v>
      </c>
      <c r="S112" s="233">
        <f t="shared" si="17"/>
        <v>1.2088246789292258E-3</v>
      </c>
      <c r="T112" s="233">
        <f t="shared" si="17"/>
        <v>1.21352500435357E-3</v>
      </c>
      <c r="U112" s="233">
        <f t="shared" si="17"/>
        <v>1.2183877187056154E-3</v>
      </c>
      <c r="V112" s="233">
        <f t="shared" si="17"/>
        <v>1.2201714539354055E-3</v>
      </c>
      <c r="W112" s="233">
        <f t="shared" si="17"/>
        <v>1.2075829303250553E-3</v>
      </c>
      <c r="X112" s="233">
        <f t="shared" si="17"/>
        <v>1.2106826666794365E-3</v>
      </c>
      <c r="Y112" s="233">
        <f t="shared" si="17"/>
        <v>1.2079441357233645E-3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2.3637214256532393E-2</v>
      </c>
      <c r="C113" s="233">
        <f t="shared" si="18"/>
        <v>2.3686073456085907E-2</v>
      </c>
      <c r="D113" s="233">
        <f t="shared" si="18"/>
        <v>2.3685282138495353E-2</v>
      </c>
      <c r="E113" s="233">
        <f t="shared" si="18"/>
        <v>2.3687737454308761E-2</v>
      </c>
      <c r="F113" s="233">
        <f t="shared" si="18"/>
        <v>2.3737600080202176E-2</v>
      </c>
      <c r="G113" s="233">
        <f t="shared" si="18"/>
        <v>2.3812016697666631E-2</v>
      </c>
      <c r="H113" s="233">
        <f t="shared" si="18"/>
        <v>2.379215013857687E-2</v>
      </c>
      <c r="I113" s="233">
        <f t="shared" si="18"/>
        <v>2.374528477582661E-2</v>
      </c>
      <c r="J113" s="233">
        <f t="shared" si="18"/>
        <v>2.3862836097660586E-2</v>
      </c>
      <c r="K113" s="233">
        <f t="shared" si="18"/>
        <v>2.3689175891677329E-2</v>
      </c>
      <c r="L113" s="233">
        <f t="shared" si="18"/>
        <v>2.3636236777785216E-2</v>
      </c>
      <c r="M113" s="233">
        <f t="shared" si="18"/>
        <v>2.3690036024945977E-2</v>
      </c>
      <c r="N113" s="233">
        <f t="shared" si="18"/>
        <v>2.359500643686083E-2</v>
      </c>
      <c r="O113" s="233">
        <f t="shared" si="18"/>
        <v>2.3834244869910051E-2</v>
      </c>
      <c r="P113" s="233">
        <f t="shared" si="18"/>
        <v>2.3645365206078128E-2</v>
      </c>
      <c r="Q113" s="233">
        <f t="shared" si="18"/>
        <v>2.3614235312138885E-2</v>
      </c>
      <c r="R113" s="233">
        <f t="shared" si="18"/>
        <v>2.3638565946752815E-2</v>
      </c>
      <c r="S113" s="233">
        <f t="shared" si="18"/>
        <v>2.3580563107858228E-2</v>
      </c>
      <c r="T113" s="233">
        <f t="shared" si="18"/>
        <v>2.3672252434051005E-2</v>
      </c>
      <c r="U113" s="233">
        <f t="shared" si="18"/>
        <v>2.3767109483756078E-2</v>
      </c>
      <c r="V113" s="233">
        <f t="shared" si="18"/>
        <v>2.380190483653712E-2</v>
      </c>
      <c r="W113" s="233">
        <f t="shared" si="18"/>
        <v>2.3556340297193348E-2</v>
      </c>
      <c r="X113" s="233">
        <f t="shared" si="18"/>
        <v>2.361680690578952E-2</v>
      </c>
      <c r="Y113" s="233">
        <f t="shared" si="18"/>
        <v>2.3563386336902983E-2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1.3196817203536588E-2</v>
      </c>
      <c r="C114" s="233">
        <f t="shared" si="19"/>
        <v>1.3224095626375302E-2</v>
      </c>
      <c r="D114" s="233">
        <f t="shared" si="19"/>
        <v>1.3223653828391866E-2</v>
      </c>
      <c r="E114" s="233">
        <f t="shared" si="19"/>
        <v>1.322502464788078E-2</v>
      </c>
      <c r="F114" s="233">
        <f t="shared" si="19"/>
        <v>1.3252863290457793E-2</v>
      </c>
      <c r="G114" s="233">
        <f t="shared" si="19"/>
        <v>1.3294410593237452E-2</v>
      </c>
      <c r="H114" s="233">
        <f t="shared" si="19"/>
        <v>1.3283318958414265E-2</v>
      </c>
      <c r="I114" s="233">
        <f t="shared" si="19"/>
        <v>1.32571537081999E-2</v>
      </c>
      <c r="J114" s="233">
        <f t="shared" si="19"/>
        <v>1.3322783409290787E-2</v>
      </c>
      <c r="K114" s="233">
        <f t="shared" si="19"/>
        <v>1.3225827737229877E-2</v>
      </c>
      <c r="L114" s="233">
        <f t="shared" si="19"/>
        <v>1.319627147051548E-2</v>
      </c>
      <c r="M114" s="233">
        <f t="shared" si="19"/>
        <v>1.3226307955473611E-2</v>
      </c>
      <c r="N114" s="233">
        <f t="shared" si="19"/>
        <v>1.3173252291245309E-2</v>
      </c>
      <c r="O114" s="233">
        <f t="shared" si="19"/>
        <v>1.3306820732718425E-2</v>
      </c>
      <c r="P114" s="233">
        <f t="shared" si="19"/>
        <v>1.3201367934008583E-2</v>
      </c>
      <c r="Q114" s="233">
        <f t="shared" si="19"/>
        <v>1.3183987902866881E-2</v>
      </c>
      <c r="R114" s="233">
        <f t="shared" si="19"/>
        <v>1.3197571861363909E-2</v>
      </c>
      <c r="S114" s="233">
        <f t="shared" si="19"/>
        <v>1.3165188482600631E-2</v>
      </c>
      <c r="T114" s="233">
        <f t="shared" si="19"/>
        <v>1.3216379255935821E-2</v>
      </c>
      <c r="U114" s="233">
        <f t="shared" si="19"/>
        <v>1.3269338590815081E-2</v>
      </c>
      <c r="V114" s="233">
        <f t="shared" si="19"/>
        <v>1.3288765072514683E-2</v>
      </c>
      <c r="W114" s="233">
        <f t="shared" si="19"/>
        <v>1.3151664722946434E-2</v>
      </c>
      <c r="X114" s="233">
        <f t="shared" si="19"/>
        <v>1.3185423641061783E-2</v>
      </c>
      <c r="Y114" s="233">
        <f t="shared" si="19"/>
        <v>1.315559857475518E-2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1.1846468236016724E-2</v>
      </c>
      <c r="C115" s="300">
        <f t="shared" si="20"/>
        <v>1.1878721986430476E-2</v>
      </c>
      <c r="D115" s="300">
        <f t="shared" si="20"/>
        <v>1.1935539261830361E-2</v>
      </c>
      <c r="E115" s="300">
        <f t="shared" si="20"/>
        <v>1.192836568106786E-2</v>
      </c>
      <c r="F115" s="300">
        <f t="shared" si="20"/>
        <v>1.1568093994577143E-2</v>
      </c>
      <c r="G115" s="300">
        <f t="shared" si="20"/>
        <v>1.2421781972582367E-2</v>
      </c>
      <c r="H115" s="300">
        <f t="shared" si="20"/>
        <v>1.2129457306912665E-2</v>
      </c>
      <c r="I115" s="300">
        <f t="shared" si="20"/>
        <v>1.1496771992028046E-2</v>
      </c>
      <c r="J115" s="300">
        <f t="shared" si="20"/>
        <v>1.2480955130883429E-2</v>
      </c>
      <c r="K115" s="300">
        <f t="shared" si="20"/>
        <v>1.1895753818547914E-2</v>
      </c>
      <c r="L115" s="300">
        <f t="shared" si="20"/>
        <v>1.2564660739949969E-2</v>
      </c>
      <c r="M115" s="300">
        <f t="shared" si="20"/>
        <v>1.3665109234167017E-2</v>
      </c>
      <c r="N115" s="300">
        <f t="shared" si="20"/>
        <v>1.1796532241210363E-2</v>
      </c>
      <c r="O115" s="300">
        <f t="shared" si="20"/>
        <v>1.5089344280888735E-2</v>
      </c>
      <c r="P115" s="300">
        <f t="shared" si="20"/>
        <v>1.2217965579754478E-2</v>
      </c>
      <c r="Q115" s="300">
        <f t="shared" si="20"/>
        <v>1.1666586812355554E-2</v>
      </c>
      <c r="R115" s="300">
        <f t="shared" si="20"/>
        <v>1.1899004952734243E-2</v>
      </c>
      <c r="S115" s="300">
        <f t="shared" si="20"/>
        <v>1.1575370682518465E-2</v>
      </c>
      <c r="T115" s="300">
        <f t="shared" si="20"/>
        <v>1.3005113185087326E-2</v>
      </c>
      <c r="U115" s="300">
        <f t="shared" si="20"/>
        <v>1.4825494782562808E-2</v>
      </c>
      <c r="V115" s="300">
        <f t="shared" si="20"/>
        <v>1.5064912094744946E-2</v>
      </c>
      <c r="W115" s="300">
        <f t="shared" si="20"/>
        <v>1.1442631347038261E-2</v>
      </c>
      <c r="X115" s="300">
        <f t="shared" si="20"/>
        <v>1.1666149751748178E-2</v>
      </c>
      <c r="Y115" s="300">
        <f t="shared" si="20"/>
        <v>1.1339166675653619E-2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5.6413326489120619E-2</v>
      </c>
      <c r="C116" s="301">
        <f t="shared" si="21"/>
        <v>5.6490605820376252E-2</v>
      </c>
      <c r="D116" s="301">
        <f t="shared" si="21"/>
        <v>5.6920172198729149E-2</v>
      </c>
      <c r="E116" s="301">
        <f t="shared" si="21"/>
        <v>5.6865865450729372E-2</v>
      </c>
      <c r="F116" s="301">
        <f t="shared" si="21"/>
        <v>5.4091379904535775E-2</v>
      </c>
      <c r="G116" s="301">
        <f t="shared" si="21"/>
        <v>5.8010507133252516E-2</v>
      </c>
      <c r="H116" s="301">
        <f t="shared" si="21"/>
        <v>5.6698916291431055E-2</v>
      </c>
      <c r="I116" s="301">
        <f t="shared" si="21"/>
        <v>5.3675413400900256E-2</v>
      </c>
      <c r="J116" s="301">
        <f t="shared" si="21"/>
        <v>5.8192921762392352E-2</v>
      </c>
      <c r="K116" s="301">
        <f t="shared" si="21"/>
        <v>5.5956673537790956E-2</v>
      </c>
      <c r="L116" s="301">
        <f t="shared" si="21"/>
        <v>5.958498623959245E-2</v>
      </c>
      <c r="M116" s="301">
        <f t="shared" si="21"/>
        <v>6.3664176305661471E-2</v>
      </c>
      <c r="N116" s="301">
        <f t="shared" si="21"/>
        <v>5.5214428438967025E-2</v>
      </c>
      <c r="O116" s="301">
        <f t="shared" si="21"/>
        <v>6.806517521032672E-2</v>
      </c>
      <c r="P116" s="301">
        <f t="shared" si="21"/>
        <v>5.6920174435180701E-2</v>
      </c>
      <c r="Q116" s="301">
        <f t="shared" si="21"/>
        <v>5.4579201909715866E-2</v>
      </c>
      <c r="R116" s="301">
        <f t="shared" si="21"/>
        <v>5.560116418948706E-2</v>
      </c>
      <c r="S116" s="301">
        <f t="shared" si="21"/>
        <v>5.4239338883931627E-2</v>
      </c>
      <c r="T116" s="301">
        <f t="shared" si="21"/>
        <v>6.033347999732188E-2</v>
      </c>
      <c r="U116" s="301">
        <f t="shared" si="21"/>
        <v>6.7409085764914778E-2</v>
      </c>
      <c r="V116" s="301">
        <f t="shared" si="21"/>
        <v>6.8356952767962109E-2</v>
      </c>
      <c r="W116" s="301">
        <f t="shared" si="21"/>
        <v>5.3092557190776234E-2</v>
      </c>
      <c r="X116" s="301">
        <f t="shared" si="21"/>
        <v>5.4769168570447314E-2</v>
      </c>
      <c r="Y116" s="301">
        <f t="shared" si="21"/>
        <v>5.159305845485062E-2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2.2730585828148245E-2</v>
      </c>
      <c r="C117" s="302">
        <f t="shared" si="22"/>
        <v>2.2718886494423936E-2</v>
      </c>
      <c r="D117" s="302">
        <f t="shared" si="22"/>
        <v>2.2677643965468619E-2</v>
      </c>
      <c r="E117" s="302">
        <f t="shared" si="22"/>
        <v>2.2682683751303605E-2</v>
      </c>
      <c r="F117" s="302">
        <f t="shared" si="22"/>
        <v>2.2945555688463112E-2</v>
      </c>
      <c r="G117" s="302">
        <f t="shared" si="22"/>
        <v>2.255318371266201E-2</v>
      </c>
      <c r="H117" s="302">
        <f t="shared" si="22"/>
        <v>2.268432349222638E-2</v>
      </c>
      <c r="I117" s="302">
        <f t="shared" si="22"/>
        <v>2.298547128339927E-2</v>
      </c>
      <c r="J117" s="302">
        <f t="shared" si="22"/>
        <v>2.2530840523258541E-2</v>
      </c>
      <c r="K117" s="302">
        <f t="shared" si="22"/>
        <v>2.2767360356044732E-2</v>
      </c>
      <c r="L117" s="302">
        <f t="shared" si="22"/>
        <v>2.2416746542773869E-2</v>
      </c>
      <c r="M117" s="302">
        <f t="shared" si="22"/>
        <v>2.2003732747568592E-2</v>
      </c>
      <c r="N117" s="302">
        <f t="shared" si="22"/>
        <v>2.2845708631955803E-2</v>
      </c>
      <c r="O117" s="302">
        <f t="shared" si="22"/>
        <v>2.1544657373651986E-2</v>
      </c>
      <c r="P117" s="302">
        <f t="shared" si="22"/>
        <v>2.2672109415440136E-2</v>
      </c>
      <c r="Q117" s="302">
        <f t="shared" si="22"/>
        <v>2.2906742362493862E-2</v>
      </c>
      <c r="R117" s="302">
        <f t="shared" si="22"/>
        <v>2.2803768139443088E-2</v>
      </c>
      <c r="S117" s="302">
        <f t="shared" si="22"/>
        <v>2.2943294333635234E-2</v>
      </c>
      <c r="T117" s="302">
        <f t="shared" si="22"/>
        <v>2.2331868523790543E-2</v>
      </c>
      <c r="U117" s="302">
        <f t="shared" si="22"/>
        <v>2.1618012291433262E-2</v>
      </c>
      <c r="V117" s="302">
        <f t="shared" si="22"/>
        <v>2.1520884817328879E-2</v>
      </c>
      <c r="W117" s="302">
        <f t="shared" si="22"/>
        <v>2.3054772141815089E-2</v>
      </c>
      <c r="X117" s="302">
        <f t="shared" si="22"/>
        <v>2.2889055711745602E-2</v>
      </c>
      <c r="Y117" s="302">
        <f t="shared" si="22"/>
        <v>2.3195573179891685E-2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3.3682740660972377E-2</v>
      </c>
      <c r="C118" s="302">
        <f t="shared" si="23"/>
        <v>3.3771719325952305E-2</v>
      </c>
      <c r="D118" s="302">
        <f t="shared" si="23"/>
        <v>3.424252823326053E-2</v>
      </c>
      <c r="E118" s="302">
        <f t="shared" si="23"/>
        <v>3.4183181699425767E-2</v>
      </c>
      <c r="F118" s="302">
        <f t="shared" si="23"/>
        <v>3.1145824216072662E-2</v>
      </c>
      <c r="G118" s="302">
        <f t="shared" si="23"/>
        <v>3.5457323420590506E-2</v>
      </c>
      <c r="H118" s="302">
        <f t="shared" si="23"/>
        <v>3.4014592799204671E-2</v>
      </c>
      <c r="I118" s="302">
        <f t="shared" si="23"/>
        <v>3.0689942117500986E-2</v>
      </c>
      <c r="J118" s="302">
        <f t="shared" si="23"/>
        <v>3.5662081239133815E-2</v>
      </c>
      <c r="K118" s="302">
        <f t="shared" si="23"/>
        <v>3.3189313181746227E-2</v>
      </c>
      <c r="L118" s="302">
        <f t="shared" si="23"/>
        <v>3.7168239696818581E-2</v>
      </c>
      <c r="M118" s="302">
        <f t="shared" si="23"/>
        <v>4.1660443558092876E-2</v>
      </c>
      <c r="N118" s="302">
        <f t="shared" si="23"/>
        <v>3.2368719807011219E-2</v>
      </c>
      <c r="O118" s="302">
        <f t="shared" si="23"/>
        <v>4.6520517836674734E-2</v>
      </c>
      <c r="P118" s="302">
        <f t="shared" si="23"/>
        <v>3.4248065019740564E-2</v>
      </c>
      <c r="Q118" s="302">
        <f t="shared" si="23"/>
        <v>3.1672459547222004E-2</v>
      </c>
      <c r="R118" s="302">
        <f t="shared" si="23"/>
        <v>3.2797396050043968E-2</v>
      </c>
      <c r="S118" s="302">
        <f t="shared" si="23"/>
        <v>3.1296044550296394E-2</v>
      </c>
      <c r="T118" s="302">
        <f t="shared" si="23"/>
        <v>3.8001611473531337E-2</v>
      </c>
      <c r="U118" s="302">
        <f t="shared" si="23"/>
        <v>4.5791073473481513E-2</v>
      </c>
      <c r="V118" s="302">
        <f t="shared" si="23"/>
        <v>4.683606795063322E-2</v>
      </c>
      <c r="W118" s="302">
        <f t="shared" si="23"/>
        <v>3.0037785048961149E-2</v>
      </c>
      <c r="X118" s="302">
        <f t="shared" si="23"/>
        <v>3.1880112858701716E-2</v>
      </c>
      <c r="Y118" s="302">
        <f t="shared" si="23"/>
        <v>2.8397485274958931E-2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0.79172779706260377</v>
      </c>
      <c r="C119" s="301">
        <f t="shared" si="24"/>
        <v>0.79154028871858539</v>
      </c>
      <c r="D119" s="301">
        <f t="shared" si="24"/>
        <v>0.79120444503718546</v>
      </c>
      <c r="E119" s="301">
        <f t="shared" si="24"/>
        <v>0.79124173057178881</v>
      </c>
      <c r="F119" s="301">
        <f t="shared" si="24"/>
        <v>0.79330678133837296</v>
      </c>
      <c r="G119" s="301">
        <f t="shared" si="24"/>
        <v>0.78976469546853367</v>
      </c>
      <c r="H119" s="301">
        <f t="shared" si="24"/>
        <v>0.79094496681827031</v>
      </c>
      <c r="I119" s="301">
        <f t="shared" si="24"/>
        <v>0.7936313623895882</v>
      </c>
      <c r="J119" s="301">
        <f t="shared" si="24"/>
        <v>0.7894786621737776</v>
      </c>
      <c r="K119" s="301">
        <f t="shared" si="24"/>
        <v>0.79187491291900591</v>
      </c>
      <c r="L119" s="301">
        <f t="shared" si="24"/>
        <v>0.78897109256243947</v>
      </c>
      <c r="M119" s="301">
        <f t="shared" si="24"/>
        <v>0.78514724532992008</v>
      </c>
      <c r="N119" s="301">
        <f t="shared" si="24"/>
        <v>0.79266562432989207</v>
      </c>
      <c r="O119" s="301">
        <f t="shared" si="24"/>
        <v>0.78062147504264479</v>
      </c>
      <c r="P119" s="301">
        <f t="shared" si="24"/>
        <v>0.7910400985822037</v>
      </c>
      <c r="Q119" s="301">
        <f t="shared" si="24"/>
        <v>0.79316361842929428</v>
      </c>
      <c r="R119" s="301">
        <f t="shared" si="24"/>
        <v>0.79222042776060098</v>
      </c>
      <c r="S119" s="301">
        <f t="shared" si="24"/>
        <v>0.79354579087417354</v>
      </c>
      <c r="T119" s="301">
        <f t="shared" si="24"/>
        <v>0.78799940726881823</v>
      </c>
      <c r="U119" s="301">
        <f t="shared" si="24"/>
        <v>0.78144218240369989</v>
      </c>
      <c r="V119" s="301">
        <f t="shared" si="24"/>
        <v>0.78051929335319814</v>
      </c>
      <c r="W119" s="301">
        <f t="shared" si="24"/>
        <v>0.79448321913386855</v>
      </c>
      <c r="X119" s="301">
        <f t="shared" si="24"/>
        <v>0.79303149016361274</v>
      </c>
      <c r="Y119" s="301">
        <f t="shared" si="24"/>
        <v>0.79556156099518316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0.72203037336470943</v>
      </c>
      <c r="C120" s="302">
        <f t="shared" si="25"/>
        <v>0.72165874746993719</v>
      </c>
      <c r="D120" s="302">
        <f t="shared" si="25"/>
        <v>0.72034869066782681</v>
      </c>
      <c r="E120" s="302">
        <f t="shared" si="25"/>
        <v>0.72050877798258561</v>
      </c>
      <c r="F120" s="302">
        <f t="shared" si="25"/>
        <v>0.72885882775118149</v>
      </c>
      <c r="G120" s="302">
        <f t="shared" si="25"/>
        <v>0.71639524734338145</v>
      </c>
      <c r="H120" s="302">
        <f t="shared" si="25"/>
        <v>0.72056086387072016</v>
      </c>
      <c r="I120" s="302">
        <f t="shared" si="25"/>
        <v>0.73012673488444713</v>
      </c>
      <c r="J120" s="302">
        <f t="shared" si="25"/>
        <v>0.71568552250350692</v>
      </c>
      <c r="K120" s="302">
        <f t="shared" si="25"/>
        <v>0.72319850542730346</v>
      </c>
      <c r="L120" s="302">
        <f t="shared" si="25"/>
        <v>0.71206136077046378</v>
      </c>
      <c r="M120" s="302">
        <f t="shared" si="25"/>
        <v>0.69894209904041416</v>
      </c>
      <c r="N120" s="302">
        <f t="shared" si="25"/>
        <v>0.72568721536800807</v>
      </c>
      <c r="O120" s="302">
        <f t="shared" si="25"/>
        <v>0.68435970481012209</v>
      </c>
      <c r="P120" s="302">
        <f t="shared" si="25"/>
        <v>0.72017288731398066</v>
      </c>
      <c r="Q120" s="302">
        <f t="shared" si="25"/>
        <v>0.72762593386745189</v>
      </c>
      <c r="R120" s="302">
        <f t="shared" si="25"/>
        <v>0.72435498795878028</v>
      </c>
      <c r="S120" s="302">
        <f t="shared" si="25"/>
        <v>0.72878699648017797</v>
      </c>
      <c r="T120" s="302">
        <f t="shared" si="25"/>
        <v>0.70936523546158214</v>
      </c>
      <c r="U120" s="302">
        <f t="shared" si="25"/>
        <v>0.68668980219846876</v>
      </c>
      <c r="V120" s="302">
        <f t="shared" si="25"/>
        <v>0.68360457655044693</v>
      </c>
      <c r="W120" s="302">
        <f t="shared" si="25"/>
        <v>0.73232805626941999</v>
      </c>
      <c r="X120" s="302">
        <f t="shared" si="25"/>
        <v>0.7270641226083896</v>
      </c>
      <c r="Y120" s="302">
        <f t="shared" si="25"/>
        <v>0.73680055983185344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6.9697423697894362E-2</v>
      </c>
      <c r="C121" s="302">
        <f t="shared" si="26"/>
        <v>6.9881541248648316E-2</v>
      </c>
      <c r="D121" s="302">
        <f t="shared" si="26"/>
        <v>7.0855754369358676E-2</v>
      </c>
      <c r="E121" s="302">
        <f t="shared" si="26"/>
        <v>7.0732952589203174E-2</v>
      </c>
      <c r="F121" s="302">
        <f t="shared" si="26"/>
        <v>6.4447953587191451E-2</v>
      </c>
      <c r="G121" s="302">
        <f t="shared" si="26"/>
        <v>7.3369448125152226E-2</v>
      </c>
      <c r="H121" s="302">
        <f t="shared" si="26"/>
        <v>7.0384102947550181E-2</v>
      </c>
      <c r="I121" s="302">
        <f t="shared" si="26"/>
        <v>6.3504627505141062E-2</v>
      </c>
      <c r="J121" s="302">
        <f t="shared" si="26"/>
        <v>7.3793139670270597E-2</v>
      </c>
      <c r="K121" s="302">
        <f t="shared" si="26"/>
        <v>6.8676407491702507E-2</v>
      </c>
      <c r="L121" s="302">
        <f t="shared" si="26"/>
        <v>7.6909731791975716E-2</v>
      </c>
      <c r="M121" s="302">
        <f t="shared" si="26"/>
        <v>8.620514628950593E-2</v>
      </c>
      <c r="N121" s="302">
        <f t="shared" si="26"/>
        <v>6.697840896188402E-2</v>
      </c>
      <c r="O121" s="302">
        <f t="shared" si="26"/>
        <v>9.6261770232522623E-2</v>
      </c>
      <c r="P121" s="302">
        <f t="shared" si="26"/>
        <v>7.0867211268222943E-2</v>
      </c>
      <c r="Q121" s="302">
        <f t="shared" si="26"/>
        <v>6.5537684561842405E-2</v>
      </c>
      <c r="R121" s="302">
        <f t="shared" si="26"/>
        <v>6.7865439801820734E-2</v>
      </c>
      <c r="S121" s="302">
        <f t="shared" si="26"/>
        <v>6.4758794393995608E-2</v>
      </c>
      <c r="T121" s="302">
        <f t="shared" si="26"/>
        <v>7.8634171807236031E-2</v>
      </c>
      <c r="U121" s="302">
        <f t="shared" si="26"/>
        <v>9.4752380205231079E-2</v>
      </c>
      <c r="V121" s="302">
        <f t="shared" si="26"/>
        <v>9.691471680275128E-2</v>
      </c>
      <c r="W121" s="302">
        <f t="shared" si="26"/>
        <v>6.2155162864448596E-2</v>
      </c>
      <c r="X121" s="302">
        <f t="shared" si="26"/>
        <v>6.5967367555223116E-2</v>
      </c>
      <c r="Y121" s="302">
        <f t="shared" si="26"/>
        <v>5.8761001163329642E-2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9.8681295827477089E-2</v>
      </c>
      <c r="C122" s="301">
        <f t="shared" si="27"/>
        <v>9.8673837796128247E-2</v>
      </c>
      <c r="D122" s="301">
        <f t="shared" si="27"/>
        <v>9.8524681490899782E-2</v>
      </c>
      <c r="E122" s="301">
        <f t="shared" si="27"/>
        <v>9.8544583015440224E-2</v>
      </c>
      <c r="F122" s="301">
        <f t="shared" si="27"/>
        <v>9.9527101635620049E-2</v>
      </c>
      <c r="G122" s="301">
        <f t="shared" si="27"/>
        <v>9.8166250299319871E-2</v>
      </c>
      <c r="H122" s="301">
        <f t="shared" si="27"/>
        <v>9.8624632348668556E-2</v>
      </c>
      <c r="I122" s="301">
        <f t="shared" si="27"/>
        <v>9.9676371931071733E-2</v>
      </c>
      <c r="J122" s="301">
        <f t="shared" si="27"/>
        <v>9.8121834982779349E-2</v>
      </c>
      <c r="K122" s="301">
        <f t="shared" si="27"/>
        <v>9.8850689248113688E-2</v>
      </c>
      <c r="L122" s="301">
        <f t="shared" si="27"/>
        <v>9.7549857254509709E-2</v>
      </c>
      <c r="M122" s="301">
        <f t="shared" si="27"/>
        <v>9.6099994658171067E-2</v>
      </c>
      <c r="N122" s="301">
        <f t="shared" si="27"/>
        <v>9.9066105554998701E-2</v>
      </c>
      <c r="O122" s="301">
        <f t="shared" si="27"/>
        <v>9.4548373023437271E-2</v>
      </c>
      <c r="P122" s="301">
        <f t="shared" si="27"/>
        <v>9.8476396585112536E-2</v>
      </c>
      <c r="Q122" s="301">
        <f t="shared" si="27"/>
        <v>9.9299660551189023E-2</v>
      </c>
      <c r="R122" s="301">
        <f t="shared" si="27"/>
        <v>9.8945927199513492E-2</v>
      </c>
      <c r="S122" s="301">
        <f t="shared" si="27"/>
        <v>9.9407445167095834E-2</v>
      </c>
      <c r="T122" s="301">
        <f t="shared" si="27"/>
        <v>9.7269620771214621E-2</v>
      </c>
      <c r="U122" s="301">
        <f t="shared" si="27"/>
        <v>9.4764994928008481E-2</v>
      </c>
      <c r="V122" s="301">
        <f t="shared" si="27"/>
        <v>9.443975786438473E-2</v>
      </c>
      <c r="W122" s="301">
        <f t="shared" si="27"/>
        <v>9.9791892999497353E-2</v>
      </c>
      <c r="X122" s="301">
        <f t="shared" si="27"/>
        <v>9.9237762628229823E-2</v>
      </c>
      <c r="Y122" s="301">
        <f t="shared" si="27"/>
        <v>0.10030419411483875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8.1896963645533935E-2</v>
      </c>
      <c r="C123" s="302">
        <f t="shared" si="28"/>
        <v>8.1854811634321387E-2</v>
      </c>
      <c r="D123" s="302">
        <f t="shared" si="28"/>
        <v>8.1706217228526459E-2</v>
      </c>
      <c r="E123" s="302">
        <f t="shared" si="28"/>
        <v>8.172437528043193E-2</v>
      </c>
      <c r="F123" s="302">
        <f t="shared" si="28"/>
        <v>8.2671487406962521E-2</v>
      </c>
      <c r="G123" s="302">
        <f t="shared" si="28"/>
        <v>8.125779425885557E-2</v>
      </c>
      <c r="H123" s="302">
        <f t="shared" si="28"/>
        <v>8.1730283170521278E-2</v>
      </c>
      <c r="I123" s="302">
        <f t="shared" si="28"/>
        <v>8.2815300947541248E-2</v>
      </c>
      <c r="J123" s="302">
        <f t="shared" si="28"/>
        <v>8.1177293061740111E-2</v>
      </c>
      <c r="K123" s="302">
        <f t="shared" si="28"/>
        <v>8.2029460106337437E-2</v>
      </c>
      <c r="L123" s="302">
        <f t="shared" si="28"/>
        <v>8.0766219161464481E-2</v>
      </c>
      <c r="M123" s="302">
        <f t="shared" si="28"/>
        <v>7.9278154752269001E-2</v>
      </c>
      <c r="N123" s="302">
        <f t="shared" si="28"/>
        <v>8.23117443357229E-2</v>
      </c>
      <c r="O123" s="302">
        <f t="shared" si="28"/>
        <v>7.7624133184481234E-2</v>
      </c>
      <c r="P123" s="302">
        <f t="shared" si="28"/>
        <v>8.1686276570335559E-2</v>
      </c>
      <c r="Q123" s="302">
        <f t="shared" si="28"/>
        <v>8.2531645276632037E-2</v>
      </c>
      <c r="R123" s="302">
        <f t="shared" si="28"/>
        <v>8.2160635208287383E-2</v>
      </c>
      <c r="S123" s="302">
        <f t="shared" si="28"/>
        <v>8.2663339878538508E-2</v>
      </c>
      <c r="T123" s="302">
        <f t="shared" si="28"/>
        <v>8.0460408651892218E-2</v>
      </c>
      <c r="U123" s="302">
        <f t="shared" si="28"/>
        <v>7.7888426638252045E-2</v>
      </c>
      <c r="V123" s="302">
        <f t="shared" si="28"/>
        <v>7.753848206243473E-2</v>
      </c>
      <c r="W123" s="302">
        <f t="shared" si="28"/>
        <v>8.3064987863892367E-2</v>
      </c>
      <c r="X123" s="302">
        <f t="shared" si="28"/>
        <v>8.2467921314377315E-2</v>
      </c>
      <c r="Y123" s="302">
        <f t="shared" si="28"/>
        <v>8.3572285721668388E-2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1.6784332181943147E-2</v>
      </c>
      <c r="C124" s="303">
        <f t="shared" si="29"/>
        <v>1.6819026161806867E-2</v>
      </c>
      <c r="D124" s="303">
        <f t="shared" si="29"/>
        <v>1.6818464262373312E-2</v>
      </c>
      <c r="E124" s="303">
        <f t="shared" si="29"/>
        <v>1.6820207735008301E-2</v>
      </c>
      <c r="F124" s="303">
        <f t="shared" si="29"/>
        <v>1.6855614228657521E-2</v>
      </c>
      <c r="G124" s="303">
        <f t="shared" si="29"/>
        <v>1.6908456040464297E-2</v>
      </c>
      <c r="H124" s="303">
        <f t="shared" si="29"/>
        <v>1.6894349178147278E-2</v>
      </c>
      <c r="I124" s="303">
        <f t="shared" si="29"/>
        <v>1.6861070983530485E-2</v>
      </c>
      <c r="J124" s="303">
        <f t="shared" si="29"/>
        <v>1.6944541921039242E-2</v>
      </c>
      <c r="K124" s="303">
        <f t="shared" si="29"/>
        <v>1.6821229141776247E-2</v>
      </c>
      <c r="L124" s="303">
        <f t="shared" si="29"/>
        <v>1.6783638093045231E-2</v>
      </c>
      <c r="M124" s="303">
        <f t="shared" si="29"/>
        <v>1.6821839905902056E-2</v>
      </c>
      <c r="N124" s="303">
        <f t="shared" si="29"/>
        <v>1.6754361219275791E-2</v>
      </c>
      <c r="O124" s="303">
        <f t="shared" si="29"/>
        <v>1.6924239838956037E-2</v>
      </c>
      <c r="P124" s="303">
        <f t="shared" si="29"/>
        <v>1.679012001477697E-2</v>
      </c>
      <c r="Q124" s="303">
        <f t="shared" si="29"/>
        <v>1.6768015274556982E-2</v>
      </c>
      <c r="R124" s="303">
        <f t="shared" si="29"/>
        <v>1.6785291991226116E-2</v>
      </c>
      <c r="S124" s="303">
        <f t="shared" si="29"/>
        <v>1.6744105288557319E-2</v>
      </c>
      <c r="T124" s="303">
        <f t="shared" si="29"/>
        <v>1.68092121193224E-2</v>
      </c>
      <c r="U124" s="303">
        <f t="shared" si="29"/>
        <v>1.6876568289756439E-2</v>
      </c>
      <c r="V124" s="303">
        <f t="shared" si="29"/>
        <v>1.6901275801949996E-2</v>
      </c>
      <c r="W124" s="303">
        <f t="shared" si="29"/>
        <v>1.6726905135604975E-2</v>
      </c>
      <c r="X124" s="303">
        <f t="shared" si="29"/>
        <v>1.6769841313852511E-2</v>
      </c>
      <c r="Y124" s="303">
        <f t="shared" si="29"/>
        <v>1.6731908393170368E-2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1.0000000000000002</v>
      </c>
      <c r="C126" s="232">
        <f t="shared" si="30"/>
        <v>1</v>
      </c>
      <c r="D126" s="232">
        <f t="shared" si="30"/>
        <v>0.99999999999999978</v>
      </c>
      <c r="E126" s="232">
        <f t="shared" si="30"/>
        <v>1</v>
      </c>
      <c r="F126" s="232">
        <f t="shared" si="30"/>
        <v>1</v>
      </c>
      <c r="G126" s="232">
        <f t="shared" si="30"/>
        <v>1.0000000000000002</v>
      </c>
      <c r="H126" s="232">
        <f t="shared" si="30"/>
        <v>1</v>
      </c>
      <c r="I126" s="232">
        <f t="shared" si="30"/>
        <v>0.99999999999999989</v>
      </c>
      <c r="J126" s="232">
        <f t="shared" si="30"/>
        <v>0.99999999999999978</v>
      </c>
      <c r="K126" s="232">
        <f t="shared" si="30"/>
        <v>0.99999999999999967</v>
      </c>
      <c r="L126" s="232">
        <f t="shared" si="30"/>
        <v>1</v>
      </c>
      <c r="M126" s="232">
        <f t="shared" si="30"/>
        <v>0.99999999999999978</v>
      </c>
      <c r="N126" s="232">
        <f t="shared" si="30"/>
        <v>0.99999999999999978</v>
      </c>
      <c r="O126" s="232">
        <f t="shared" si="30"/>
        <v>0.99999999999999978</v>
      </c>
      <c r="P126" s="232">
        <f t="shared" si="30"/>
        <v>0.99999999999999989</v>
      </c>
      <c r="Q126" s="232">
        <f t="shared" si="30"/>
        <v>1</v>
      </c>
      <c r="R126" s="232">
        <f t="shared" si="30"/>
        <v>1.0000000000000002</v>
      </c>
      <c r="S126" s="232">
        <f t="shared" si="30"/>
        <v>0.99999999999999989</v>
      </c>
      <c r="T126" s="232">
        <f t="shared" si="30"/>
        <v>0.99999999999999989</v>
      </c>
      <c r="U126" s="232">
        <f t="shared" si="30"/>
        <v>0.99999999999999978</v>
      </c>
      <c r="V126" s="232">
        <f t="shared" si="30"/>
        <v>1</v>
      </c>
      <c r="W126" s="232">
        <f t="shared" si="30"/>
        <v>0.99999999999999989</v>
      </c>
      <c r="X126" s="232">
        <f t="shared" si="30"/>
        <v>1.0000000000000004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2.8003898187696566E-2</v>
      </c>
      <c r="C127" s="299">
        <f t="shared" si="31"/>
        <v>2.7997050848799995E-2</v>
      </c>
      <c r="D127" s="299">
        <f t="shared" si="31"/>
        <v>2.7992776678564507E-2</v>
      </c>
      <c r="E127" s="299">
        <f t="shared" si="31"/>
        <v>2.7993500098846141E-2</v>
      </c>
      <c r="F127" s="299">
        <f t="shared" si="31"/>
        <v>2.7863580905507144E-2</v>
      </c>
      <c r="G127" s="299">
        <f t="shared" si="31"/>
        <v>2.7767300981498908E-2</v>
      </c>
      <c r="H127" s="299">
        <f t="shared" si="31"/>
        <v>2.7785823257133066E-2</v>
      </c>
      <c r="I127" s="299">
        <f t="shared" si="31"/>
        <v>2.7840422187812471E-2</v>
      </c>
      <c r="J127" s="299">
        <f t="shared" si="31"/>
        <v>2.776196984272197E-2</v>
      </c>
      <c r="K127" s="299">
        <f t="shared" si="31"/>
        <v>2.7860285418848177E-2</v>
      </c>
      <c r="L127" s="299">
        <f t="shared" si="31"/>
        <v>2.782801284981332E-2</v>
      </c>
      <c r="M127" s="299">
        <f t="shared" si="31"/>
        <v>2.7714776607353973E-2</v>
      </c>
      <c r="N127" s="299">
        <f t="shared" si="31"/>
        <v>2.7756852635050937E-2</v>
      </c>
      <c r="O127" s="299">
        <f t="shared" si="31"/>
        <v>2.7611559409090821E-2</v>
      </c>
      <c r="P127" s="299">
        <f t="shared" si="31"/>
        <v>2.771247095388359E-2</v>
      </c>
      <c r="Q127" s="299">
        <f t="shared" si="31"/>
        <v>2.7749123258880272E-2</v>
      </c>
      <c r="R127" s="299">
        <f t="shared" si="31"/>
        <v>2.7561715770053754E-2</v>
      </c>
      <c r="S127" s="299">
        <f t="shared" si="31"/>
        <v>2.7462016189630917E-2</v>
      </c>
      <c r="T127" s="299">
        <f t="shared" si="31"/>
        <v>2.75075235659752E-2</v>
      </c>
      <c r="U127" s="299">
        <f t="shared" si="31"/>
        <v>2.7539416914814634E-2</v>
      </c>
      <c r="V127" s="299">
        <f t="shared" si="31"/>
        <v>2.7638453823256394E-2</v>
      </c>
      <c r="W127" s="299">
        <f t="shared" si="31"/>
        <v>2.7840714123520151E-2</v>
      </c>
      <c r="X127" s="299">
        <f t="shared" si="31"/>
        <v>2.787280582363471E-2</v>
      </c>
      <c r="Y127" s="299">
        <f t="shared" si="31"/>
        <v>2.7960007055396658E-2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3.1018624051048133E-3</v>
      </c>
      <c r="C128" s="233">
        <f t="shared" si="32"/>
        <v>3.1011039570146243E-3</v>
      </c>
      <c r="D128" s="233">
        <f t="shared" si="32"/>
        <v>3.1006305269272267E-3</v>
      </c>
      <c r="E128" s="233">
        <f t="shared" si="32"/>
        <v>3.1007106568491259E-3</v>
      </c>
      <c r="F128" s="233">
        <f t="shared" si="32"/>
        <v>3.0863201081184227E-3</v>
      </c>
      <c r="G128" s="233">
        <f t="shared" si="32"/>
        <v>3.0756556258150713E-3</v>
      </c>
      <c r="H128" s="233">
        <f t="shared" si="32"/>
        <v>3.0777072527014972E-3</v>
      </c>
      <c r="I128" s="233">
        <f t="shared" si="32"/>
        <v>3.0837549239684826E-3</v>
      </c>
      <c r="J128" s="233">
        <f t="shared" si="32"/>
        <v>3.0750651202062535E-3</v>
      </c>
      <c r="K128" s="233">
        <f t="shared" si="32"/>
        <v>3.0859550822886065E-3</v>
      </c>
      <c r="L128" s="233">
        <f t="shared" si="32"/>
        <v>3.0823803989379383E-3</v>
      </c>
      <c r="M128" s="233">
        <f t="shared" si="32"/>
        <v>3.0698377435895382E-3</v>
      </c>
      <c r="N128" s="233">
        <f t="shared" si="32"/>
        <v>3.0744983107575297E-3</v>
      </c>
      <c r="O128" s="233">
        <f t="shared" si="32"/>
        <v>3.0584048514719193E-3</v>
      </c>
      <c r="P128" s="233">
        <f t="shared" si="32"/>
        <v>3.0709776854649278E-3</v>
      </c>
      <c r="Q128" s="233">
        <f t="shared" si="32"/>
        <v>3.073642163474105E-3</v>
      </c>
      <c r="R128" s="233">
        <f t="shared" si="32"/>
        <v>3.1224310095886911E-3</v>
      </c>
      <c r="S128" s="233">
        <f t="shared" si="32"/>
        <v>3.1590104421963506E-3</v>
      </c>
      <c r="T128" s="233">
        <f t="shared" si="32"/>
        <v>3.1165526484757873E-3</v>
      </c>
      <c r="U128" s="233">
        <f t="shared" si="32"/>
        <v>3.0784071720926127E-3</v>
      </c>
      <c r="V128" s="233">
        <f t="shared" si="32"/>
        <v>3.0613838214584689E-3</v>
      </c>
      <c r="W128" s="233">
        <f t="shared" si="32"/>
        <v>3.1563181546272463E-3</v>
      </c>
      <c r="X128" s="233">
        <f t="shared" si="32"/>
        <v>3.1423487178595653E-3</v>
      </c>
      <c r="Y128" s="233">
        <f t="shared" si="32"/>
        <v>3.1248433773298206E-3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0.13496566592844456</v>
      </c>
      <c r="C129" s="233">
        <f t="shared" si="33"/>
        <v>0.1349326649637996</v>
      </c>
      <c r="D129" s="233">
        <f t="shared" si="33"/>
        <v>0.13491206546624904</v>
      </c>
      <c r="E129" s="233">
        <f t="shared" si="33"/>
        <v>0.13491555201299341</v>
      </c>
      <c r="F129" s="233">
        <f t="shared" si="33"/>
        <v>0.13428940238452539</v>
      </c>
      <c r="G129" s="233">
        <f t="shared" si="33"/>
        <v>0.13382537827001756</v>
      </c>
      <c r="H129" s="233">
        <f t="shared" si="33"/>
        <v>0.13391464695856653</v>
      </c>
      <c r="I129" s="233">
        <f t="shared" si="33"/>
        <v>0.13417778821799892</v>
      </c>
      <c r="J129" s="233">
        <f t="shared" si="33"/>
        <v>0.13379968467941938</v>
      </c>
      <c r="K129" s="233">
        <f t="shared" si="33"/>
        <v>0.13427351968317766</v>
      </c>
      <c r="L129" s="233">
        <f t="shared" si="33"/>
        <v>0.13411798102417322</v>
      </c>
      <c r="M129" s="233">
        <f t="shared" si="33"/>
        <v>0.13357223540089155</v>
      </c>
      <c r="N129" s="233">
        <f t="shared" si="33"/>
        <v>0.13377502213649822</v>
      </c>
      <c r="O129" s="233">
        <f t="shared" si="33"/>
        <v>0.1330747768754576</v>
      </c>
      <c r="P129" s="233">
        <f t="shared" si="33"/>
        <v>0.13337827513964259</v>
      </c>
      <c r="Q129" s="233">
        <f t="shared" si="33"/>
        <v>0.13373777016553715</v>
      </c>
      <c r="R129" s="233">
        <f t="shared" si="33"/>
        <v>0.13265627663961763</v>
      </c>
      <c r="S129" s="233">
        <f t="shared" si="33"/>
        <v>0.13202228578861433</v>
      </c>
      <c r="T129" s="233">
        <f t="shared" si="33"/>
        <v>0.13210653416879234</v>
      </c>
      <c r="U129" s="233">
        <f t="shared" si="33"/>
        <v>0.13214191483883375</v>
      </c>
      <c r="V129" s="233">
        <f t="shared" si="33"/>
        <v>0.13289004208069599</v>
      </c>
      <c r="W129" s="233">
        <f t="shared" si="33"/>
        <v>0.13372871982840531</v>
      </c>
      <c r="X129" s="233">
        <f t="shared" si="33"/>
        <v>0.13376476349088726</v>
      </c>
      <c r="Y129" s="233">
        <f t="shared" si="33"/>
        <v>0.13407857804699019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4.230585624387339E-2</v>
      </c>
      <c r="C130" s="233">
        <f t="shared" si="34"/>
        <v>4.2295511879204238E-2</v>
      </c>
      <c r="D130" s="233">
        <f t="shared" si="34"/>
        <v>4.2289054834176734E-2</v>
      </c>
      <c r="E130" s="233">
        <f t="shared" si="34"/>
        <v>4.229014771468332E-2</v>
      </c>
      <c r="F130" s="233">
        <f t="shared" si="34"/>
        <v>4.2093877085505903E-2</v>
      </c>
      <c r="G130" s="233">
        <f t="shared" si="34"/>
        <v>4.1948425741662181E-2</v>
      </c>
      <c r="H130" s="233">
        <f t="shared" si="34"/>
        <v>4.1976407586369488E-2</v>
      </c>
      <c r="I130" s="233">
        <f t="shared" si="34"/>
        <v>4.2058890906974025E-2</v>
      </c>
      <c r="J130" s="233">
        <f t="shared" si="34"/>
        <v>4.1940371920397658E-2</v>
      </c>
      <c r="K130" s="233">
        <f t="shared" si="34"/>
        <v>4.2088898550592162E-2</v>
      </c>
      <c r="L130" s="233">
        <f t="shared" si="34"/>
        <v>4.2040143957318823E-2</v>
      </c>
      <c r="M130" s="233">
        <f t="shared" si="34"/>
        <v>4.1869076480820666E-2</v>
      </c>
      <c r="N130" s="233">
        <f t="shared" si="34"/>
        <v>4.1932641287660374E-2</v>
      </c>
      <c r="O130" s="233">
        <f t="shared" si="34"/>
        <v>4.1713144905782484E-2</v>
      </c>
      <c r="P130" s="233">
        <f t="shared" si="34"/>
        <v>4.1884623984484011E-2</v>
      </c>
      <c r="Q130" s="233">
        <f t="shared" si="34"/>
        <v>4.1920964417713952E-2</v>
      </c>
      <c r="R130" s="233">
        <f t="shared" si="34"/>
        <v>4.2537420168909344E-2</v>
      </c>
      <c r="S130" s="233">
        <f t="shared" si="34"/>
        <v>4.3085290121351386E-2</v>
      </c>
      <c r="T130" s="233">
        <f t="shared" si="34"/>
        <v>4.2506214365244988E-2</v>
      </c>
      <c r="U130" s="233">
        <f t="shared" si="34"/>
        <v>4.1985953686510535E-2</v>
      </c>
      <c r="V130" s="233">
        <f t="shared" si="34"/>
        <v>4.1753774649964014E-2</v>
      </c>
      <c r="W130" s="233">
        <f t="shared" si="34"/>
        <v>4.2910051325972635E-2</v>
      </c>
      <c r="X130" s="233">
        <f t="shared" si="34"/>
        <v>4.2858043253983298E-2</v>
      </c>
      <c r="Y130" s="233">
        <f t="shared" si="34"/>
        <v>4.2619290426413409E-2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0.23274777404356428</v>
      </c>
      <c r="C131" s="300">
        <f t="shared" si="35"/>
        <v>0.23277602581125248</v>
      </c>
      <c r="D131" s="300">
        <f t="shared" si="35"/>
        <v>0.23129712835401364</v>
      </c>
      <c r="E131" s="300">
        <f t="shared" si="35"/>
        <v>0.23148116564736673</v>
      </c>
      <c r="F131" s="300">
        <f t="shared" si="35"/>
        <v>0.2421258074772443</v>
      </c>
      <c r="G131" s="300">
        <f t="shared" si="35"/>
        <v>0.23261994797082655</v>
      </c>
      <c r="H131" s="300">
        <f t="shared" si="35"/>
        <v>0.23550404756138296</v>
      </c>
      <c r="I131" s="300">
        <f t="shared" si="35"/>
        <v>0.24362077776778893</v>
      </c>
      <c r="J131" s="300">
        <f t="shared" si="35"/>
        <v>0.23246623447387438</v>
      </c>
      <c r="K131" s="300">
        <f t="shared" si="35"/>
        <v>0.23618535598106491</v>
      </c>
      <c r="L131" s="300">
        <f t="shared" si="35"/>
        <v>0.22666671049976325</v>
      </c>
      <c r="M131" s="300">
        <f t="shared" si="35"/>
        <v>0.22205528265552288</v>
      </c>
      <c r="N131" s="300">
        <f t="shared" si="35"/>
        <v>0.23918899461347057</v>
      </c>
      <c r="O131" s="300">
        <f t="shared" si="35"/>
        <v>0.22048181107906911</v>
      </c>
      <c r="P131" s="300">
        <f t="shared" si="35"/>
        <v>0.23578559223940895</v>
      </c>
      <c r="Q131" s="300">
        <f t="shared" si="35"/>
        <v>0.24099274874769591</v>
      </c>
      <c r="R131" s="300">
        <f t="shared" si="35"/>
        <v>0.24227871761724865</v>
      </c>
      <c r="S131" s="300">
        <f t="shared" si="35"/>
        <v>0.24806449798831973</v>
      </c>
      <c r="T131" s="300">
        <f t="shared" si="35"/>
        <v>0.23255131115983232</v>
      </c>
      <c r="U131" s="300">
        <f t="shared" si="35"/>
        <v>0.22142960012830451</v>
      </c>
      <c r="V131" s="300">
        <f t="shared" si="35"/>
        <v>0.21918078708677247</v>
      </c>
      <c r="W131" s="300">
        <f t="shared" si="35"/>
        <v>0.25086297901151472</v>
      </c>
      <c r="X131" s="300">
        <f t="shared" si="35"/>
        <v>0.24226880528498571</v>
      </c>
      <c r="Y131" s="300">
        <f t="shared" si="35"/>
        <v>0.25553040713715891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0.55887494319131659</v>
      </c>
      <c r="C132" s="235">
        <f t="shared" si="36"/>
        <v>0.55889764253992913</v>
      </c>
      <c r="D132" s="235">
        <f t="shared" si="36"/>
        <v>0.56040834414006868</v>
      </c>
      <c r="E132" s="235">
        <f t="shared" si="36"/>
        <v>0.56021892386926131</v>
      </c>
      <c r="F132" s="235">
        <f t="shared" si="36"/>
        <v>0.55054101203909878</v>
      </c>
      <c r="G132" s="235">
        <f t="shared" si="36"/>
        <v>0.56076329141017989</v>
      </c>
      <c r="H132" s="235">
        <f t="shared" si="36"/>
        <v>0.5577413673838465</v>
      </c>
      <c r="I132" s="235">
        <f t="shared" si="36"/>
        <v>0.54921836599545704</v>
      </c>
      <c r="J132" s="235">
        <f t="shared" si="36"/>
        <v>0.56095667396338011</v>
      </c>
      <c r="K132" s="235">
        <f t="shared" si="36"/>
        <v>0.55650598528402817</v>
      </c>
      <c r="L132" s="235">
        <f t="shared" si="36"/>
        <v>0.56626477126999342</v>
      </c>
      <c r="M132" s="235">
        <f t="shared" si="36"/>
        <v>0.57171879111182122</v>
      </c>
      <c r="N132" s="235">
        <f t="shared" si="36"/>
        <v>0.5542719910165621</v>
      </c>
      <c r="O132" s="235">
        <f t="shared" si="36"/>
        <v>0.5740603028791279</v>
      </c>
      <c r="P132" s="235">
        <f t="shared" si="36"/>
        <v>0.55816805999711583</v>
      </c>
      <c r="Q132" s="235">
        <f t="shared" si="36"/>
        <v>0.55252575124669867</v>
      </c>
      <c r="R132" s="235">
        <f t="shared" si="36"/>
        <v>0.55184343879458209</v>
      </c>
      <c r="S132" s="235">
        <f t="shared" si="36"/>
        <v>0.54620689946988721</v>
      </c>
      <c r="T132" s="235">
        <f t="shared" si="36"/>
        <v>0.56221186409167923</v>
      </c>
      <c r="U132" s="235">
        <f t="shared" si="36"/>
        <v>0.57382470725944368</v>
      </c>
      <c r="V132" s="235">
        <f t="shared" si="36"/>
        <v>0.57547555853785259</v>
      </c>
      <c r="W132" s="235">
        <f t="shared" si="36"/>
        <v>0.54150121755595981</v>
      </c>
      <c r="X132" s="235">
        <f t="shared" si="36"/>
        <v>0.5500932334286498</v>
      </c>
      <c r="Y132" s="235">
        <f t="shared" si="36"/>
        <v>0.53668687395671111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0.68400394069644388</v>
      </c>
      <c r="C136" s="322">
        <f>IF(C$5=0,0,C$5/PPA_fec!C$5)</f>
        <v>0.68296900475717037</v>
      </c>
      <c r="D136" s="322">
        <f>IF(D$5=0,0,D$5/PPA_fec!D$5)</f>
        <v>0.68295420806214702</v>
      </c>
      <c r="E136" s="322">
        <f>IF(E$5=0,0,E$5/PPA_fec!E$5)</f>
        <v>0.68629150897267521</v>
      </c>
      <c r="F136" s="322">
        <f>IF(F$5=0,0,F$5/PPA_fec!F$5)</f>
        <v>0.6917286023769097</v>
      </c>
      <c r="G136" s="322">
        <f>IF(G$5=0,0,G$5/PPA_fec!G$5)</f>
        <v>0.69004415404801656</v>
      </c>
      <c r="H136" s="322">
        <f>IF(H$5=0,0,H$5/PPA_fec!H$5)</f>
        <v>0.69058992869659586</v>
      </c>
      <c r="I136" s="322">
        <f>IF(I$5=0,0,I$5/PPA_fec!I$5)</f>
        <v>0.69836923743567425</v>
      </c>
      <c r="J136" s="322">
        <f>IF(J$5=0,0,J$5/PPA_fec!J$5)</f>
        <v>0.69552909889685088</v>
      </c>
      <c r="K136" s="322">
        <f>IF(K$5=0,0,K$5/PPA_fec!K$5)</f>
        <v>0.69906606100985658</v>
      </c>
      <c r="L136" s="322">
        <f>IF(L$5=0,0,L$5/PPA_fec!L$5)</f>
        <v>0.69976387706491383</v>
      </c>
      <c r="M136" s="322">
        <f>IF(M$5=0,0,M$5/PPA_fec!M$5)</f>
        <v>0.69881473929038085</v>
      </c>
      <c r="N136" s="322">
        <f>IF(N$5=0,0,N$5/PPA_fec!N$5)</f>
        <v>0.70258440301340974</v>
      </c>
      <c r="O136" s="322">
        <f>IF(O$5=0,0,O$5/PPA_fec!O$5)</f>
        <v>0.69588669423529348</v>
      </c>
      <c r="P136" s="322">
        <f>IF(P$5=0,0,P$5/PPA_fec!P$5)</f>
        <v>0.70140698807263691</v>
      </c>
      <c r="Q136" s="322">
        <f>IF(Q$5=0,0,Q$5/PPA_fec!Q$5)</f>
        <v>0.70253546650363519</v>
      </c>
      <c r="R136" s="322">
        <f>IF(R$5=0,0,R$5/PPA_fec!R$5)</f>
        <v>0.70170464346275641</v>
      </c>
      <c r="S136" s="322">
        <f>IF(S$5=0,0,S$5/PPA_fec!S$5)</f>
        <v>0.70305155237162731</v>
      </c>
      <c r="T136" s="322">
        <f>IF(T$5=0,0,T$5/PPA_fec!T$5)</f>
        <v>0.70005885108094779</v>
      </c>
      <c r="U136" s="322">
        <f>IF(U$5=0,0,U$5/PPA_fec!U$5)</f>
        <v>0.69748708655550518</v>
      </c>
      <c r="V136" s="322">
        <f>IF(V$5=0,0,V$5/PPA_fec!V$5)</f>
        <v>0.69662958933171004</v>
      </c>
      <c r="W136" s="322">
        <f>IF(W$5=0,0,W$5/PPA_fec!W$5)</f>
        <v>0.70013852818973621</v>
      </c>
      <c r="X136" s="322">
        <f>IF(X$5=0,0,X$5/PPA_fec!X$5)</f>
        <v>0.69866713458859109</v>
      </c>
      <c r="Y136" s="322">
        <f>IF(Y$5=0,0,Y$5/PPA_fec!Y$5)</f>
        <v>0.7001868063987009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0.48266600457872899</v>
      </c>
      <c r="C137" s="305">
        <f>IF(C$6=0,0,C$6/PPA_fec!C$6)</f>
        <v>0.48266600457872882</v>
      </c>
      <c r="D137" s="305">
        <f>IF(D$6=0,0,D$6/PPA_fec!D$6)</f>
        <v>0.48266600457872888</v>
      </c>
      <c r="E137" s="305">
        <f>IF(E$6=0,0,E$6/PPA_fec!E$6)</f>
        <v>0.48505846249537793</v>
      </c>
      <c r="F137" s="305">
        <f>IF(F$6=0,0,F$6/PPA_fec!F$6)</f>
        <v>0.4877315065201</v>
      </c>
      <c r="G137" s="305">
        <f>IF(G$6=0,0,G$6/PPA_fec!G$6)</f>
        <v>0.48773150652010006</v>
      </c>
      <c r="H137" s="305">
        <f>IF(H$6=0,0,H$6/PPA_fec!H$6)</f>
        <v>0.48773150652010011</v>
      </c>
      <c r="I137" s="305">
        <f>IF(I$6=0,0,I$6/PPA_fec!I$6)</f>
        <v>0.49244266013729576</v>
      </c>
      <c r="J137" s="305">
        <f>IF(J$6=0,0,J$6/PPA_fec!J$6)</f>
        <v>0.49244266013729582</v>
      </c>
      <c r="K137" s="305">
        <f>IF(K$6=0,0,K$6/PPA_fec!K$6)</f>
        <v>0.49244266013729593</v>
      </c>
      <c r="L137" s="305">
        <f>IF(L$6=0,0,L$6/PPA_fec!L$6)</f>
        <v>0.49244266013729582</v>
      </c>
      <c r="M137" s="305">
        <f>IF(M$6=0,0,M$6/PPA_fec!M$6)</f>
        <v>0.49244266013729576</v>
      </c>
      <c r="N137" s="305">
        <f>IF(N$6=0,0,N$6/PPA_fec!N$6)</f>
        <v>0.49244266013729593</v>
      </c>
      <c r="O137" s="305">
        <f>IF(O$6=0,0,O$6/PPA_fec!O$6)</f>
        <v>0.49244266013729587</v>
      </c>
      <c r="P137" s="305">
        <f>IF(P$6=0,0,P$6/PPA_fec!P$6)</f>
        <v>0.49244266013729582</v>
      </c>
      <c r="Q137" s="305">
        <f>IF(Q$6=0,0,Q$6/PPA_fec!Q$6)</f>
        <v>0.49244266013729565</v>
      </c>
      <c r="R137" s="305">
        <f>IF(R$6=0,0,R$6/PPA_fec!R$6)</f>
        <v>0.49244266013729598</v>
      </c>
      <c r="S137" s="305">
        <f>IF(S$6=0,0,S$6/PPA_fec!S$6)</f>
        <v>0.49244266013729565</v>
      </c>
      <c r="T137" s="305">
        <f>IF(T$6=0,0,T$6/PPA_fec!T$6)</f>
        <v>0.49244266013729571</v>
      </c>
      <c r="U137" s="305">
        <f>IF(U$6=0,0,U$6/PPA_fec!U$6)</f>
        <v>0.49244266013729582</v>
      </c>
      <c r="V137" s="305">
        <f>IF(V$6=0,0,V$6/PPA_fec!V$6)</f>
        <v>0.49244266013729543</v>
      </c>
      <c r="W137" s="305">
        <f>IF(W$6=0,0,W$6/PPA_fec!W$6)</f>
        <v>0.49244266013729576</v>
      </c>
      <c r="X137" s="305">
        <f>IF(X$6=0,0,X$6/PPA_fec!X$6)</f>
        <v>0.49244266013729598</v>
      </c>
      <c r="Y137" s="305">
        <f>IF(Y$6=0,0,Y$6/PPA_fec!Y$6)</f>
        <v>0.49244266013729571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0.12543542714871464</v>
      </c>
      <c r="C138" s="306">
        <f>IF(C$7=0,0,C$7/PPA_fec!C$7)</f>
        <v>0.12543542714871461</v>
      </c>
      <c r="D138" s="306">
        <f>IF(D$7=0,0,D$7/PPA_fec!D$7)</f>
        <v>0.12543542714871464</v>
      </c>
      <c r="E138" s="306">
        <f>IF(E$7=0,0,E$7/PPA_fec!E$7)</f>
        <v>0.12605718003344937</v>
      </c>
      <c r="F138" s="306">
        <f>IF(F$7=0,0,F$7/PPA_fec!F$7)</f>
        <v>0.12675185174400619</v>
      </c>
      <c r="G138" s="306">
        <f>IF(G$7=0,0,G$7/PPA_fec!G$7)</f>
        <v>0.12675185174400611</v>
      </c>
      <c r="H138" s="306">
        <f>IF(H$7=0,0,H$7/PPA_fec!H$7)</f>
        <v>0.12675185174400619</v>
      </c>
      <c r="I138" s="306">
        <f>IF(I$7=0,0,I$7/PPA_fec!I$7)</f>
        <v>0.12797618816034842</v>
      </c>
      <c r="J138" s="306">
        <f>IF(J$7=0,0,J$7/PPA_fec!J$7)</f>
        <v>0.12797618816034842</v>
      </c>
      <c r="K138" s="306">
        <f>IF(K$7=0,0,K$7/PPA_fec!K$7)</f>
        <v>0.12797618816034842</v>
      </c>
      <c r="L138" s="306">
        <f>IF(L$7=0,0,L$7/PPA_fec!L$7)</f>
        <v>0.12797618816034842</v>
      </c>
      <c r="M138" s="306">
        <f>IF(M$7=0,0,M$7/PPA_fec!M$7)</f>
        <v>0.12797618816034842</v>
      </c>
      <c r="N138" s="306">
        <f>IF(N$7=0,0,N$7/PPA_fec!N$7)</f>
        <v>0.12797618816034842</v>
      </c>
      <c r="O138" s="306">
        <f>IF(O$7=0,0,O$7/PPA_fec!O$7)</f>
        <v>0.12797618816034842</v>
      </c>
      <c r="P138" s="306">
        <f>IF(P$7=0,0,P$7/PPA_fec!P$7)</f>
        <v>0.12797618816034842</v>
      </c>
      <c r="Q138" s="306">
        <f>IF(Q$7=0,0,Q$7/PPA_fec!Q$7)</f>
        <v>0.12797618816034842</v>
      </c>
      <c r="R138" s="306">
        <f>IF(R$7=0,0,R$7/PPA_fec!R$7)</f>
        <v>0.12797618816034842</v>
      </c>
      <c r="S138" s="306">
        <f>IF(S$7=0,0,S$7/PPA_fec!S$7)</f>
        <v>0.12797618816034842</v>
      </c>
      <c r="T138" s="306">
        <f>IF(T$7=0,0,T$7/PPA_fec!T$7)</f>
        <v>0.12797618816034842</v>
      </c>
      <c r="U138" s="306">
        <f>IF(U$7=0,0,U$7/PPA_fec!U$7)</f>
        <v>0.12797618816034845</v>
      </c>
      <c r="V138" s="306">
        <f>IF(V$7=0,0,V$7/PPA_fec!V$7)</f>
        <v>0.12797618816034842</v>
      </c>
      <c r="W138" s="306">
        <f>IF(W$7=0,0,W$7/PPA_fec!W$7)</f>
        <v>0.12797618816034842</v>
      </c>
      <c r="X138" s="306">
        <f>IF(X$7=0,0,X$7/PPA_fec!X$7)</f>
        <v>0.12797618816034842</v>
      </c>
      <c r="Y138" s="306">
        <f>IF(Y$7=0,0,Y$7/PPA_fec!Y$7)</f>
        <v>0.12797618816034842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0.68992061782949032</v>
      </c>
      <c r="C139" s="306">
        <f>IF(C$8=0,0,C$8/PPA_fec!C$8)</f>
        <v>0.68992061782949032</v>
      </c>
      <c r="D139" s="306">
        <f>IF(D$8=0,0,D$8/PPA_fec!D$8)</f>
        <v>0.68992061782949021</v>
      </c>
      <c r="E139" s="306">
        <f>IF(E$8=0,0,E$8/PPA_fec!E$8)</f>
        <v>0.69334038642377172</v>
      </c>
      <c r="F139" s="306">
        <f>IF(F$8=0,0,F$8/PPA_fec!F$8)</f>
        <v>0.69716122353997001</v>
      </c>
      <c r="G139" s="306">
        <f>IF(G$8=0,0,G$8/PPA_fec!G$8)</f>
        <v>0.69716122353997023</v>
      </c>
      <c r="H139" s="306">
        <f>IF(H$8=0,0,H$8/PPA_fec!H$8)</f>
        <v>0.69716122353997012</v>
      </c>
      <c r="I139" s="306">
        <f>IF(I$8=0,0,I$8/PPA_fec!I$8)</f>
        <v>0.70389532534832577</v>
      </c>
      <c r="J139" s="306">
        <f>IF(J$8=0,0,J$8/PPA_fec!J$8)</f>
        <v>0.70389532534832566</v>
      </c>
      <c r="K139" s="306">
        <f>IF(K$8=0,0,K$8/PPA_fec!K$8)</f>
        <v>0.70389532534832577</v>
      </c>
      <c r="L139" s="306">
        <f>IF(L$8=0,0,L$8/PPA_fec!L$8)</f>
        <v>0.70389532534832577</v>
      </c>
      <c r="M139" s="306">
        <f>IF(M$8=0,0,M$8/PPA_fec!M$8)</f>
        <v>0.70389532534832555</v>
      </c>
      <c r="N139" s="306">
        <f>IF(N$8=0,0,N$8/PPA_fec!N$8)</f>
        <v>0.70389532534832577</v>
      </c>
      <c r="O139" s="306">
        <f>IF(O$8=0,0,O$8/PPA_fec!O$8)</f>
        <v>0.70389532534832555</v>
      </c>
      <c r="P139" s="306">
        <f>IF(P$8=0,0,P$8/PPA_fec!P$8)</f>
        <v>0.70389532534832544</v>
      </c>
      <c r="Q139" s="306">
        <f>IF(Q$8=0,0,Q$8/PPA_fec!Q$8)</f>
        <v>0.70389532534832544</v>
      </c>
      <c r="R139" s="306">
        <f>IF(R$8=0,0,R$8/PPA_fec!R$8)</f>
        <v>0.70389532534832566</v>
      </c>
      <c r="S139" s="306">
        <f>IF(S$8=0,0,S$8/PPA_fec!S$8)</f>
        <v>0.70389532534832588</v>
      </c>
      <c r="T139" s="306">
        <f>IF(T$8=0,0,T$8/PPA_fec!T$8)</f>
        <v>0.70389532534832566</v>
      </c>
      <c r="U139" s="306">
        <f>IF(U$8=0,0,U$8/PPA_fec!U$8)</f>
        <v>0.70389532534832566</v>
      </c>
      <c r="V139" s="306">
        <f>IF(V$8=0,0,V$8/PPA_fec!V$8)</f>
        <v>0.70389532534832533</v>
      </c>
      <c r="W139" s="306">
        <f>IF(W$8=0,0,W$8/PPA_fec!W$8)</f>
        <v>0.70389532534832588</v>
      </c>
      <c r="X139" s="306">
        <f>IF(X$8=0,0,X$8/PPA_fec!X$8)</f>
        <v>0.70389532534832577</v>
      </c>
      <c r="Y139" s="306">
        <f>IF(Y$8=0,0,Y$8/PPA_fec!Y$8)</f>
        <v>0.70389532534832533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0.48434330266158021</v>
      </c>
      <c r="C140" s="306">
        <f>IF(C$9=0,0,C$9/PPA_fec!C$9)</f>
        <v>0.48434330266158032</v>
      </c>
      <c r="D140" s="306">
        <f>IF(D$9=0,0,D$9/PPA_fec!D$9)</f>
        <v>0.48434330266158004</v>
      </c>
      <c r="E140" s="306">
        <f>IF(E$9=0,0,E$9/PPA_fec!E$9)</f>
        <v>0.48674407453661628</v>
      </c>
      <c r="F140" s="306">
        <f>IF(F$9=0,0,F$9/PPA_fec!F$9)</f>
        <v>0.48942640757605127</v>
      </c>
      <c r="G140" s="306">
        <f>IF(G$9=0,0,G$9/PPA_fec!G$9)</f>
        <v>0.48942640757605121</v>
      </c>
      <c r="H140" s="306">
        <f>IF(H$9=0,0,H$9/PPA_fec!H$9)</f>
        <v>0.48942640757605138</v>
      </c>
      <c r="I140" s="306">
        <f>IF(I$9=0,0,I$9/PPA_fec!I$9)</f>
        <v>0.49415393278116765</v>
      </c>
      <c r="J140" s="306">
        <f>IF(J$9=0,0,J$9/PPA_fec!J$9)</f>
        <v>0.49415393278116782</v>
      </c>
      <c r="K140" s="306">
        <f>IF(K$9=0,0,K$9/PPA_fec!K$9)</f>
        <v>0.49415393278116754</v>
      </c>
      <c r="L140" s="306">
        <f>IF(L$9=0,0,L$9/PPA_fec!L$9)</f>
        <v>0.49415393278116743</v>
      </c>
      <c r="M140" s="306">
        <f>IF(M$9=0,0,M$9/PPA_fec!M$9)</f>
        <v>0.49415393278116754</v>
      </c>
      <c r="N140" s="306">
        <f>IF(N$9=0,0,N$9/PPA_fec!N$9)</f>
        <v>0.49415393278116754</v>
      </c>
      <c r="O140" s="306">
        <f>IF(O$9=0,0,O$9/PPA_fec!O$9)</f>
        <v>0.49415393278116748</v>
      </c>
      <c r="P140" s="306">
        <f>IF(P$9=0,0,P$9/PPA_fec!P$9)</f>
        <v>0.49415393278116748</v>
      </c>
      <c r="Q140" s="306">
        <f>IF(Q$9=0,0,Q$9/PPA_fec!Q$9)</f>
        <v>0.49415393278116754</v>
      </c>
      <c r="R140" s="306">
        <f>IF(R$9=0,0,R$9/PPA_fec!R$9)</f>
        <v>0.49415393278116748</v>
      </c>
      <c r="S140" s="306">
        <f>IF(S$9=0,0,S$9/PPA_fec!S$9)</f>
        <v>0.49415393278116748</v>
      </c>
      <c r="T140" s="306">
        <f>IF(T$9=0,0,T$9/PPA_fec!T$9)</f>
        <v>0.49415393278116748</v>
      </c>
      <c r="U140" s="306">
        <f>IF(U$9=0,0,U$9/PPA_fec!U$9)</f>
        <v>0.4941539327811677</v>
      </c>
      <c r="V140" s="306">
        <f>IF(V$9=0,0,V$9/PPA_fec!V$9)</f>
        <v>0.49415393278116726</v>
      </c>
      <c r="W140" s="306">
        <f>IF(W$9=0,0,W$9/PPA_fec!W$9)</f>
        <v>0.49415393278116754</v>
      </c>
      <c r="X140" s="306">
        <f>IF(X$9=0,0,X$9/PPA_fec!X$9)</f>
        <v>0.49415393278116759</v>
      </c>
      <c r="Y140" s="306">
        <f>IF(Y$9=0,0,Y$9/PPA_fec!Y$9)</f>
        <v>0.49415393278116743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0.73693736933618315</v>
      </c>
      <c r="C141" s="307">
        <f>IF(C$10=0,0,C$10/PPA_fec!C$10)</f>
        <v>0.73779629803722679</v>
      </c>
      <c r="D141" s="307">
        <f>IF(D$10=0,0,D$10/PPA_fec!D$10)</f>
        <v>0.73913861387900315</v>
      </c>
      <c r="E141" s="307">
        <f>IF(E$10=0,0,E$10/PPA_fec!E$10)</f>
        <v>0.74260846033173111</v>
      </c>
      <c r="F141" s="307">
        <f>IF(F$10=0,0,F$10/PPA_fec!F$10)</f>
        <v>0.75747008639172408</v>
      </c>
      <c r="G141" s="307">
        <f>IF(G$10=0,0,G$10/PPA_fec!G$10)</f>
        <v>0.77654208198816221</v>
      </c>
      <c r="H141" s="307">
        <f>IF(H$10=0,0,H$10/PPA_fec!H$10)</f>
        <v>0.77195024444397864</v>
      </c>
      <c r="I141" s="307">
        <f>IF(I$10=0,0,I$10/PPA_fec!I$10)</f>
        <v>0.76689601476964175</v>
      </c>
      <c r="J141" s="307">
        <f>IF(J$10=0,0,J$10/PPA_fec!J$10)</f>
        <v>0.78491084439000014</v>
      </c>
      <c r="K141" s="307">
        <f>IF(K$10=0,0,K$10/PPA_fec!K$10)</f>
        <v>0.76882693899870114</v>
      </c>
      <c r="L141" s="307">
        <f>IF(L$10=0,0,L$10/PPA_fec!L$10)</f>
        <v>0.7796997328356331</v>
      </c>
      <c r="M141" s="307">
        <f>IF(M$10=0,0,M$10/PPA_fec!M$10)</f>
        <v>0.80021655015577553</v>
      </c>
      <c r="N141" s="307">
        <f>IF(N$10=0,0,N$10/PPA_fec!N$10)</f>
        <v>0.78084117847291989</v>
      </c>
      <c r="O141" s="307">
        <f>IF(O$10=0,0,O$10/PPA_fec!O$10)</f>
        <v>0.81803471917442705</v>
      </c>
      <c r="P141" s="307">
        <f>IF(P$10=0,0,P$10/PPA_fec!P$10)</f>
        <v>0.7887282017772923</v>
      </c>
      <c r="Q141" s="307">
        <f>IF(Q$10=0,0,Q$10/PPA_fec!Q$10)</f>
        <v>0.78065457397188676</v>
      </c>
      <c r="R141" s="307">
        <f>IF(R$10=0,0,R$10/PPA_fec!R$10)</f>
        <v>0.78290334216038526</v>
      </c>
      <c r="S141" s="307">
        <f>IF(S$10=0,0,S$10/PPA_fec!S$10)</f>
        <v>0.77629384862583406</v>
      </c>
      <c r="T141" s="307">
        <f>IF(T$10=0,0,T$10/PPA_fec!T$10)</f>
        <v>0.79677253390426039</v>
      </c>
      <c r="U141" s="307">
        <f>IF(U$10=0,0,U$10/PPA_fec!U$10)</f>
        <v>0.81515470232432574</v>
      </c>
      <c r="V141" s="307">
        <f>IF(V$10=0,0,V$10/PPA_fec!V$10)</f>
        <v>0.81643467427681782</v>
      </c>
      <c r="W141" s="307">
        <f>IF(W$10=0,0,W$10/PPA_fec!W$10)</f>
        <v>0.73900704446521859</v>
      </c>
      <c r="X141" s="307">
        <f>IF(X$10=0,0,X$10/PPA_fec!X$10)</f>
        <v>0.74648831236213486</v>
      </c>
      <c r="Y141" s="307">
        <f>IF(Y$10=0,0,Y$10/PPA_fec!Y$10)</f>
        <v>0.73669338606756052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0.60033097759341236</v>
      </c>
      <c r="C142" s="308">
        <f>IF(C$16=0,0,C$16/PPA_fec!C$16)</f>
        <v>0.60033097759341236</v>
      </c>
      <c r="D142" s="308">
        <f>IF(D$16=0,0,D$16/PPA_fec!D$16)</f>
        <v>0.60033097759341258</v>
      </c>
      <c r="E142" s="308">
        <f>IF(E$16=0,0,E$16/PPA_fec!E$16)</f>
        <v>0.6033066721447754</v>
      </c>
      <c r="F142" s="308">
        <f>IF(F$16=0,0,F$16/PPA_fec!F$16)</f>
        <v>0.60663135446606753</v>
      </c>
      <c r="G142" s="308">
        <f>IF(G$16=0,0,G$16/PPA_fec!G$16)</f>
        <v>0.60663135446606764</v>
      </c>
      <c r="H142" s="308">
        <f>IF(H$16=0,0,H$16/PPA_fec!H$16)</f>
        <v>0.60663135446606775</v>
      </c>
      <c r="I142" s="308">
        <f>IF(I$16=0,0,I$16/PPA_fec!I$16)</f>
        <v>0.6124909994996397</v>
      </c>
      <c r="J142" s="308">
        <f>IF(J$16=0,0,J$16/PPA_fec!J$16)</f>
        <v>0.6124909994996397</v>
      </c>
      <c r="K142" s="308">
        <f>IF(K$16=0,0,K$16/PPA_fec!K$16)</f>
        <v>0.61249099949963959</v>
      </c>
      <c r="L142" s="308">
        <f>IF(L$16=0,0,L$16/PPA_fec!L$16)</f>
        <v>0.61249099949963959</v>
      </c>
      <c r="M142" s="308">
        <f>IF(M$16=0,0,M$16/PPA_fec!M$16)</f>
        <v>0.6124909994996397</v>
      </c>
      <c r="N142" s="308">
        <f>IF(N$16=0,0,N$16/PPA_fec!N$16)</f>
        <v>0.61249099949963981</v>
      </c>
      <c r="O142" s="308">
        <f>IF(O$16=0,0,O$16/PPA_fec!O$16)</f>
        <v>0.61249099949963959</v>
      </c>
      <c r="P142" s="308">
        <f>IF(P$16=0,0,P$16/PPA_fec!P$16)</f>
        <v>0.61249099949963992</v>
      </c>
      <c r="Q142" s="308">
        <f>IF(Q$16=0,0,Q$16/PPA_fec!Q$16)</f>
        <v>0.6124909994996397</v>
      </c>
      <c r="R142" s="308">
        <f>IF(R$16=0,0,R$16/PPA_fec!R$16)</f>
        <v>0.61249099949963981</v>
      </c>
      <c r="S142" s="308">
        <f>IF(S$16=0,0,S$16/PPA_fec!S$16)</f>
        <v>0.61249099949963948</v>
      </c>
      <c r="T142" s="308">
        <f>IF(T$16=0,0,T$16/PPA_fec!T$16)</f>
        <v>0.61249099949963948</v>
      </c>
      <c r="U142" s="308">
        <f>IF(U$16=0,0,U$16/PPA_fec!U$16)</f>
        <v>0.61249099949963948</v>
      </c>
      <c r="V142" s="308">
        <f>IF(V$16=0,0,V$16/PPA_fec!V$16)</f>
        <v>0.6124909994996397</v>
      </c>
      <c r="W142" s="308">
        <f>IF(W$16=0,0,W$16/PPA_fec!W$16)</f>
        <v>0.61249099949964003</v>
      </c>
      <c r="X142" s="308">
        <f>IF(X$16=0,0,X$16/PPA_fec!X$16)</f>
        <v>0.61249099949964003</v>
      </c>
      <c r="Y142" s="308">
        <f>IF(Y$16=0,0,Y$16/PPA_fec!Y$16)</f>
        <v>0.6124909994996397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0.70357120477658897</v>
      </c>
      <c r="C143" s="308">
        <f>IF(C$17=0,0,C$17/PPA_fec!C$17)</f>
        <v>0.70230563364611176</v>
      </c>
      <c r="D143" s="308">
        <f>IF(D$17=0,0,D$17/PPA_fec!D$17)</f>
        <v>0.70238998836133315</v>
      </c>
      <c r="E143" s="308">
        <f>IF(E$17=0,0,E$17/PPA_fec!E$17)</f>
        <v>0.70579978132562338</v>
      </c>
      <c r="F143" s="308">
        <f>IF(F$17=0,0,F$17/PPA_fec!F$17)</f>
        <v>0.71072856864047707</v>
      </c>
      <c r="G143" s="308">
        <f>IF(G$17=0,0,G$17/PPA_fec!G$17)</f>
        <v>0.70950974434573988</v>
      </c>
      <c r="H143" s="308">
        <f>IF(H$17=0,0,H$17/PPA_fec!H$17)</f>
        <v>0.70988312242912377</v>
      </c>
      <c r="I143" s="308">
        <f>IF(I$17=0,0,I$17/PPA_fec!I$17)</f>
        <v>0.71738990353063536</v>
      </c>
      <c r="J143" s="308">
        <f>IF(J$17=0,0,J$17/PPA_fec!J$17)</f>
        <v>0.71494226700255892</v>
      </c>
      <c r="K143" s="308">
        <f>IF(K$17=0,0,K$17/PPA_fec!K$17)</f>
        <v>0.71890079348061997</v>
      </c>
      <c r="L143" s="308">
        <f>IF(L$17=0,0,L$17/PPA_fec!L$17)</f>
        <v>0.72066714693356237</v>
      </c>
      <c r="M143" s="308">
        <f>IF(M$17=0,0,M$17/PPA_fec!M$17)</f>
        <v>0.72028572792402235</v>
      </c>
      <c r="N143" s="308">
        <f>IF(N$17=0,0,N$17/PPA_fec!N$17)</f>
        <v>0.72281611492703712</v>
      </c>
      <c r="O143" s="308">
        <f>IF(O$17=0,0,O$17/PPA_fec!O$17)</f>
        <v>0.71738976390028852</v>
      </c>
      <c r="P143" s="308">
        <f>IF(P$17=0,0,P$17/PPA_fec!P$17)</f>
        <v>0.72177219913089186</v>
      </c>
      <c r="Q143" s="308">
        <f>IF(Q$17=0,0,Q$17/PPA_fec!Q$17)</f>
        <v>0.72255805916561155</v>
      </c>
      <c r="R143" s="308">
        <f>IF(R$17=0,0,R$17/PPA_fec!R$17)</f>
        <v>0.72182363596624621</v>
      </c>
      <c r="S143" s="308">
        <f>IF(S$17=0,0,S$17/PPA_fec!S$17)</f>
        <v>0.72314599466428575</v>
      </c>
      <c r="T143" s="308">
        <f>IF(T$17=0,0,T$17/PPA_fec!T$17)</f>
        <v>0.72097473205090157</v>
      </c>
      <c r="U143" s="308">
        <f>IF(U$17=0,0,U$17/PPA_fec!U$17)</f>
        <v>0.7193121614369633</v>
      </c>
      <c r="V143" s="308">
        <f>IF(V$17=0,0,V$17/PPA_fec!V$17)</f>
        <v>0.71843309187133597</v>
      </c>
      <c r="W143" s="308">
        <f>IF(W$17=0,0,W$17/PPA_fec!W$17)</f>
        <v>0.71978593943871183</v>
      </c>
      <c r="X143" s="308">
        <f>IF(X$17=0,0,X$17/PPA_fec!X$17)</f>
        <v>0.71839697150853998</v>
      </c>
      <c r="Y143" s="308">
        <f>IF(Y$17=0,0,Y$17/PPA_fec!Y$17)</f>
        <v>0.7193988735530531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0.59677658282396107</v>
      </c>
      <c r="C144" s="309">
        <f>IF(C$30=0,0,C$30/PPA_fec!C$30)</f>
        <v>0.59677658282396118</v>
      </c>
      <c r="D144" s="309">
        <f>IF(D$30=0,0,D$30/PPA_fec!D$30)</f>
        <v>0.59677658282396107</v>
      </c>
      <c r="E144" s="309">
        <f>IF(E$30=0,0,E$30/PPA_fec!E$30)</f>
        <v>0.59973465910549695</v>
      </c>
      <c r="F144" s="309">
        <f>IF(F$30=0,0,F$30/PPA_fec!F$30)</f>
        <v>0.60303965689626515</v>
      </c>
      <c r="G144" s="309">
        <f>IF(G$30=0,0,G$30/PPA_fec!G$30)</f>
        <v>0.60303965689626515</v>
      </c>
      <c r="H144" s="309">
        <f>IF(H$30=0,0,H$30/PPA_fec!H$30)</f>
        <v>0.60303965689626515</v>
      </c>
      <c r="I144" s="309">
        <f>IF(I$30=0,0,I$30/PPA_fec!I$30)</f>
        <v>0.60886460858160851</v>
      </c>
      <c r="J144" s="309">
        <f>IF(J$30=0,0,J$30/PPA_fec!J$30)</f>
        <v>0.60886460858160862</v>
      </c>
      <c r="K144" s="309">
        <f>IF(K$30=0,0,K$30/PPA_fec!K$30)</f>
        <v>0.60886460858160851</v>
      </c>
      <c r="L144" s="309">
        <f>IF(L$30=0,0,L$30/PPA_fec!L$30)</f>
        <v>0.60886460858160862</v>
      </c>
      <c r="M144" s="309">
        <f>IF(M$30=0,0,M$30/PPA_fec!M$30)</f>
        <v>0.60886460858160851</v>
      </c>
      <c r="N144" s="309">
        <f>IF(N$30=0,0,N$30/PPA_fec!N$30)</f>
        <v>0.60886460858160851</v>
      </c>
      <c r="O144" s="309">
        <f>IF(O$30=0,0,O$30/PPA_fec!O$30)</f>
        <v>0.60886460858160851</v>
      </c>
      <c r="P144" s="309">
        <f>IF(P$30=0,0,P$30/PPA_fec!P$30)</f>
        <v>0.60886460858160851</v>
      </c>
      <c r="Q144" s="309">
        <f>IF(Q$30=0,0,Q$30/PPA_fec!Q$30)</f>
        <v>0.6088646085816084</v>
      </c>
      <c r="R144" s="309">
        <f>IF(R$30=0,0,R$30/PPA_fec!R$30)</f>
        <v>0.60886460858160862</v>
      </c>
      <c r="S144" s="309">
        <f>IF(S$30=0,0,S$30/PPA_fec!S$30)</f>
        <v>0.6088646085816084</v>
      </c>
      <c r="T144" s="309">
        <f>IF(T$30=0,0,T$30/PPA_fec!T$30)</f>
        <v>0.60886460858160862</v>
      </c>
      <c r="U144" s="309">
        <f>IF(U$30=0,0,U$30/PPA_fec!U$30)</f>
        <v>0.60886460858160862</v>
      </c>
      <c r="V144" s="309">
        <f>IF(V$30=0,0,V$30/PPA_fec!V$30)</f>
        <v>0.60886460858160851</v>
      </c>
      <c r="W144" s="309">
        <f>IF(W$30=0,0,W$30/PPA_fec!W$30)</f>
        <v>0.6088646085816084</v>
      </c>
      <c r="X144" s="309">
        <f>IF(X$30=0,0,X$30/PPA_fec!X$30)</f>
        <v>0.6088646085816084</v>
      </c>
      <c r="Y144" s="309">
        <f>IF(Y$30=0,0,Y$30/PPA_fec!Y$30)</f>
        <v>0.60886460858160851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0.58779951334781344</v>
      </c>
      <c r="C146" s="322">
        <f>IF(C$32=0,0,C$32/PPA_fec!C$32)</f>
        <v>0.58738510133468924</v>
      </c>
      <c r="D146" s="322">
        <f>IF(D$32=0,0,D$32/PPA_fec!D$32)</f>
        <v>0.58740472568031277</v>
      </c>
      <c r="E146" s="322">
        <f>IF(E$32=0,0,E$32/PPA_fec!E$32)</f>
        <v>0.58734383915141464</v>
      </c>
      <c r="F146" s="322">
        <f>IF(F$32=0,0,F$32/PPA_fec!F$32)</f>
        <v>0.59196275152989797</v>
      </c>
      <c r="G146" s="322">
        <f>IF(G$32=0,0,G$32/PPA_fec!G$32)</f>
        <v>0.59011276686905179</v>
      </c>
      <c r="H146" s="322">
        <f>IF(H$32=0,0,H$32/PPA_fec!H$32)</f>
        <v>0.59460766887257188</v>
      </c>
      <c r="I146" s="322">
        <f>IF(I$32=0,0,I$32/PPA_fec!I$32)</f>
        <v>0.59578122835433367</v>
      </c>
      <c r="J146" s="322">
        <f>IF(J$32=0,0,J$32/PPA_fec!J$32)</f>
        <v>0.59284633534200337</v>
      </c>
      <c r="K146" s="322">
        <f>IF(K$32=0,0,K$32/PPA_fec!K$32)</f>
        <v>0.59719236313048618</v>
      </c>
      <c r="L146" s="322">
        <f>IF(L$32=0,0,L$32/PPA_fec!L$32)</f>
        <v>0.60614205416977507</v>
      </c>
      <c r="M146" s="322">
        <f>IF(M$32=0,0,M$32/PPA_fec!M$32)</f>
        <v>0.60476552666485917</v>
      </c>
      <c r="N146" s="322">
        <f>IF(N$32=0,0,N$32/PPA_fec!N$32)</f>
        <v>0.60720123775630541</v>
      </c>
      <c r="O146" s="322">
        <f>IF(O$32=0,0,O$32/PPA_fec!O$32)</f>
        <v>0.61079080120238283</v>
      </c>
      <c r="P146" s="322">
        <f>IF(P$32=0,0,P$32/PPA_fec!P$32)</f>
        <v>0.61566981069074389</v>
      </c>
      <c r="Q146" s="322">
        <f>IF(Q$32=0,0,Q$32/PPA_fec!Q$32)</f>
        <v>0.62734622622755876</v>
      </c>
      <c r="R146" s="322">
        <f>IF(R$32=0,0,R$32/PPA_fec!R$32)</f>
        <v>0.62670051312289987</v>
      </c>
      <c r="S146" s="322">
        <f>IF(S$32=0,0,S$32/PPA_fec!S$32)</f>
        <v>0.64017689478953133</v>
      </c>
      <c r="T146" s="322">
        <f>IF(T$32=0,0,T$32/PPA_fec!T$32)</f>
        <v>0.63769730868797858</v>
      </c>
      <c r="U146" s="322">
        <f>IF(U$32=0,0,U$32/PPA_fec!U$32)</f>
        <v>0.64800783749753521</v>
      </c>
      <c r="V146" s="322">
        <f>IF(V$32=0,0,V$32/PPA_fec!V$32)</f>
        <v>0.64706053258791651</v>
      </c>
      <c r="W146" s="322">
        <f>IF(W$32=0,0,W$32/PPA_fec!W$32)</f>
        <v>0.66777280585888665</v>
      </c>
      <c r="X146" s="322">
        <f>IF(X$32=0,0,X$32/PPA_fec!X$32)</f>
        <v>0.66606309306642764</v>
      </c>
      <c r="Y146" s="322">
        <f>IF(Y$32=0,0,Y$32/PPA_fec!Y$32)</f>
        <v>0.66757312514911493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0.36587413551508652</v>
      </c>
      <c r="C147" s="305">
        <f>IF(C$33=0,0,C$33/PPA_fec!C$33)</f>
        <v>0.36637193126178397</v>
      </c>
      <c r="D147" s="305">
        <f>IF(D$33=0,0,D$33/PPA_fec!D$33)</f>
        <v>0.36637193126178408</v>
      </c>
      <c r="E147" s="305">
        <f>IF(E$33=0,0,E$33/PPA_fec!E$33)</f>
        <v>0.36637193126178424</v>
      </c>
      <c r="F147" s="305">
        <f>IF(F$33=0,0,F$33/PPA_fec!F$33)</f>
        <v>0.3700303821758163</v>
      </c>
      <c r="G147" s="305">
        <f>IF(G$33=0,0,G$33/PPA_fec!G$33)</f>
        <v>0.37003038217581607</v>
      </c>
      <c r="H147" s="305">
        <f>IF(H$33=0,0,H$33/PPA_fec!H$33)</f>
        <v>0.37253784090717978</v>
      </c>
      <c r="I147" s="305">
        <f>IF(I$33=0,0,I$33/PPA_fec!I$33)</f>
        <v>0.37253784090717967</v>
      </c>
      <c r="J147" s="305">
        <f>IF(J$33=0,0,J$33/PPA_fec!J$33)</f>
        <v>0.37253784090717984</v>
      </c>
      <c r="K147" s="305">
        <f>IF(K$33=0,0,K$33/PPA_fec!K$33)</f>
        <v>0.37253784090717995</v>
      </c>
      <c r="L147" s="305">
        <f>IF(L$33=0,0,L$33/PPA_fec!L$33)</f>
        <v>0.37727579561246022</v>
      </c>
      <c r="M147" s="305">
        <f>IF(M$33=0,0,M$33/PPA_fec!M$33)</f>
        <v>0.37727579561246011</v>
      </c>
      <c r="N147" s="305">
        <f>IF(N$33=0,0,N$33/PPA_fec!N$33)</f>
        <v>0.37727579561246005</v>
      </c>
      <c r="O147" s="305">
        <f>IF(O$33=0,0,O$33/PPA_fec!O$33)</f>
        <v>0.38335407134575611</v>
      </c>
      <c r="P147" s="305">
        <f>IF(P$33=0,0,P$33/PPA_fec!P$33)</f>
        <v>0.383354071345756</v>
      </c>
      <c r="Q147" s="305">
        <f>IF(Q$33=0,0,Q$33/PPA_fec!Q$33)</f>
        <v>0.39011025931505872</v>
      </c>
      <c r="R147" s="305">
        <f>IF(R$33=0,0,R$33/PPA_fec!R$33)</f>
        <v>0.39011025931505861</v>
      </c>
      <c r="S147" s="305">
        <f>IF(S$33=0,0,S$33/PPA_fec!S$33)</f>
        <v>0.397521262268896</v>
      </c>
      <c r="T147" s="305">
        <f>IF(T$33=0,0,T$33/PPA_fec!T$33)</f>
        <v>0.397521262268896</v>
      </c>
      <c r="U147" s="305">
        <f>IF(U$33=0,0,U$33/PPA_fec!U$33)</f>
        <v>0.40556719646009465</v>
      </c>
      <c r="V147" s="305">
        <f>IF(V$33=0,0,V$33/PPA_fec!V$33)</f>
        <v>0.40556719646009465</v>
      </c>
      <c r="W147" s="305">
        <f>IF(W$33=0,0,W$33/PPA_fec!W$33)</f>
        <v>0.41423113982832538</v>
      </c>
      <c r="X147" s="305">
        <f>IF(X$33=0,0,X$33/PPA_fec!X$33)</f>
        <v>0.41423113982832549</v>
      </c>
      <c r="Y147" s="305">
        <f>IF(Y$33=0,0,Y$33/PPA_fec!Y$33)</f>
        <v>0.41423113982832549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9.5093281085390488E-2</v>
      </c>
      <c r="C148" s="306">
        <f>IF(C$34=0,0,C$34/PPA_fec!C$34)</f>
        <v>9.5222661728264199E-2</v>
      </c>
      <c r="D148" s="306">
        <f>IF(D$34=0,0,D$34/PPA_fec!D$34)</f>
        <v>9.5222661728264296E-2</v>
      </c>
      <c r="E148" s="306">
        <f>IF(E$34=0,0,E$34/PPA_fec!E$34)</f>
        <v>9.5222661728264268E-2</v>
      </c>
      <c r="F148" s="306">
        <f>IF(F$34=0,0,F$34/PPA_fec!F$34)</f>
        <v>9.617351905141279E-2</v>
      </c>
      <c r="G148" s="306">
        <f>IF(G$34=0,0,G$34/PPA_fec!G$34)</f>
        <v>9.6173519051412817E-2</v>
      </c>
      <c r="H148" s="306">
        <f>IF(H$34=0,0,H$34/PPA_fec!H$34)</f>
        <v>9.682522534821314E-2</v>
      </c>
      <c r="I148" s="306">
        <f>IF(I$34=0,0,I$34/PPA_fec!I$34)</f>
        <v>9.6825225348213168E-2</v>
      </c>
      <c r="J148" s="306">
        <f>IF(J$34=0,0,J$34/PPA_fec!J$34)</f>
        <v>9.6825225348213154E-2</v>
      </c>
      <c r="K148" s="306">
        <f>IF(K$34=0,0,K$34/PPA_fec!K$34)</f>
        <v>9.6825225348213056E-2</v>
      </c>
      <c r="L148" s="306">
        <f>IF(L$34=0,0,L$34/PPA_fec!L$34)</f>
        <v>9.8056653358079934E-2</v>
      </c>
      <c r="M148" s="306">
        <f>IF(M$34=0,0,M$34/PPA_fec!M$34)</f>
        <v>9.8056653358079948E-2</v>
      </c>
      <c r="N148" s="306">
        <f>IF(N$34=0,0,N$34/PPA_fec!N$34)</f>
        <v>9.805665335807992E-2</v>
      </c>
      <c r="O148" s="306">
        <f>IF(O$34=0,0,O$34/PPA_fec!O$34)</f>
        <v>9.9636440303137105E-2</v>
      </c>
      <c r="P148" s="306">
        <f>IF(P$34=0,0,P$34/PPA_fec!P$34)</f>
        <v>9.9636440303137105E-2</v>
      </c>
      <c r="Q148" s="306">
        <f>IF(Q$34=0,0,Q$34/PPA_fec!Q$34)</f>
        <v>0.10139242144328019</v>
      </c>
      <c r="R148" s="306">
        <f>IF(R$34=0,0,R$34/PPA_fec!R$34)</f>
        <v>0.10139242144328017</v>
      </c>
      <c r="S148" s="306">
        <f>IF(S$34=0,0,S$34/PPA_fec!S$34)</f>
        <v>0.10331859363914132</v>
      </c>
      <c r="T148" s="306">
        <f>IF(T$34=0,0,T$34/PPA_fec!T$34)</f>
        <v>0.10331859363914138</v>
      </c>
      <c r="U148" s="306">
        <f>IF(U$34=0,0,U$34/PPA_fec!U$34)</f>
        <v>0.10540978896389717</v>
      </c>
      <c r="V148" s="306">
        <f>IF(V$34=0,0,V$34/PPA_fec!V$34)</f>
        <v>0.10540978896389709</v>
      </c>
      <c r="W148" s="306">
        <f>IF(W$34=0,0,W$34/PPA_fec!W$34)</f>
        <v>0.1076616092541267</v>
      </c>
      <c r="X148" s="306">
        <f>IF(X$34=0,0,X$34/PPA_fec!X$34)</f>
        <v>0.10766160925412668</v>
      </c>
      <c r="Y148" s="306">
        <f>IF(Y$34=0,0,Y$34/PPA_fec!Y$34)</f>
        <v>0.10766160925412672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0.52129822610128296</v>
      </c>
      <c r="C149" s="306">
        <f>IF(C$35=0,0,C$35/PPA_fec!C$35)</f>
        <v>0.52200748651224016</v>
      </c>
      <c r="D149" s="306">
        <f>IF(D$35=0,0,D$35/PPA_fec!D$35)</f>
        <v>0.52200748651224027</v>
      </c>
      <c r="E149" s="306">
        <f>IF(E$35=0,0,E$35/PPA_fec!E$35)</f>
        <v>0.52200748651224016</v>
      </c>
      <c r="F149" s="306">
        <f>IF(F$35=0,0,F$35/PPA_fec!F$35)</f>
        <v>0.52722005495214541</v>
      </c>
      <c r="G149" s="306">
        <f>IF(G$35=0,0,G$35/PPA_fec!G$35)</f>
        <v>0.52722005495214552</v>
      </c>
      <c r="H149" s="306">
        <f>IF(H$35=0,0,H$35/PPA_fec!H$35)</f>
        <v>0.5307926873461839</v>
      </c>
      <c r="I149" s="306">
        <f>IF(I$35=0,0,I$35/PPA_fec!I$35)</f>
        <v>0.53079268734618379</v>
      </c>
      <c r="J149" s="306">
        <f>IF(J$35=0,0,J$35/PPA_fec!J$35)</f>
        <v>0.53079268734618379</v>
      </c>
      <c r="K149" s="306">
        <f>IF(K$35=0,0,K$35/PPA_fec!K$35)</f>
        <v>0.53079268734618379</v>
      </c>
      <c r="L149" s="306">
        <f>IF(L$35=0,0,L$35/PPA_fec!L$35)</f>
        <v>0.53754333502378948</v>
      </c>
      <c r="M149" s="306">
        <f>IF(M$35=0,0,M$35/PPA_fec!M$35)</f>
        <v>0.53754333502378937</v>
      </c>
      <c r="N149" s="306">
        <f>IF(N$35=0,0,N$35/PPA_fec!N$35)</f>
        <v>0.53754333502378926</v>
      </c>
      <c r="O149" s="306">
        <f>IF(O$35=0,0,O$35/PPA_fec!O$35)</f>
        <v>0.54620367487826094</v>
      </c>
      <c r="P149" s="306">
        <f>IF(P$35=0,0,P$35/PPA_fec!P$35)</f>
        <v>0.54620367487826116</v>
      </c>
      <c r="Q149" s="306">
        <f>IF(Q$35=0,0,Q$35/PPA_fec!Q$35)</f>
        <v>0.55582990549072542</v>
      </c>
      <c r="R149" s="306">
        <f>IF(R$35=0,0,R$35/PPA_fec!R$35)</f>
        <v>0.55582990549072542</v>
      </c>
      <c r="S149" s="306">
        <f>IF(S$35=0,0,S$35/PPA_fec!S$35)</f>
        <v>0.56638911784944512</v>
      </c>
      <c r="T149" s="306">
        <f>IF(T$35=0,0,T$35/PPA_fec!T$35)</f>
        <v>0.56638911784944501</v>
      </c>
      <c r="U149" s="306">
        <f>IF(U$35=0,0,U$35/PPA_fec!U$35)</f>
        <v>0.5778529815502631</v>
      </c>
      <c r="V149" s="306">
        <f>IF(V$35=0,0,V$35/PPA_fec!V$35)</f>
        <v>0.5778529815502631</v>
      </c>
      <c r="W149" s="306">
        <f>IF(W$35=0,0,W$35/PPA_fec!W$35)</f>
        <v>0.59019738600657212</v>
      </c>
      <c r="X149" s="306">
        <f>IF(X$35=0,0,X$35/PPA_fec!X$35)</f>
        <v>0.59019738600657201</v>
      </c>
      <c r="Y149" s="306">
        <f>IF(Y$35=0,0,Y$35/PPA_fec!Y$35)</f>
        <v>0.59019738600657212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0.36741678924728843</v>
      </c>
      <c r="C150" s="306">
        <f>IF(C$36=0,0,C$36/PPA_fec!C$36)</f>
        <v>0.36791668387551912</v>
      </c>
      <c r="D150" s="306">
        <f>IF(D$36=0,0,D$36/PPA_fec!D$36)</f>
        <v>0.36791668387551907</v>
      </c>
      <c r="E150" s="306">
        <f>IF(E$36=0,0,E$36/PPA_fec!E$36)</f>
        <v>0.36791668387551923</v>
      </c>
      <c r="F150" s="306">
        <f>IF(F$36=0,0,F$36/PPA_fec!F$36)</f>
        <v>0.37159056010227154</v>
      </c>
      <c r="G150" s="306">
        <f>IF(G$36=0,0,G$36/PPA_fec!G$36)</f>
        <v>0.37159056010227143</v>
      </c>
      <c r="H150" s="306">
        <f>IF(H$36=0,0,H$36/PPA_fec!H$36)</f>
        <v>0.37410859115945644</v>
      </c>
      <c r="I150" s="306">
        <f>IF(I$36=0,0,I$36/PPA_fec!I$36)</f>
        <v>0.37410859115945638</v>
      </c>
      <c r="J150" s="306">
        <f>IF(J$36=0,0,J$36/PPA_fec!J$36)</f>
        <v>0.37410859115945644</v>
      </c>
      <c r="K150" s="306">
        <f>IF(K$36=0,0,K$36/PPA_fec!K$36)</f>
        <v>0.37410859115945655</v>
      </c>
      <c r="L150" s="306">
        <f>IF(L$36=0,0,L$36/PPA_fec!L$36)</f>
        <v>0.37886652274421417</v>
      </c>
      <c r="M150" s="306">
        <f>IF(M$36=0,0,M$36/PPA_fec!M$36)</f>
        <v>0.37886652274421417</v>
      </c>
      <c r="N150" s="306">
        <f>IF(N$36=0,0,N$36/PPA_fec!N$36)</f>
        <v>0.37886652274421417</v>
      </c>
      <c r="O150" s="306">
        <f>IF(O$36=0,0,O$36/PPA_fec!O$36)</f>
        <v>0.38497042662072972</v>
      </c>
      <c r="P150" s="306">
        <f>IF(P$36=0,0,P$36/PPA_fec!P$36)</f>
        <v>0.38497042662072961</v>
      </c>
      <c r="Q150" s="306">
        <f>IF(Q$36=0,0,Q$36/PPA_fec!Q$36)</f>
        <v>0.39175510104910294</v>
      </c>
      <c r="R150" s="306">
        <f>IF(R$36=0,0,R$36/PPA_fec!R$36)</f>
        <v>0.39175510104910288</v>
      </c>
      <c r="S150" s="306">
        <f>IF(S$36=0,0,S$36/PPA_fec!S$36)</f>
        <v>0.39919735139174511</v>
      </c>
      <c r="T150" s="306">
        <f>IF(T$36=0,0,T$36/PPA_fec!T$36)</f>
        <v>0.39919735139174506</v>
      </c>
      <c r="U150" s="306">
        <f>IF(U$36=0,0,U$36/PPA_fec!U$36)</f>
        <v>0.40727721006462819</v>
      </c>
      <c r="V150" s="306">
        <f>IF(V$36=0,0,V$36/PPA_fec!V$36)</f>
        <v>0.40727721006462819</v>
      </c>
      <c r="W150" s="306">
        <f>IF(W$36=0,0,W$36/PPA_fec!W$36)</f>
        <v>0.4159776836580793</v>
      </c>
      <c r="X150" s="306">
        <f>IF(X$36=0,0,X$36/PPA_fec!X$36)</f>
        <v>0.41597768365807913</v>
      </c>
      <c r="Y150" s="306">
        <f>IF(Y$36=0,0,Y$36/PPA_fec!Y$36)</f>
        <v>0.41597768365807924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0.55855991180859688</v>
      </c>
      <c r="C151" s="307">
        <f>IF(C$37=0,0,C$37/PPA_fec!C$37)</f>
        <v>0.5599717778942197</v>
      </c>
      <c r="D151" s="307">
        <f>IF(D$37=0,0,D$37/PPA_fec!D$37)</f>
        <v>0.5609905672137302</v>
      </c>
      <c r="E151" s="307">
        <f>IF(E$37=0,0,E$37/PPA_fec!E$37)</f>
        <v>0.56084413934263222</v>
      </c>
      <c r="F151" s="307">
        <f>IF(F$37=0,0,F$37/PPA_fec!F$37)</f>
        <v>0.57461405562276446</v>
      </c>
      <c r="G151" s="307">
        <f>IF(G$37=0,0,G$37/PPA_fec!G$37)</f>
        <v>0.58908200219302842</v>
      </c>
      <c r="H151" s="307">
        <f>IF(H$37=0,0,H$37/PPA_fec!H$37)</f>
        <v>0.58956687763579041</v>
      </c>
      <c r="I151" s="307">
        <f>IF(I$37=0,0,I$37/PPA_fec!I$37)</f>
        <v>0.58010337315958471</v>
      </c>
      <c r="J151" s="307">
        <f>IF(J$37=0,0,J$37/PPA_fec!J$37)</f>
        <v>0.59373033591385582</v>
      </c>
      <c r="K151" s="307">
        <f>IF(K$37=0,0,K$37/PPA_fec!K$37)</f>
        <v>0.58156398272987875</v>
      </c>
      <c r="L151" s="307">
        <f>IF(L$37=0,0,L$37/PPA_fec!L$37)</f>
        <v>0.59728945255973009</v>
      </c>
      <c r="M151" s="307">
        <f>IF(M$37=0,0,M$37/PPA_fec!M$37)</f>
        <v>0.6130063728937265</v>
      </c>
      <c r="N151" s="307">
        <f>IF(N$37=0,0,N$37/PPA_fec!N$37)</f>
        <v>0.59816385768148339</v>
      </c>
      <c r="O151" s="307">
        <f>IF(O$37=0,0,O$37/PPA_fec!O$37)</f>
        <v>0.63675202248311369</v>
      </c>
      <c r="P151" s="307">
        <f>IF(P$37=0,0,P$37/PPA_fec!P$37)</f>
        <v>0.61394005156408582</v>
      </c>
      <c r="Q151" s="307">
        <f>IF(Q$37=0,0,Q$37/PPA_fec!Q$37)</f>
        <v>0.61836485317429446</v>
      </c>
      <c r="R151" s="307">
        <f>IF(R$37=0,0,R$37/PPA_fec!R$37)</f>
        <v>0.62014612655315815</v>
      </c>
      <c r="S151" s="307">
        <f>IF(S$37=0,0,S$37/PPA_fec!S$37)</f>
        <v>0.6265922575213474</v>
      </c>
      <c r="T151" s="307">
        <f>IF(T$37=0,0,T$37/PPA_fec!T$37)</f>
        <v>0.64312180449945677</v>
      </c>
      <c r="U151" s="307">
        <f>IF(U$37=0,0,U$37/PPA_fec!U$37)</f>
        <v>0.67127639452571242</v>
      </c>
      <c r="V151" s="307">
        <f>IF(V$37=0,0,V$37/PPA_fec!V$37)</f>
        <v>0.67233044592836377</v>
      </c>
      <c r="W151" s="307">
        <f>IF(W$37=0,0,W$37/PPA_fec!W$37)</f>
        <v>0.62156970464810501</v>
      </c>
      <c r="X151" s="307">
        <f>IF(X$37=0,0,X$37/PPA_fec!X$37)</f>
        <v>0.62786210674617304</v>
      </c>
      <c r="Y151" s="307">
        <f>IF(Y$37=0,0,Y$37/PPA_fec!Y$37)</f>
        <v>0.61962371512383796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0.51900366502175743</v>
      </c>
      <c r="C152" s="308">
        <f>IF(C$43=0,0,C$43/PPA_fec!C$43)</f>
        <v>0.51917167613403892</v>
      </c>
      <c r="D152" s="308">
        <f>IF(D$43=0,0,D$43/PPA_fec!D$43)</f>
        <v>0.51888120817547734</v>
      </c>
      <c r="E152" s="308">
        <f>IF(E$43=0,0,E$43/PPA_fec!E$43)</f>
        <v>0.51889481163146289</v>
      </c>
      <c r="F152" s="308">
        <f>IF(F$43=0,0,F$43/PPA_fec!F$43)</f>
        <v>0.525516595130193</v>
      </c>
      <c r="G152" s="308">
        <f>IF(G$43=0,0,G$43/PPA_fec!G$43)</f>
        <v>0.52199411106570726</v>
      </c>
      <c r="H152" s="308">
        <f>IF(H$43=0,0,H$43/PPA_fec!H$43)</f>
        <v>0.52660270837508438</v>
      </c>
      <c r="I152" s="308">
        <f>IF(I$43=0,0,I$43/PPA_fec!I$43)</f>
        <v>0.52930553824707982</v>
      </c>
      <c r="J152" s="308">
        <f>IF(J$43=0,0,J$43/PPA_fec!J$43)</f>
        <v>0.52492404884493515</v>
      </c>
      <c r="K152" s="308">
        <f>IF(K$43=0,0,K$43/PPA_fec!K$43)</f>
        <v>0.52818944595881656</v>
      </c>
      <c r="L152" s="308">
        <f>IF(L$43=0,0,L$43/PPA_fec!L$43)</f>
        <v>0.53291851288822722</v>
      </c>
      <c r="M152" s="308">
        <f>IF(M$43=0,0,M$43/PPA_fec!M$43)</f>
        <v>0.52992223345783762</v>
      </c>
      <c r="N152" s="308">
        <f>IF(N$43=0,0,N$43/PPA_fec!N$43)</f>
        <v>0.53638245963404374</v>
      </c>
      <c r="O152" s="308">
        <f>IF(O$43=0,0,O$43/PPA_fec!O$43)</f>
        <v>0.53489989113021552</v>
      </c>
      <c r="P152" s="308">
        <f>IF(P$43=0,0,P$43/PPA_fec!P$43)</f>
        <v>0.54319473419730291</v>
      </c>
      <c r="Q152" s="308">
        <f>IF(Q$43=0,0,Q$43/PPA_fec!Q$43)</f>
        <v>0.55492910717590571</v>
      </c>
      <c r="R152" s="308">
        <f>IF(R$43=0,0,R$43/PPA_fec!R$43)</f>
        <v>0.55385220314614225</v>
      </c>
      <c r="S152" s="308">
        <f>IF(S$43=0,0,S$43/PPA_fec!S$43)</f>
        <v>0.56614796047692928</v>
      </c>
      <c r="T152" s="308">
        <f>IF(T$43=0,0,T$43/PPA_fec!T$43)</f>
        <v>0.56058423188107853</v>
      </c>
      <c r="U152" s="308">
        <f>IF(U$43=0,0,U$43/PPA_fec!U$43)</f>
        <v>0.56682904969437553</v>
      </c>
      <c r="V152" s="308">
        <f>IF(V$43=0,0,V$43/PPA_fec!V$43)</f>
        <v>0.56604284890795897</v>
      </c>
      <c r="W152" s="308">
        <f>IF(W$43=0,0,W$43/PPA_fec!W$43)</f>
        <v>0.59142943994704367</v>
      </c>
      <c r="X152" s="308">
        <f>IF(X$43=0,0,X$43/PPA_fec!X$43)</f>
        <v>0.58920011900919511</v>
      </c>
      <c r="Y152" s="308">
        <f>IF(Y$43=0,0,Y$43/PPA_fec!Y$43)</f>
        <v>0.59277854913451766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0.60875425378306669</v>
      </c>
      <c r="C153" s="308">
        <f>IF(C$56=0,0,C$56/PPA_fec!C$56)</f>
        <v>0.60818811225750591</v>
      </c>
      <c r="D153" s="308">
        <f>IF(D$56=0,0,D$56/PPA_fec!D$56)</f>
        <v>0.60825712538631949</v>
      </c>
      <c r="E153" s="308">
        <f>IF(E$56=0,0,E$56/PPA_fec!E$56)</f>
        <v>0.60818144603620228</v>
      </c>
      <c r="F153" s="308">
        <f>IF(F$56=0,0,F$56/PPA_fec!F$56)</f>
        <v>0.61230351932348581</v>
      </c>
      <c r="G153" s="308">
        <f>IF(G$56=0,0,G$56/PPA_fec!G$56)</f>
        <v>0.61052527616175312</v>
      </c>
      <c r="H153" s="308">
        <f>IF(H$56=0,0,H$56/PPA_fec!H$56)</f>
        <v>0.61509946666034532</v>
      </c>
      <c r="I153" s="308">
        <f>IF(I$56=0,0,I$56/PPA_fec!I$56)</f>
        <v>0.61614920558594743</v>
      </c>
      <c r="J153" s="308">
        <f>IF(J$56=0,0,J$56/PPA_fec!J$56)</f>
        <v>0.61322144096915143</v>
      </c>
      <c r="K153" s="308">
        <f>IF(K$56=0,0,K$56/PPA_fec!K$56)</f>
        <v>0.6180770600241875</v>
      </c>
      <c r="L153" s="308">
        <f>IF(L$56=0,0,L$56/PPA_fec!L$56)</f>
        <v>0.6279153422518432</v>
      </c>
      <c r="M153" s="308">
        <f>IF(M$56=0,0,M$56/PPA_fec!M$56)</f>
        <v>0.62668878051139143</v>
      </c>
      <c r="N153" s="308">
        <f>IF(N$56=0,0,N$56/PPA_fec!N$56)</f>
        <v>0.62846671343617855</v>
      </c>
      <c r="O153" s="308">
        <f>IF(O$56=0,0,O$56/PPA_fec!O$56)</f>
        <v>0.63286602550474658</v>
      </c>
      <c r="P153" s="308">
        <f>IF(P$56=0,0,P$56/PPA_fec!P$56)</f>
        <v>0.63725492925259652</v>
      </c>
      <c r="Q153" s="308">
        <f>IF(Q$56=0,0,Q$56/PPA_fec!Q$56)</f>
        <v>0.6491632131517534</v>
      </c>
      <c r="R153" s="308">
        <f>IF(R$56=0,0,R$56/PPA_fec!R$56)</f>
        <v>0.64855562870953387</v>
      </c>
      <c r="S153" s="308">
        <f>IF(S$56=0,0,S$56/PPA_fec!S$56)</f>
        <v>0.66253679457594461</v>
      </c>
      <c r="T153" s="308">
        <f>IF(T$56=0,0,T$56/PPA_fec!T$56)</f>
        <v>0.66040370212733157</v>
      </c>
      <c r="U153" s="308">
        <f>IF(U$56=0,0,U$56/PPA_fec!U$56)</f>
        <v>0.67161031289303352</v>
      </c>
      <c r="V153" s="308">
        <f>IF(V$56=0,0,V$56/PPA_fec!V$56)</f>
        <v>0.67062883618505109</v>
      </c>
      <c r="W153" s="308">
        <f>IF(W$56=0,0,W$56/PPA_fec!W$56)</f>
        <v>0.69144725187792011</v>
      </c>
      <c r="X153" s="308">
        <f>IF(X$56=0,0,X$56/PPA_fec!X$56)</f>
        <v>0.68967201030593173</v>
      </c>
      <c r="Y153" s="308">
        <f>IF(Y$56=0,0,Y$56/PPA_fec!Y$56)</f>
        <v>0.69100166173050592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0.58807930627086658</v>
      </c>
      <c r="C154" s="309">
        <f>IF(C$69=0,0,C$69/PPA_fec!C$69)</f>
        <v>0.587658504381949</v>
      </c>
      <c r="D154" s="309">
        <f>IF(D$69=0,0,D$69/PPA_fec!D$69)</f>
        <v>0.58783854859871931</v>
      </c>
      <c r="E154" s="309">
        <f>IF(E$69=0,0,E$69/PPA_fec!E$69)</f>
        <v>0.58775601037484948</v>
      </c>
      <c r="F154" s="309">
        <f>IF(F$69=0,0,F$69/PPA_fec!F$69)</f>
        <v>0.59113984115040741</v>
      </c>
      <c r="G154" s="309">
        <f>IF(G$69=0,0,G$69/PPA_fec!G$69)</f>
        <v>0.59061302729968179</v>
      </c>
      <c r="H154" s="309">
        <f>IF(H$69=0,0,H$69/PPA_fec!H$69)</f>
        <v>0.5946495356946444</v>
      </c>
      <c r="I154" s="309">
        <f>IF(I$69=0,0,I$69/PPA_fec!I$69)</f>
        <v>0.59476687136466033</v>
      </c>
      <c r="J154" s="309">
        <f>IF(J$69=0,0,J$69/PPA_fec!J$69)</f>
        <v>0.59337481258395952</v>
      </c>
      <c r="K154" s="309">
        <f>IF(K$69=0,0,K$69/PPA_fec!K$69)</f>
        <v>0.59709488970388969</v>
      </c>
      <c r="L154" s="309">
        <f>IF(L$69=0,0,L$69/PPA_fec!L$69)</f>
        <v>0.60750667311105488</v>
      </c>
      <c r="M154" s="309">
        <f>IF(M$69=0,0,M$69/PPA_fec!M$69)</f>
        <v>0.60761763373121536</v>
      </c>
      <c r="N154" s="309">
        <f>IF(N$69=0,0,N$69/PPA_fec!N$69)</f>
        <v>0.60672755418837798</v>
      </c>
      <c r="O154" s="309">
        <f>IF(O$69=0,0,O$69/PPA_fec!O$69)</f>
        <v>0.61515167648867808</v>
      </c>
      <c r="P154" s="309">
        <f>IF(P$69=0,0,P$69/PPA_fec!P$69)</f>
        <v>0.61581157846550205</v>
      </c>
      <c r="Q154" s="309">
        <f>IF(Q$69=0,0,Q$69/PPA_fec!Q$69)</f>
        <v>0.62657454141749269</v>
      </c>
      <c r="R154" s="309">
        <f>IF(R$69=0,0,R$69/PPA_fec!R$69)</f>
        <v>0.62633597465480595</v>
      </c>
      <c r="S154" s="309">
        <f>IF(S$69=0,0,S$69/PPA_fec!S$69)</f>
        <v>0.63929657369261994</v>
      </c>
      <c r="T154" s="309">
        <f>IF(T$69=0,0,T$69/PPA_fec!T$69)</f>
        <v>0.63925542221745746</v>
      </c>
      <c r="U154" s="309">
        <f>IF(U$69=0,0,U$69/PPA_fec!U$69)</f>
        <v>0.65250288431198078</v>
      </c>
      <c r="V154" s="309">
        <f>IF(V$69=0,0,V$69/PPA_fec!V$69)</f>
        <v>0.65190367533426874</v>
      </c>
      <c r="W154" s="309">
        <f>IF(W$69=0,0,W$69/PPA_fec!W$69)</f>
        <v>0.66673822167263197</v>
      </c>
      <c r="X154" s="309">
        <f>IF(X$69=0,0,X$69/PPA_fec!X$69)</f>
        <v>0.66569613177434395</v>
      </c>
      <c r="Y154" s="309">
        <f>IF(Y$69=0,0,Y$69/PPA_fec!Y$69)</f>
        <v>0.6658793634236404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0.57792331558240906</v>
      </c>
      <c r="C156" s="322">
        <f>IF(C$83=0,0,C$83/PPA_fec!C$83)</f>
        <v>0.5788776979732444</v>
      </c>
      <c r="D156" s="322">
        <f>IF(D$83=0,0,D$83/PPA_fec!D$83)</f>
        <v>0.57896608584043385</v>
      </c>
      <c r="E156" s="322">
        <f>IF(E$83=0,0,E$83/PPA_fec!E$83)</f>
        <v>0.58135278245306088</v>
      </c>
      <c r="F156" s="322">
        <f>IF(F$83=0,0,F$83/PPA_fec!F$83)</f>
        <v>0.58710828213867783</v>
      </c>
      <c r="G156" s="322">
        <f>IF(G$83=0,0,G$83/PPA_fec!G$83)</f>
        <v>0.58914401261276139</v>
      </c>
      <c r="H156" s="322">
        <f>IF(H$83=0,0,H$83/PPA_fec!H$83)</f>
        <v>0.59327642879826514</v>
      </c>
      <c r="I156" s="322">
        <f>IF(I$83=0,0,I$83/PPA_fec!I$83)</f>
        <v>0.59211293140619015</v>
      </c>
      <c r="J156" s="322">
        <f>IF(J$83=0,0,J$83/PPA_fec!J$83)</f>
        <v>0.59970608559567007</v>
      </c>
      <c r="K156" s="322">
        <f>IF(K$83=0,0,K$83/PPA_fec!K$83)</f>
        <v>0.59758979538456158</v>
      </c>
      <c r="L156" s="322">
        <f>IF(L$83=0,0,L$83/PPA_fec!L$83)</f>
        <v>0.59828282934389765</v>
      </c>
      <c r="M156" s="322">
        <f>IF(M$83=0,0,M$83/PPA_fec!M$83)</f>
        <v>0.60072727623462652</v>
      </c>
      <c r="N156" s="322">
        <f>IF(N$83=0,0,N$83/PPA_fec!N$83)</f>
        <v>0.5998166464226794</v>
      </c>
      <c r="O156" s="322">
        <f>IF(O$83=0,0,O$83/PPA_fec!O$83)</f>
        <v>0.60297290769116685</v>
      </c>
      <c r="P156" s="322">
        <f>IF(P$83=0,0,P$83/PPA_fec!P$83)</f>
        <v>0.61418726447293048</v>
      </c>
      <c r="Q156" s="322">
        <f>IF(Q$83=0,0,Q$83/PPA_fec!Q$83)</f>
        <v>0.6136548379987431</v>
      </c>
      <c r="R156" s="322">
        <f>IF(R$83=0,0,R$83/PPA_fec!R$83)</f>
        <v>0.62993436981605277</v>
      </c>
      <c r="S156" s="322">
        <f>IF(S$83=0,0,S$83/PPA_fec!S$83)</f>
        <v>0.64315713084041126</v>
      </c>
      <c r="T156" s="322">
        <f>IF(T$83=0,0,T$83/PPA_fec!T$83)</f>
        <v>0.65191906618094198</v>
      </c>
      <c r="U156" s="322">
        <f>IF(U$83=0,0,U$83/PPA_fec!U$83)</f>
        <v>0.65999719293619907</v>
      </c>
      <c r="V156" s="322">
        <f>IF(V$83=0,0,V$83/PPA_fec!V$83)</f>
        <v>0.66366722070399797</v>
      </c>
      <c r="W156" s="322">
        <f>IF(W$83=0,0,W$83/PPA_fec!W$83)</f>
        <v>0.66611038992241245</v>
      </c>
      <c r="X156" s="322">
        <f>IF(X$83=0,0,X$83/PPA_fec!X$83)</f>
        <v>0.67187411469823133</v>
      </c>
      <c r="Y156" s="322">
        <f>IF(Y$83=0,0,Y$83/PPA_fec!Y$83)</f>
        <v>0.6756379465934107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0.43708035702539094</v>
      </c>
      <c r="C157" s="334">
        <f>IF(C$84=0,0,C$84/PPA_fec!C$84)</f>
        <v>0.43769510273920087</v>
      </c>
      <c r="D157" s="334">
        <f>IF(D$84=0,0,D$84/PPA_fec!D$84)</f>
        <v>0.43769510273920076</v>
      </c>
      <c r="E157" s="334">
        <f>IF(E$84=0,0,E$84/PPA_fec!E$84)</f>
        <v>0.43951078997736831</v>
      </c>
      <c r="F157" s="334">
        <f>IF(F$84=0,0,F$84/PPA_fec!F$84)</f>
        <v>0.44180204257176292</v>
      </c>
      <c r="G157" s="334">
        <f>IF(G$84=0,0,G$84/PPA_fec!G$84)</f>
        <v>0.44180204257176287</v>
      </c>
      <c r="H157" s="334">
        <f>IF(H$84=0,0,H$84/PPA_fec!H$84)</f>
        <v>0.44519773489320402</v>
      </c>
      <c r="I157" s="334">
        <f>IF(I$84=0,0,I$84/PPA_fec!I$84)</f>
        <v>0.44519773489320408</v>
      </c>
      <c r="J157" s="334">
        <f>IF(J$84=0,0,J$84/PPA_fec!J$84)</f>
        <v>0.44963625017021441</v>
      </c>
      <c r="K157" s="334">
        <f>IF(K$84=0,0,K$84/PPA_fec!K$84)</f>
        <v>0.44963625017021441</v>
      </c>
      <c r="L157" s="334">
        <f>IF(L$84=0,0,L$84/PPA_fec!L$84)</f>
        <v>0.44963625017021441</v>
      </c>
      <c r="M157" s="334">
        <f>IF(M$84=0,0,M$84/PPA_fec!M$84)</f>
        <v>0.44963625017021447</v>
      </c>
      <c r="N157" s="334">
        <f>IF(N$84=0,0,N$84/PPA_fec!N$84)</f>
        <v>0.44963625017021436</v>
      </c>
      <c r="O157" s="334">
        <f>IF(O$84=0,0,O$84/PPA_fec!O$84)</f>
        <v>0.44963625017021452</v>
      </c>
      <c r="P157" s="334">
        <f>IF(P$84=0,0,P$84/PPA_fec!P$84)</f>
        <v>0.45967262515319307</v>
      </c>
      <c r="Q157" s="334">
        <f>IF(Q$84=0,0,Q$84/PPA_fec!Q$84)</f>
        <v>0.4598815768019856</v>
      </c>
      <c r="R157" s="334">
        <f>IF(R$84=0,0,R$84/PPA_fec!R$84)</f>
        <v>0.46889341912178673</v>
      </c>
      <c r="S157" s="334">
        <f>IF(S$84=0,0,S$84/PPA_fec!S$84)</f>
        <v>0.47700407720960847</v>
      </c>
      <c r="T157" s="334">
        <f>IF(T$84=0,0,T$84/PPA_fec!T$84)</f>
        <v>0.48430366948864723</v>
      </c>
      <c r="U157" s="334">
        <f>IF(U$84=0,0,U$84/PPA_fec!U$84)</f>
        <v>0.4908733025397824</v>
      </c>
      <c r="V157" s="334">
        <f>IF(V$84=0,0,V$84/PPA_fec!V$84)</f>
        <v>0.49537797642597209</v>
      </c>
      <c r="W157" s="334">
        <f>IF(W$84=0,0,W$84/PPA_fec!W$84)</f>
        <v>0.50084017878337495</v>
      </c>
      <c r="X157" s="334">
        <f>IF(X$84=0,0,X$84/PPA_fec!X$84)</f>
        <v>0.5057561609050375</v>
      </c>
      <c r="Y157" s="334">
        <f>IF(Y$84=0,0,Y$84/PPA_fec!Y$84)</f>
        <v>0.51018054481453368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0.10979655772263813</v>
      </c>
      <c r="C158" s="335">
        <f>IF(C$85=0,0,C$85/PPA_fec!C$85)</f>
        <v>0.10995098461958322</v>
      </c>
      <c r="D158" s="335">
        <f>IF(D$85=0,0,D$85/PPA_fec!D$85)</f>
        <v>0.10995098461958322</v>
      </c>
      <c r="E158" s="335">
        <f>IF(E$85=0,0,E$85/PPA_fec!E$85)</f>
        <v>0.11040709344590624</v>
      </c>
      <c r="F158" s="335">
        <f>IF(F$85=0,0,F$85/PPA_fec!F$85)</f>
        <v>0.11098266643538973</v>
      </c>
      <c r="G158" s="335">
        <f>IF(G$85=0,0,G$85/PPA_fec!G$85)</f>
        <v>0.1109826664353897</v>
      </c>
      <c r="H158" s="335">
        <f>IF(H$85=0,0,H$85/PPA_fec!H$85)</f>
        <v>0.11183567966736567</v>
      </c>
      <c r="I158" s="335">
        <f>IF(I$85=0,0,I$85/PPA_fec!I$85)</f>
        <v>0.11183567966736564</v>
      </c>
      <c r="J158" s="335">
        <f>IF(J$85=0,0,J$85/PPA_fec!J$85)</f>
        <v>0.11295065473083385</v>
      </c>
      <c r="K158" s="335">
        <f>IF(K$85=0,0,K$85/PPA_fec!K$85)</f>
        <v>0.11295065473083382</v>
      </c>
      <c r="L158" s="335">
        <f>IF(L$85=0,0,L$85/PPA_fec!L$85)</f>
        <v>0.11295065473083385</v>
      </c>
      <c r="M158" s="335">
        <f>IF(M$85=0,0,M$85/PPA_fec!M$85)</f>
        <v>0.11295065473083381</v>
      </c>
      <c r="N158" s="335">
        <f>IF(N$85=0,0,N$85/PPA_fec!N$85)</f>
        <v>0.11295065473083385</v>
      </c>
      <c r="O158" s="335">
        <f>IF(O$85=0,0,O$85/PPA_fec!O$85)</f>
        <v>0.11295065473083385</v>
      </c>
      <c r="P158" s="335">
        <f>IF(P$85=0,0,P$85/PPA_fec!P$85)</f>
        <v>0.11552432700603785</v>
      </c>
      <c r="Q158" s="335">
        <f>IF(Q$85=0,0,Q$85/PPA_fec!Q$85)</f>
        <v>0.11552432700603785</v>
      </c>
      <c r="R158" s="335">
        <f>IF(R$85=0,0,R$85/PPA_fec!R$85)</f>
        <v>0.12047144941919995</v>
      </c>
      <c r="S158" s="335">
        <f>IF(S$85=0,0,S$85/PPA_fec!S$85)</f>
        <v>0.12444118274575826</v>
      </c>
      <c r="T158" s="335">
        <f>IF(T$85=0,0,T$85/PPA_fec!T$85)</f>
        <v>0.12444118274575824</v>
      </c>
      <c r="U158" s="335">
        <f>IF(U$85=0,0,U$85/PPA_fec!U$85)</f>
        <v>0.12444118274575826</v>
      </c>
      <c r="V158" s="335">
        <f>IF(V$85=0,0,V$85/PPA_fec!V$85)</f>
        <v>0.1244411827457583</v>
      </c>
      <c r="W158" s="335">
        <f>IF(W$85=0,0,W$85/PPA_fec!W$85)</f>
        <v>0.12877245062643988</v>
      </c>
      <c r="X158" s="335">
        <f>IF(X$85=0,0,X$85/PPA_fec!X$85)</f>
        <v>0.12931183289458723</v>
      </c>
      <c r="Y158" s="335">
        <f>IF(Y$85=0,0,Y$85/PPA_fec!Y$85)</f>
        <v>0.12931183289458725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0.61590802790871746</v>
      </c>
      <c r="C159" s="335">
        <f>IF(C$86=0,0,C$86/PPA_fec!C$86)</f>
        <v>0.61677429154690722</v>
      </c>
      <c r="D159" s="335">
        <f>IF(D$86=0,0,D$86/PPA_fec!D$86)</f>
        <v>0.61677429154690722</v>
      </c>
      <c r="E159" s="335">
        <f>IF(E$86=0,0,E$86/PPA_fec!E$86)</f>
        <v>0.61933285161071183</v>
      </c>
      <c r="F159" s="335">
        <f>IF(F$86=0,0,F$86/PPA_fec!F$86)</f>
        <v>0.62256155050822948</v>
      </c>
      <c r="G159" s="335">
        <f>IF(G$86=0,0,G$86/PPA_fec!G$86)</f>
        <v>0.62256155050822948</v>
      </c>
      <c r="H159" s="335">
        <f>IF(H$86=0,0,H$86/PPA_fec!H$86)</f>
        <v>0.62734656115322185</v>
      </c>
      <c r="I159" s="335">
        <f>IF(I$86=0,0,I$86/PPA_fec!I$86)</f>
        <v>0.62734656115322185</v>
      </c>
      <c r="J159" s="335">
        <f>IF(J$86=0,0,J$86/PPA_fec!J$86)</f>
        <v>0.63360105680182721</v>
      </c>
      <c r="K159" s="335">
        <f>IF(K$86=0,0,K$86/PPA_fec!K$86)</f>
        <v>0.63360105680182732</v>
      </c>
      <c r="L159" s="335">
        <f>IF(L$86=0,0,L$86/PPA_fec!L$86)</f>
        <v>0.6336010568018271</v>
      </c>
      <c r="M159" s="335">
        <f>IF(M$86=0,0,M$86/PPA_fec!M$86)</f>
        <v>0.6336010568018271</v>
      </c>
      <c r="N159" s="335">
        <f>IF(N$86=0,0,N$86/PPA_fec!N$86)</f>
        <v>0.6336010568018271</v>
      </c>
      <c r="O159" s="335">
        <f>IF(O$86=0,0,O$86/PPA_fec!O$86)</f>
        <v>0.63360105680182721</v>
      </c>
      <c r="P159" s="335">
        <f>IF(P$86=0,0,P$86/PPA_fec!P$86)</f>
        <v>0.64685695303737767</v>
      </c>
      <c r="Q159" s="335">
        <f>IF(Q$86=0,0,Q$86/PPA_fec!Q$86)</f>
        <v>0.64803817075496717</v>
      </c>
      <c r="R159" s="335">
        <f>IF(R$86=0,0,R$86/PPA_fec!R$86)</f>
        <v>0.65985035559520344</v>
      </c>
      <c r="S159" s="335">
        <f>IF(S$86=0,0,S$86/PPA_fec!S$86)</f>
        <v>0.67048132195141641</v>
      </c>
      <c r="T159" s="335">
        <f>IF(T$86=0,0,T$86/PPA_fec!T$86)</f>
        <v>0.68004919167200784</v>
      </c>
      <c r="U159" s="335">
        <f>IF(U$86=0,0,U$86/PPA_fec!U$86)</f>
        <v>0.68866027442054001</v>
      </c>
      <c r="V159" s="335">
        <f>IF(V$86=0,0,V$86/PPA_fec!V$86)</f>
        <v>0.69641024889421888</v>
      </c>
      <c r="W159" s="335">
        <f>IF(W$86=0,0,W$86/PPA_fec!W$86)</f>
        <v>0.70338522592053032</v>
      </c>
      <c r="X159" s="335">
        <f>IF(X$86=0,0,X$86/PPA_fec!X$86)</f>
        <v>0.70966270524420993</v>
      </c>
      <c r="Y159" s="335">
        <f>IF(Y$86=0,0,Y$86/PPA_fec!Y$86)</f>
        <v>0.71531243663552213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0.43722731747593269</v>
      </c>
      <c r="C160" s="335">
        <f>IF(C$87=0,0,C$87/PPA_fec!C$87)</f>
        <v>0.43784226988699104</v>
      </c>
      <c r="D160" s="335">
        <f>IF(D$87=0,0,D$87/PPA_fec!D$87)</f>
        <v>0.43784226988699126</v>
      </c>
      <c r="E160" s="335">
        <f>IF(E$87=0,0,E$87/PPA_fec!E$87)</f>
        <v>0.43965856761750888</v>
      </c>
      <c r="F160" s="335">
        <f>IF(F$87=0,0,F$87/PPA_fec!F$87)</f>
        <v>0.4419505906045974</v>
      </c>
      <c r="G160" s="335">
        <f>IF(G$87=0,0,G$87/PPA_fec!G$87)</f>
        <v>0.44195059060459746</v>
      </c>
      <c r="H160" s="335">
        <f>IF(H$87=0,0,H$87/PPA_fec!H$87)</f>
        <v>0.44534742466683153</v>
      </c>
      <c r="I160" s="335">
        <f>IF(I$87=0,0,I$87/PPA_fec!I$87)</f>
        <v>0.44534742466683153</v>
      </c>
      <c r="J160" s="335">
        <f>IF(J$87=0,0,J$87/PPA_fec!J$87)</f>
        <v>0.44978743231519741</v>
      </c>
      <c r="K160" s="335">
        <f>IF(K$87=0,0,K$87/PPA_fec!K$87)</f>
        <v>0.4497874323151973</v>
      </c>
      <c r="L160" s="335">
        <f>IF(L$87=0,0,L$87/PPA_fec!L$87)</f>
        <v>0.44978743231519713</v>
      </c>
      <c r="M160" s="335">
        <f>IF(M$87=0,0,M$87/PPA_fec!M$87)</f>
        <v>0.44978743231519752</v>
      </c>
      <c r="N160" s="335">
        <f>IF(N$87=0,0,N$87/PPA_fec!N$87)</f>
        <v>0.44978743231519719</v>
      </c>
      <c r="O160" s="335">
        <f>IF(O$87=0,0,O$87/PPA_fec!O$87)</f>
        <v>0.44978743231519741</v>
      </c>
      <c r="P160" s="335">
        <f>IF(P$87=0,0,P$87/PPA_fec!P$87)</f>
        <v>0.46003620375475601</v>
      </c>
      <c r="Q160" s="335">
        <f>IF(Q$87=0,0,Q$87/PPA_fec!Q$87)</f>
        <v>0.4600362037547559</v>
      </c>
      <c r="R160" s="335">
        <f>IF(R$87=0,0,R$87/PPA_fec!R$87)</f>
        <v>0.47918480130450891</v>
      </c>
      <c r="S160" s="335">
        <f>IF(S$87=0,0,S$87/PPA_fec!S$87)</f>
        <v>0.49554453840807455</v>
      </c>
      <c r="T160" s="335">
        <f>IF(T$87=0,0,T$87/PPA_fec!T$87)</f>
        <v>0.49554453840807439</v>
      </c>
      <c r="U160" s="335">
        <f>IF(U$87=0,0,U$87/PPA_fec!U$87)</f>
        <v>0.4955445384080745</v>
      </c>
      <c r="V160" s="335">
        <f>IF(V$87=0,0,V$87/PPA_fec!V$87)</f>
        <v>0.49554453840807444</v>
      </c>
      <c r="W160" s="335">
        <f>IF(W$87=0,0,W$87/PPA_fec!W$87)</f>
        <v>0.51114230249249548</v>
      </c>
      <c r="X160" s="335">
        <f>IF(X$87=0,0,X$87/PPA_fec!X$87)</f>
        <v>0.51494024026892793</v>
      </c>
      <c r="Y160" s="335">
        <f>IF(Y$87=0,0,Y$87/PPA_fec!Y$87)</f>
        <v>0.51494024026892782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0.66899515968098799</v>
      </c>
      <c r="C161" s="336">
        <f>IF(C$88=0,0,C$88/PPA_fec!C$88)</f>
        <v>0.67071692556729068</v>
      </c>
      <c r="D161" s="336">
        <f>IF(D$88=0,0,D$88/PPA_fec!D$88)</f>
        <v>0.67193719999389245</v>
      </c>
      <c r="E161" s="336">
        <f>IF(E$88=0,0,E$88/PPA_fec!E$88)</f>
        <v>0.6745484775840711</v>
      </c>
      <c r="F161" s="336">
        <f>IF(F$88=0,0,F$88/PPA_fec!F$88)</f>
        <v>0.68784441130298535</v>
      </c>
      <c r="G161" s="336">
        <f>IF(G$88=0,0,G$88/PPA_fec!G$88)</f>
        <v>0.70516333361963646</v>
      </c>
      <c r="H161" s="336">
        <f>IF(H$88=0,0,H$88/PPA_fec!H$88)</f>
        <v>0.70638141135514476</v>
      </c>
      <c r="I161" s="336">
        <f>IF(I$88=0,0,I$88/PPA_fec!I$88)</f>
        <v>0.69504284417668605</v>
      </c>
      <c r="J161" s="336">
        <f>IF(J$88=0,0,J$88/PPA_fec!J$88)</f>
        <v>0.71846198870710554</v>
      </c>
      <c r="K161" s="336">
        <f>IF(K$88=0,0,K$88/PPA_fec!K$88)</f>
        <v>0.70373971198459373</v>
      </c>
      <c r="L161" s="336">
        <f>IF(L$88=0,0,L$88/PPA_fec!L$88)</f>
        <v>0.71369203859431962</v>
      </c>
      <c r="M161" s="336">
        <f>IF(M$88=0,0,M$88/PPA_fec!M$88)</f>
        <v>0.73247194650249137</v>
      </c>
      <c r="N161" s="336">
        <f>IF(N$88=0,0,N$88/PPA_fec!N$88)</f>
        <v>0.71473685191092373</v>
      </c>
      <c r="O161" s="336">
        <f>IF(O$88=0,0,O$88/PPA_fec!O$88)</f>
        <v>0.74878166784187306</v>
      </c>
      <c r="P161" s="336">
        <f>IF(P$88=0,0,P$88/PPA_fec!P$88)</f>
        <v>0.73840653389145161</v>
      </c>
      <c r="Q161" s="336">
        <f>IF(Q$88=0,0,Q$88/PPA_fec!Q$88)</f>
        <v>0.73084801181719961</v>
      </c>
      <c r="R161" s="336">
        <f>IF(R$88=0,0,R$88/PPA_fec!R$88)</f>
        <v>0.76434071899603784</v>
      </c>
      <c r="S161" s="336">
        <f>IF(S$88=0,0,S$88/PPA_fec!S$88)</f>
        <v>0.78286159627253227</v>
      </c>
      <c r="T161" s="336">
        <f>IF(T$88=0,0,T$88/PPA_fec!T$88)</f>
        <v>0.80351353918694612</v>
      </c>
      <c r="U161" s="336">
        <f>IF(U$88=0,0,U$88/PPA_fec!U$88)</f>
        <v>0.82205122789561846</v>
      </c>
      <c r="V161" s="336">
        <f>IF(V$88=0,0,V$88/PPA_fec!V$88)</f>
        <v>0.82334202890825803</v>
      </c>
      <c r="W161" s="336">
        <f>IF(W$88=0,0,W$88/PPA_fec!W$88)</f>
        <v>0.77442891477233045</v>
      </c>
      <c r="X161" s="336">
        <f>IF(X$88=0,0,X$88/PPA_fec!X$88)</f>
        <v>0.78226877262202488</v>
      </c>
      <c r="Y161" s="336">
        <f>IF(Y$88=0,0,Y$88/PPA_fec!Y$88)</f>
        <v>0.77200435877456075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0.57366796859582569</v>
      </c>
      <c r="C162" s="337">
        <f>IF(C$94=0,0,C$94/PPA_fec!C$94)</f>
        <v>0.57447482234520131</v>
      </c>
      <c r="D162" s="337">
        <f>IF(D$94=0,0,D$94/PPA_fec!D$94)</f>
        <v>0.5744748223452012</v>
      </c>
      <c r="E162" s="337">
        <f>IF(E$94=0,0,E$94/PPA_fec!E$94)</f>
        <v>0.57685791184529578</v>
      </c>
      <c r="F162" s="337">
        <f>IF(F$94=0,0,F$94/PPA_fec!F$94)</f>
        <v>0.57986518087543881</v>
      </c>
      <c r="G162" s="337">
        <f>IF(G$94=0,0,G$94/PPA_fec!G$94)</f>
        <v>0.57986518087543892</v>
      </c>
      <c r="H162" s="337">
        <f>IF(H$94=0,0,H$94/PPA_fec!H$94)</f>
        <v>0.58432202704733049</v>
      </c>
      <c r="I162" s="337">
        <f>IF(I$94=0,0,I$94/PPA_fec!I$94)</f>
        <v>0.58432202704733038</v>
      </c>
      <c r="J162" s="337">
        <f>IF(J$94=0,0,J$94/PPA_fec!J$94)</f>
        <v>0.59014757834840625</v>
      </c>
      <c r="K162" s="337">
        <f>IF(K$94=0,0,K$94/PPA_fec!K$94)</f>
        <v>0.59014757834840648</v>
      </c>
      <c r="L162" s="337">
        <f>IF(L$94=0,0,L$94/PPA_fec!L$94)</f>
        <v>0.59014757834840637</v>
      </c>
      <c r="M162" s="337">
        <f>IF(M$94=0,0,M$94/PPA_fec!M$94)</f>
        <v>0.59014757834840625</v>
      </c>
      <c r="N162" s="337">
        <f>IF(N$94=0,0,N$94/PPA_fec!N$94)</f>
        <v>0.59014757834840659</v>
      </c>
      <c r="O162" s="337">
        <f>IF(O$94=0,0,O$94/PPA_fec!O$94)</f>
        <v>0.59014757834840625</v>
      </c>
      <c r="P162" s="337">
        <f>IF(P$94=0,0,P$94/PPA_fec!P$94)</f>
        <v>0.60359456955260571</v>
      </c>
      <c r="Q162" s="337">
        <f>IF(Q$94=0,0,Q$94/PPA_fec!Q$94)</f>
        <v>0.60359456955260593</v>
      </c>
      <c r="R162" s="337">
        <f>IF(R$94=0,0,R$94/PPA_fec!R$94)</f>
        <v>0.61591011259734552</v>
      </c>
      <c r="S162" s="337">
        <f>IF(S$94=0,0,S$94/PPA_fec!S$94)</f>
        <v>0.62699410133761047</v>
      </c>
      <c r="T162" s="337">
        <f>IF(T$94=0,0,T$94/PPA_fec!T$94)</f>
        <v>0.6369696912038495</v>
      </c>
      <c r="U162" s="337">
        <f>IF(U$94=0,0,U$94/PPA_fec!U$94)</f>
        <v>0.64594772208346463</v>
      </c>
      <c r="V162" s="337">
        <f>IF(V$94=0,0,V$94/PPA_fec!V$94)</f>
        <v>0.65018359405908832</v>
      </c>
      <c r="W162" s="337">
        <f>IF(W$94=0,0,W$94/PPA_fec!W$94)</f>
        <v>0.65784023465317987</v>
      </c>
      <c r="X162" s="337">
        <f>IF(X$94=0,0,X$94/PPA_fec!X$94)</f>
        <v>0.66473121118786205</v>
      </c>
      <c r="Y162" s="337">
        <f>IF(Y$94=0,0,Y$94/PPA_fec!Y$94)</f>
        <v>0.67093309006907598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IT: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146.51023591428691</v>
      </c>
      <c r="C5" s="223">
        <v>146.63727890666891</v>
      </c>
      <c r="D5" s="223">
        <v>153.42295583012611</v>
      </c>
      <c r="E5" s="223">
        <v>165.08531342371711</v>
      </c>
      <c r="F5" s="223">
        <v>114.4812178883395</v>
      </c>
      <c r="G5" s="223">
        <v>99.811129478769615</v>
      </c>
      <c r="H5" s="223">
        <v>100.01525613503109</v>
      </c>
      <c r="I5" s="223">
        <v>103.74436090722369</v>
      </c>
      <c r="J5" s="223">
        <v>96.037994245015881</v>
      </c>
      <c r="K5" s="223">
        <v>86.064224885347102</v>
      </c>
      <c r="L5" s="223">
        <v>79.889590636692915</v>
      </c>
      <c r="M5" s="223">
        <v>59.16058486618568</v>
      </c>
      <c r="N5" s="223">
        <v>56.541674914429251</v>
      </c>
      <c r="O5" s="223">
        <v>46.63649949399651</v>
      </c>
      <c r="P5" s="223">
        <v>55.64599272116736</v>
      </c>
      <c r="Q5" s="223">
        <v>55.579757240870357</v>
      </c>
      <c r="R5" s="223">
        <v>55.779111423231257</v>
      </c>
      <c r="S5" s="223">
        <v>56.86812150503998</v>
      </c>
      <c r="T5" s="223">
        <v>49.00045567934913</v>
      </c>
      <c r="U5" s="223">
        <v>42.374430311184852</v>
      </c>
      <c r="V5" s="223">
        <v>30.806480867316541</v>
      </c>
      <c r="W5" s="223">
        <v>88.458095701930247</v>
      </c>
      <c r="X5" s="223">
        <v>84.477672716297491</v>
      </c>
      <c r="Y5" s="223">
        <v>78.973834523225776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1.9940681876048409</v>
      </c>
      <c r="C10" s="260">
        <v>1.969593267164369</v>
      </c>
      <c r="D10" s="260">
        <v>2.048870533968024</v>
      </c>
      <c r="E10" s="260">
        <v>2.2050144925035489</v>
      </c>
      <c r="F10" s="260">
        <v>2.0370248432554758</v>
      </c>
      <c r="G10" s="260">
        <v>1.6320152565915429</v>
      </c>
      <c r="H10" s="260">
        <v>1.6946103649845261</v>
      </c>
      <c r="I10" s="260">
        <v>1.9010564513027881</v>
      </c>
      <c r="J10" s="260">
        <v>1.5048071208345799</v>
      </c>
      <c r="K10" s="260">
        <v>1.4809690891220211</v>
      </c>
      <c r="L10" s="260">
        <v>1.3173699269462249</v>
      </c>
      <c r="M10" s="260">
        <v>0.94508574224314712</v>
      </c>
      <c r="N10" s="260">
        <v>1.246872064759238</v>
      </c>
      <c r="O10" s="260">
        <v>0.64559050191166312</v>
      </c>
      <c r="P10" s="260">
        <v>1.200794004533895</v>
      </c>
      <c r="Q10" s="260">
        <v>1.3232859335073579</v>
      </c>
      <c r="R10" s="260">
        <v>1.245847040253137</v>
      </c>
      <c r="S10" s="260">
        <v>1.3013746330791509</v>
      </c>
      <c r="T10" s="260">
        <v>0.90400075599826124</v>
      </c>
      <c r="U10" s="260">
        <v>0.67987126941691034</v>
      </c>
      <c r="V10" s="260">
        <v>0.46664769048836269</v>
      </c>
      <c r="W10" s="260">
        <v>1.343361561511313</v>
      </c>
      <c r="X10" s="260">
        <v>1.231050091585697</v>
      </c>
      <c r="Y10" s="260">
        <v>1.2085371866137331</v>
      </c>
      <c r="DA10" s="68" t="s">
        <v>2030</v>
      </c>
    </row>
    <row r="11" spans="1:105" ht="12" customHeight="1" x14ac:dyDescent="0.25">
      <c r="A11" s="37" t="s">
        <v>159</v>
      </c>
      <c r="B11" s="226">
        <v>3.1051499700329079E-2</v>
      </c>
      <c r="C11" s="226">
        <v>2.5930526549563491E-2</v>
      </c>
      <c r="D11" s="226">
        <v>3.1541843038959877E-2</v>
      </c>
      <c r="E11" s="226">
        <v>3.9958575250634502E-2</v>
      </c>
      <c r="F11" s="226">
        <v>7.7112720999780768E-2</v>
      </c>
      <c r="G11" s="226">
        <v>6.4483429964138597E-2</v>
      </c>
      <c r="H11" s="226">
        <v>5.3901907628661941E-2</v>
      </c>
      <c r="I11" s="226">
        <v>5.2431385471959371E-2</v>
      </c>
      <c r="J11" s="226">
        <v>4.7274233216090547E-2</v>
      </c>
      <c r="K11" s="226">
        <v>3.2656766692278717E-2</v>
      </c>
      <c r="L11" s="226">
        <v>4.3494282913416789E-2</v>
      </c>
      <c r="M11" s="226">
        <v>2.8147672236631921E-2</v>
      </c>
      <c r="N11" s="226">
        <v>3.3901692974576528E-2</v>
      </c>
      <c r="O11" s="226">
        <v>1.789134607071333E-2</v>
      </c>
      <c r="P11" s="226">
        <v>3.9033661069501603E-2</v>
      </c>
      <c r="Q11" s="226">
        <v>4.4848483525384918E-2</v>
      </c>
      <c r="R11" s="226">
        <v>3.6475293172887897E-2</v>
      </c>
      <c r="S11" s="226">
        <v>3.3689178126531383E-2</v>
      </c>
      <c r="T11" s="226">
        <v>2.300208958335961E-2</v>
      </c>
      <c r="U11" s="226">
        <v>1.6503308872372158E-2</v>
      </c>
      <c r="V11" s="226">
        <v>2.772162913896296E-2</v>
      </c>
      <c r="W11" s="226">
        <v>4.7383646464214259E-2</v>
      </c>
      <c r="X11" s="226">
        <v>3.6445598284903638E-2</v>
      </c>
      <c r="Y11" s="226">
        <v>3.2905791917245207E-2</v>
      </c>
      <c r="DA11" s="69" t="s">
        <v>2031</v>
      </c>
    </row>
    <row r="12" spans="1:105" ht="12" customHeight="1" x14ac:dyDescent="0.25">
      <c r="A12" s="37" t="s">
        <v>35</v>
      </c>
      <c r="B12" s="226">
        <v>1.9630166879045119</v>
      </c>
      <c r="C12" s="226">
        <v>1.9436627406148059</v>
      </c>
      <c r="D12" s="226">
        <v>2.0173286909290642</v>
      </c>
      <c r="E12" s="226">
        <v>2.1650559172529151</v>
      </c>
      <c r="F12" s="226">
        <v>1.959912122255695</v>
      </c>
      <c r="G12" s="226">
        <v>1.567531826627405</v>
      </c>
      <c r="H12" s="226">
        <v>1.6407084573558639</v>
      </c>
      <c r="I12" s="226">
        <v>1.848625065830829</v>
      </c>
      <c r="J12" s="226">
        <v>1.4575328876184901</v>
      </c>
      <c r="K12" s="226">
        <v>1.4483123224297421</v>
      </c>
      <c r="L12" s="226">
        <v>1.273875644032809</v>
      </c>
      <c r="M12" s="226">
        <v>0.91693807000651517</v>
      </c>
      <c r="N12" s="226">
        <v>1.212970371784662</v>
      </c>
      <c r="O12" s="226">
        <v>0.62769915584094982</v>
      </c>
      <c r="P12" s="226">
        <v>1.1617603434643931</v>
      </c>
      <c r="Q12" s="226">
        <v>1.2784374499819731</v>
      </c>
      <c r="R12" s="226">
        <v>1.209371747080249</v>
      </c>
      <c r="S12" s="226">
        <v>1.26768545495262</v>
      </c>
      <c r="T12" s="226">
        <v>0.88099866641490165</v>
      </c>
      <c r="U12" s="226">
        <v>0.66336796054453817</v>
      </c>
      <c r="V12" s="226">
        <v>0.43892606134939971</v>
      </c>
      <c r="W12" s="226">
        <v>1.295977915047098</v>
      </c>
      <c r="X12" s="226">
        <v>1.1946044933007931</v>
      </c>
      <c r="Y12" s="226">
        <v>1.175631394696488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144.516167726682</v>
      </c>
      <c r="C17" s="294">
        <f t="shared" si="0"/>
        <v>144.66768563950461</v>
      </c>
      <c r="D17" s="294">
        <f t="shared" si="0"/>
        <v>151.37408529615811</v>
      </c>
      <c r="E17" s="294">
        <f t="shared" si="0"/>
        <v>162.88029893121359</v>
      </c>
      <c r="F17" s="294">
        <f t="shared" si="0"/>
        <v>112.44419304508411</v>
      </c>
      <c r="G17" s="294">
        <f t="shared" si="0"/>
        <v>98.179114222178086</v>
      </c>
      <c r="H17" s="294">
        <f t="shared" si="0"/>
        <v>98.32064577004661</v>
      </c>
      <c r="I17" s="294">
        <f t="shared" si="0"/>
        <v>101.8433044559209</v>
      </c>
      <c r="J17" s="294">
        <f t="shared" si="0"/>
        <v>94.533187124181282</v>
      </c>
      <c r="K17" s="294">
        <f t="shared" si="0"/>
        <v>84.583255796225075</v>
      </c>
      <c r="L17" s="294">
        <f t="shared" si="0"/>
        <v>78.572220709746688</v>
      </c>
      <c r="M17" s="294">
        <f t="shared" si="0"/>
        <v>58.215499123942529</v>
      </c>
      <c r="N17" s="294">
        <f t="shared" si="0"/>
        <v>55.294802849670013</v>
      </c>
      <c r="O17" s="294">
        <f t="shared" si="0"/>
        <v>45.990908992084847</v>
      </c>
      <c r="P17" s="294">
        <f t="shared" si="0"/>
        <v>54.44519871663347</v>
      </c>
      <c r="Q17" s="294">
        <f t="shared" si="0"/>
        <v>54.256471307363</v>
      </c>
      <c r="R17" s="294">
        <f t="shared" si="0"/>
        <v>54.533264382978118</v>
      </c>
      <c r="S17" s="294">
        <f t="shared" si="0"/>
        <v>55.566746871960817</v>
      </c>
      <c r="T17" s="294">
        <f t="shared" si="0"/>
        <v>48.096454923350869</v>
      </c>
      <c r="U17" s="294">
        <f t="shared" si="0"/>
        <v>41.694559041767938</v>
      </c>
      <c r="V17" s="294">
        <f t="shared" si="0"/>
        <v>30.339833176828179</v>
      </c>
      <c r="W17" s="294">
        <f t="shared" si="0"/>
        <v>87.114734140418932</v>
      </c>
      <c r="X17" s="294">
        <f t="shared" si="0"/>
        <v>83.24662262471179</v>
      </c>
      <c r="Y17" s="294">
        <f t="shared" si="0"/>
        <v>77.765297336612036</v>
      </c>
      <c r="DA17" s="70"/>
    </row>
    <row r="18" spans="1:105" ht="12" customHeight="1" x14ac:dyDescent="0.25">
      <c r="A18" s="60" t="s">
        <v>1856</v>
      </c>
      <c r="B18" s="329">
        <v>144.516167726682</v>
      </c>
      <c r="C18" s="329">
        <v>144.66768563950461</v>
      </c>
      <c r="D18" s="329">
        <v>151.37408529615811</v>
      </c>
      <c r="E18" s="329">
        <v>162.88029893121359</v>
      </c>
      <c r="F18" s="329">
        <v>112.44419304508411</v>
      </c>
      <c r="G18" s="329">
        <v>98.179114222178086</v>
      </c>
      <c r="H18" s="329">
        <v>98.32064577004661</v>
      </c>
      <c r="I18" s="329">
        <v>101.8433044559209</v>
      </c>
      <c r="J18" s="329">
        <v>94.533187124181282</v>
      </c>
      <c r="K18" s="329">
        <v>84.583255796225075</v>
      </c>
      <c r="L18" s="329">
        <v>78.572220709746688</v>
      </c>
      <c r="M18" s="329">
        <v>58.215499123942529</v>
      </c>
      <c r="N18" s="329">
        <v>55.294802849670013</v>
      </c>
      <c r="O18" s="329">
        <v>45.990908992084847</v>
      </c>
      <c r="P18" s="329">
        <v>54.44519871663347</v>
      </c>
      <c r="Q18" s="329">
        <v>54.256471307363</v>
      </c>
      <c r="R18" s="329">
        <v>54.533264382978118</v>
      </c>
      <c r="S18" s="329">
        <v>55.566746871960817</v>
      </c>
      <c r="T18" s="329">
        <v>48.096454923350869</v>
      </c>
      <c r="U18" s="329">
        <v>41.694559041767938</v>
      </c>
      <c r="V18" s="329">
        <v>30.339833176828179</v>
      </c>
      <c r="W18" s="329">
        <v>87.114734140418932</v>
      </c>
      <c r="X18" s="329">
        <v>83.24662262471179</v>
      </c>
      <c r="Y18" s="329">
        <v>77.765297336612036</v>
      </c>
      <c r="DA18" s="72" t="s">
        <v>2037</v>
      </c>
    </row>
    <row r="19" spans="1:105" ht="12" customHeight="1" x14ac:dyDescent="0.25">
      <c r="A19" s="64" t="s">
        <v>28</v>
      </c>
      <c r="B19" s="229">
        <v>0.34687729431617959</v>
      </c>
      <c r="C19" s="229">
        <v>0.1740428134779457</v>
      </c>
      <c r="D19" s="229">
        <v>0.17906549412661299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0.71599666209636004</v>
      </c>
      <c r="C21" s="229">
        <v>0.70187757233400228</v>
      </c>
      <c r="D21" s="229">
        <v>0.62282442932797755</v>
      </c>
      <c r="E21" s="229">
        <v>0.7596069530174443</v>
      </c>
      <c r="F21" s="229">
        <v>1.018362322126761</v>
      </c>
      <c r="G21" s="229">
        <v>1.0031532751998471</v>
      </c>
      <c r="H21" s="229">
        <v>0.99158650031638973</v>
      </c>
      <c r="I21" s="229">
        <v>0.87815648201907837</v>
      </c>
      <c r="J21" s="229">
        <v>0.77295584676163742</v>
      </c>
      <c r="K21" s="229">
        <v>0.58894557625019683</v>
      </c>
      <c r="L21" s="229">
        <v>0.75736486537651238</v>
      </c>
      <c r="M21" s="229">
        <v>0.53524954436664807</v>
      </c>
      <c r="N21" s="229">
        <v>0.5930115304347231</v>
      </c>
      <c r="O21" s="229">
        <v>0.3389026118614139</v>
      </c>
      <c r="P21" s="229">
        <v>0.42266776523436728</v>
      </c>
      <c r="Q21" s="229">
        <v>0.51392417298246651</v>
      </c>
      <c r="R21" s="229">
        <v>0.60142254534320982</v>
      </c>
      <c r="S21" s="229">
        <v>0.71177776279521132</v>
      </c>
      <c r="T21" s="229">
        <v>0.55522594016930271</v>
      </c>
      <c r="U21" s="229">
        <v>0.50749324879691204</v>
      </c>
      <c r="V21" s="229">
        <v>0.83429485110845369</v>
      </c>
      <c r="W21" s="229">
        <v>2.1540835653968289</v>
      </c>
      <c r="X21" s="229">
        <v>3.0621331733682919</v>
      </c>
      <c r="Y21" s="229">
        <v>3.4948200681209189</v>
      </c>
      <c r="DA21" s="73" t="s">
        <v>2040</v>
      </c>
    </row>
    <row r="22" spans="1:105" ht="12" customHeight="1" x14ac:dyDescent="0.25">
      <c r="A22" s="64" t="s">
        <v>159</v>
      </c>
      <c r="B22" s="229">
        <v>2.006190807233132</v>
      </c>
      <c r="C22" s="229">
        <v>1.655121010835976</v>
      </c>
      <c r="D22" s="229">
        <v>2.0367772007356728</v>
      </c>
      <c r="E22" s="229">
        <v>2.5771271128971378</v>
      </c>
      <c r="F22" s="229">
        <v>3.409407644170622</v>
      </c>
      <c r="G22" s="229">
        <v>3.055096629288911</v>
      </c>
      <c r="H22" s="229">
        <v>2.4491586339342319</v>
      </c>
      <c r="I22" s="229">
        <v>2.1936911909832748</v>
      </c>
      <c r="J22" s="229">
        <v>2.2424989414753891</v>
      </c>
      <c r="K22" s="229">
        <v>1.593582232329984</v>
      </c>
      <c r="L22" s="229">
        <v>2.4324445484409019</v>
      </c>
      <c r="M22" s="229">
        <v>1.661223653384492</v>
      </c>
      <c r="N22" s="229">
        <v>1.3841212490715851</v>
      </c>
      <c r="O22" s="229">
        <v>1.1474509228940599</v>
      </c>
      <c r="P22" s="229">
        <v>1.598544803165586</v>
      </c>
      <c r="Q22" s="229">
        <v>1.6430776472103119</v>
      </c>
      <c r="R22" s="229">
        <v>1.409958081118716</v>
      </c>
      <c r="S22" s="229">
        <v>1.3189125853553341</v>
      </c>
      <c r="T22" s="229">
        <v>1.134331369809747</v>
      </c>
      <c r="U22" s="229">
        <v>0.96619336570076952</v>
      </c>
      <c r="V22" s="229">
        <v>1.687103598746664</v>
      </c>
      <c r="W22" s="229">
        <v>2.77412049155333</v>
      </c>
      <c r="X22" s="229">
        <v>2.156692026449841</v>
      </c>
      <c r="Y22" s="229">
        <v>1.8399998198549261</v>
      </c>
      <c r="DA22" s="73" t="s">
        <v>2041</v>
      </c>
    </row>
    <row r="23" spans="1:105" ht="12" customHeight="1" x14ac:dyDescent="0.25">
      <c r="A23" s="64" t="s">
        <v>32</v>
      </c>
      <c r="B23" s="229">
        <v>14.61953998779213</v>
      </c>
      <c r="C23" s="229">
        <v>18.074487856573882</v>
      </c>
      <c r="D23" s="229">
        <v>18.268804423396269</v>
      </c>
      <c r="E23" s="229">
        <v>19.90834838689684</v>
      </c>
      <c r="F23" s="229">
        <v>21.362246116982501</v>
      </c>
      <c r="G23" s="229">
        <v>19.85432479744707</v>
      </c>
      <c r="H23" s="229">
        <v>20.33049300100387</v>
      </c>
      <c r="I23" s="229">
        <v>21.426323026863759</v>
      </c>
      <c r="J23" s="229">
        <v>22.378251157907169</v>
      </c>
      <c r="K23" s="229">
        <v>11.72610163419419</v>
      </c>
      <c r="L23" s="229">
        <v>4.1401316637387309</v>
      </c>
      <c r="M23" s="229">
        <v>1.9030337482955291</v>
      </c>
      <c r="N23" s="229">
        <v>3.7951265399498659</v>
      </c>
      <c r="O23" s="229">
        <v>4.2474404910878469</v>
      </c>
      <c r="P23" s="229">
        <v>4.8464361904635771</v>
      </c>
      <c r="Q23" s="229">
        <v>5.2623897845092689</v>
      </c>
      <c r="R23" s="229">
        <v>5.7734324201495379</v>
      </c>
      <c r="S23" s="229">
        <v>3.9068760632699631</v>
      </c>
      <c r="T23" s="229">
        <v>2.9610871597889119</v>
      </c>
      <c r="U23" s="229">
        <v>1.3837078651036041</v>
      </c>
      <c r="V23" s="229">
        <v>1.1059448522177071</v>
      </c>
      <c r="W23" s="229">
        <v>6.3122747441728881</v>
      </c>
      <c r="X23" s="229">
        <v>7.3362981298976626</v>
      </c>
      <c r="Y23" s="229">
        <v>6.6924590506146702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126.82756297524421</v>
      </c>
      <c r="C25" s="229">
        <v>124.06215638628269</v>
      </c>
      <c r="D25" s="229">
        <v>130.2666137485715</v>
      </c>
      <c r="E25" s="229">
        <v>139.63521647840221</v>
      </c>
      <c r="F25" s="229">
        <v>86.654176961804168</v>
      </c>
      <c r="G25" s="229">
        <v>74.266539520242247</v>
      </c>
      <c r="H25" s="229">
        <v>74.549407634792118</v>
      </c>
      <c r="I25" s="229">
        <v>77.345133756054807</v>
      </c>
      <c r="J25" s="229">
        <v>69.139481178037101</v>
      </c>
      <c r="K25" s="229">
        <v>70.674626353450705</v>
      </c>
      <c r="L25" s="229">
        <v>71.242279632190545</v>
      </c>
      <c r="M25" s="229">
        <v>54.115992177895862</v>
      </c>
      <c r="N25" s="229">
        <v>49.522543530213838</v>
      </c>
      <c r="O25" s="229">
        <v>40.257114966241517</v>
      </c>
      <c r="P25" s="229">
        <v>47.577549957769939</v>
      </c>
      <c r="Q25" s="229">
        <v>46.837079702660958</v>
      </c>
      <c r="R25" s="229">
        <v>46.748451336366657</v>
      </c>
      <c r="S25" s="229">
        <v>49.629180460540319</v>
      </c>
      <c r="T25" s="229">
        <v>43.445810453582908</v>
      </c>
      <c r="U25" s="229">
        <v>38.837164562166663</v>
      </c>
      <c r="V25" s="229">
        <v>26.712489874755359</v>
      </c>
      <c r="W25" s="229">
        <v>75.874255339295885</v>
      </c>
      <c r="X25" s="229">
        <v>70.691499294996007</v>
      </c>
      <c r="Y25" s="229">
        <v>65.738018398021524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3998.232102786646</v>
      </c>
      <c r="C32" s="223">
        <v>4085.3104313289168</v>
      </c>
      <c r="D32" s="223">
        <v>4123.6685295910193</v>
      </c>
      <c r="E32" s="223">
        <v>4237.3001371188784</v>
      </c>
      <c r="F32" s="223">
        <v>2810.4286883535729</v>
      </c>
      <c r="G32" s="223">
        <v>2489.7927443944309</v>
      </c>
      <c r="H32" s="223">
        <v>2524.7964778608571</v>
      </c>
      <c r="I32" s="223">
        <v>2628.1582407735309</v>
      </c>
      <c r="J32" s="223">
        <v>2419.4952454307572</v>
      </c>
      <c r="K32" s="223">
        <v>2448.9902153963608</v>
      </c>
      <c r="L32" s="223">
        <v>2360.3349025145781</v>
      </c>
      <c r="M32" s="223">
        <v>1858.770290127407</v>
      </c>
      <c r="N32" s="223">
        <v>1595.6707764332671</v>
      </c>
      <c r="O32" s="223">
        <v>1546.0239926524159</v>
      </c>
      <c r="P32" s="223">
        <v>1465.437765359477</v>
      </c>
      <c r="Q32" s="223">
        <v>1505.4989313123081</v>
      </c>
      <c r="R32" s="223">
        <v>1551.2557423302869</v>
      </c>
      <c r="S32" s="223">
        <v>1558.038557156402</v>
      </c>
      <c r="T32" s="223">
        <v>1481.5356974282861</v>
      </c>
      <c r="U32" s="223">
        <v>1469.7112225735291</v>
      </c>
      <c r="V32" s="223">
        <v>1533.028717693325</v>
      </c>
      <c r="W32" s="223">
        <v>3947.6858313141302</v>
      </c>
      <c r="X32" s="223">
        <v>3499.1729529426252</v>
      </c>
      <c r="Y32" s="223">
        <v>3325.1421886852222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41.760145578084078</v>
      </c>
      <c r="C37" s="260">
        <v>42.107638453236127</v>
      </c>
      <c r="D37" s="260">
        <v>42.25748670505579</v>
      </c>
      <c r="E37" s="260">
        <v>43.429839966748133</v>
      </c>
      <c r="F37" s="260">
        <v>38.41361894465831</v>
      </c>
      <c r="G37" s="260">
        <v>31.261597206935502</v>
      </c>
      <c r="H37" s="260">
        <v>32.854391243404841</v>
      </c>
      <c r="I37" s="260">
        <v>36.99874734356397</v>
      </c>
      <c r="J37" s="260">
        <v>29.106859606109332</v>
      </c>
      <c r="K37" s="260">
        <v>32.366884894780803</v>
      </c>
      <c r="L37" s="260">
        <v>29.8887758746054</v>
      </c>
      <c r="M37" s="260">
        <v>22.799674958012272</v>
      </c>
      <c r="N37" s="260">
        <v>27.057263833044939</v>
      </c>
      <c r="O37" s="260">
        <v>16.42453950871899</v>
      </c>
      <c r="P37" s="260">
        <v>24.313126542281971</v>
      </c>
      <c r="Q37" s="260">
        <v>27.573071232107239</v>
      </c>
      <c r="R37" s="260">
        <v>26.64360253749275</v>
      </c>
      <c r="S37" s="260">
        <v>27.421068880592809</v>
      </c>
      <c r="T37" s="260">
        <v>20.99899668402141</v>
      </c>
      <c r="U37" s="260">
        <v>18.106150426731919</v>
      </c>
      <c r="V37" s="260">
        <v>17.82693773662567</v>
      </c>
      <c r="W37" s="260">
        <v>46.023676297160897</v>
      </c>
      <c r="X37" s="260">
        <v>39.139898326321401</v>
      </c>
      <c r="Y37" s="260">
        <v>39.064507247415087</v>
      </c>
      <c r="DA37" s="68" t="s">
        <v>2055</v>
      </c>
    </row>
    <row r="38" spans="1:105" ht="12" customHeight="1" x14ac:dyDescent="0.25">
      <c r="A38" s="37" t="s">
        <v>159</v>
      </c>
      <c r="B38" s="226">
        <v>0.65028626200647388</v>
      </c>
      <c r="C38" s="226">
        <v>0.55436483006617598</v>
      </c>
      <c r="D38" s="226">
        <v>0.65054330704362917</v>
      </c>
      <c r="E38" s="226">
        <v>0.78702182427108269</v>
      </c>
      <c r="F38" s="226">
        <v>1.454169147754387</v>
      </c>
      <c r="G38" s="226">
        <v>1.2351937311362149</v>
      </c>
      <c r="H38" s="226">
        <v>1.0450274579868379</v>
      </c>
      <c r="I38" s="226">
        <v>1.0204302889693939</v>
      </c>
      <c r="J38" s="226">
        <v>0.9144058731221798</v>
      </c>
      <c r="K38" s="226">
        <v>0.71372037156516777</v>
      </c>
      <c r="L38" s="226">
        <v>0.98680776540821957</v>
      </c>
      <c r="M38" s="226">
        <v>0.67904714793037846</v>
      </c>
      <c r="N38" s="226">
        <v>0.7356705448181845</v>
      </c>
      <c r="O38" s="226">
        <v>0.45517571824934339</v>
      </c>
      <c r="P38" s="226">
        <v>0.79033567573458796</v>
      </c>
      <c r="Q38" s="226">
        <v>0.93449979296598562</v>
      </c>
      <c r="R38" s="226">
        <v>0.78005821127085284</v>
      </c>
      <c r="S38" s="226">
        <v>0.70985959804089016</v>
      </c>
      <c r="T38" s="226">
        <v>0.53431460060356484</v>
      </c>
      <c r="U38" s="226">
        <v>0.43951172291522872</v>
      </c>
      <c r="V38" s="226">
        <v>1.059025399013402</v>
      </c>
      <c r="W38" s="226">
        <v>1.623367579607305</v>
      </c>
      <c r="X38" s="226">
        <v>1.158748146044698</v>
      </c>
      <c r="Y38" s="226">
        <v>1.0636400444035381</v>
      </c>
      <c r="DA38" s="69" t="s">
        <v>2056</v>
      </c>
    </row>
    <row r="39" spans="1:105" ht="12" customHeight="1" x14ac:dyDescent="0.25">
      <c r="A39" s="37" t="s">
        <v>35</v>
      </c>
      <c r="B39" s="226">
        <v>41.109859316077603</v>
      </c>
      <c r="C39" s="226">
        <v>41.553273623169957</v>
      </c>
      <c r="D39" s="226">
        <v>41.606943398012163</v>
      </c>
      <c r="E39" s="226">
        <v>42.642818142477047</v>
      </c>
      <c r="F39" s="226">
        <v>36.959449796903932</v>
      </c>
      <c r="G39" s="226">
        <v>30.026403475799281</v>
      </c>
      <c r="H39" s="226">
        <v>31.809363785418</v>
      </c>
      <c r="I39" s="226">
        <v>35.978317054594577</v>
      </c>
      <c r="J39" s="226">
        <v>28.192453732987151</v>
      </c>
      <c r="K39" s="226">
        <v>31.653164523215629</v>
      </c>
      <c r="L39" s="226">
        <v>28.901968109197181</v>
      </c>
      <c r="M39" s="226">
        <v>22.120627810081888</v>
      </c>
      <c r="N39" s="226">
        <v>26.321593288226751</v>
      </c>
      <c r="O39" s="226">
        <v>15.969363790469639</v>
      </c>
      <c r="P39" s="226">
        <v>23.522790866547378</v>
      </c>
      <c r="Q39" s="226">
        <v>26.638571439141248</v>
      </c>
      <c r="R39" s="226">
        <v>25.863544326221891</v>
      </c>
      <c r="S39" s="226">
        <v>26.71120928255192</v>
      </c>
      <c r="T39" s="226">
        <v>20.464682083417841</v>
      </c>
      <c r="U39" s="226">
        <v>17.666638703816691</v>
      </c>
      <c r="V39" s="226">
        <v>16.76791233761227</v>
      </c>
      <c r="W39" s="226">
        <v>44.400308717553592</v>
      </c>
      <c r="X39" s="226">
        <v>37.9811501802767</v>
      </c>
      <c r="Y39" s="226">
        <v>38.000867203011559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114.6803465857554</v>
      </c>
      <c r="C43" s="261">
        <f t="shared" si="1"/>
        <v>117.194283851469</v>
      </c>
      <c r="D43" s="261">
        <f t="shared" si="1"/>
        <v>118.30176935901351</v>
      </c>
      <c r="E43" s="261">
        <f t="shared" si="1"/>
        <v>121.5614578884675</v>
      </c>
      <c r="F43" s="261">
        <f t="shared" si="1"/>
        <v>80.348262881417796</v>
      </c>
      <c r="G43" s="261">
        <f t="shared" si="1"/>
        <v>71.261772382246278</v>
      </c>
      <c r="H43" s="261">
        <f t="shared" si="1"/>
        <v>72.230205409201503</v>
      </c>
      <c r="I43" s="261">
        <f t="shared" si="1"/>
        <v>75.106072273332401</v>
      </c>
      <c r="J43" s="261">
        <f t="shared" si="1"/>
        <v>69.286619878975287</v>
      </c>
      <c r="K43" s="261">
        <f t="shared" si="1"/>
        <v>70.0470530580168</v>
      </c>
      <c r="L43" s="261">
        <f t="shared" si="1"/>
        <v>67.549163091013725</v>
      </c>
      <c r="M43" s="261">
        <f t="shared" si="1"/>
        <v>53.216539570127388</v>
      </c>
      <c r="N43" s="261">
        <f t="shared" si="1"/>
        <v>45.467058336238317</v>
      </c>
      <c r="O43" s="261">
        <f t="shared" si="1"/>
        <v>44.336216033150627</v>
      </c>
      <c r="P43" s="261">
        <f t="shared" si="1"/>
        <v>41.771728661367987</v>
      </c>
      <c r="Q43" s="261">
        <f t="shared" si="1"/>
        <v>42.838430726962358</v>
      </c>
      <c r="R43" s="261">
        <f t="shared" si="1"/>
        <v>44.191656225878091</v>
      </c>
      <c r="S43" s="261">
        <f t="shared" si="1"/>
        <v>44.365724297849553</v>
      </c>
      <c r="T43" s="261">
        <f t="shared" si="1"/>
        <v>42.334397123022171</v>
      </c>
      <c r="U43" s="261">
        <f t="shared" si="1"/>
        <v>42.075509337588308</v>
      </c>
      <c r="V43" s="261">
        <f t="shared" si="1"/>
        <v>43.918892172657927</v>
      </c>
      <c r="W43" s="261">
        <f t="shared" si="1"/>
        <v>113.0916566671586</v>
      </c>
      <c r="X43" s="261">
        <f t="shared" si="1"/>
        <v>100.29081317728421</v>
      </c>
      <c r="Y43" s="261">
        <f t="shared" si="1"/>
        <v>95.248628447472697</v>
      </c>
      <c r="DA43" s="70"/>
    </row>
    <row r="44" spans="1:105" ht="12" customHeight="1" x14ac:dyDescent="0.25">
      <c r="A44" s="60" t="s">
        <v>1884</v>
      </c>
      <c r="B44" s="262">
        <v>114.6803465857554</v>
      </c>
      <c r="C44" s="262">
        <v>117.194283851469</v>
      </c>
      <c r="D44" s="262">
        <v>118.30176935901351</v>
      </c>
      <c r="E44" s="262">
        <v>121.5614578884675</v>
      </c>
      <c r="F44" s="262">
        <v>80.348262881417796</v>
      </c>
      <c r="G44" s="262">
        <v>71.261772382246278</v>
      </c>
      <c r="H44" s="262">
        <v>72.230205409201503</v>
      </c>
      <c r="I44" s="262">
        <v>75.106072273332401</v>
      </c>
      <c r="J44" s="262">
        <v>69.286619878975287</v>
      </c>
      <c r="K44" s="262">
        <v>70.0470530580168</v>
      </c>
      <c r="L44" s="262">
        <v>67.549163091013725</v>
      </c>
      <c r="M44" s="262">
        <v>53.216539570127388</v>
      </c>
      <c r="N44" s="262">
        <v>45.467058336238317</v>
      </c>
      <c r="O44" s="262">
        <v>44.336216033150627</v>
      </c>
      <c r="P44" s="262">
        <v>41.771728661367987</v>
      </c>
      <c r="Q44" s="262">
        <v>42.838430726962358</v>
      </c>
      <c r="R44" s="262">
        <v>44.191656225878091</v>
      </c>
      <c r="S44" s="262">
        <v>44.365724297849553</v>
      </c>
      <c r="T44" s="262">
        <v>42.334397123022171</v>
      </c>
      <c r="U44" s="262">
        <v>42.075509337588308</v>
      </c>
      <c r="V44" s="262">
        <v>43.918892172657927</v>
      </c>
      <c r="W44" s="262">
        <v>113.0916566671586</v>
      </c>
      <c r="X44" s="262">
        <v>100.29081317728421</v>
      </c>
      <c r="Y44" s="262">
        <v>95.248628447472697</v>
      </c>
      <c r="DA44" s="72" t="s">
        <v>2061</v>
      </c>
    </row>
    <row r="45" spans="1:105" ht="12" customHeight="1" x14ac:dyDescent="0.25">
      <c r="A45" s="64" t="s">
        <v>28</v>
      </c>
      <c r="B45" s="229">
        <v>0.27526337682952529</v>
      </c>
      <c r="C45" s="229">
        <v>0.14099087017863279</v>
      </c>
      <c r="D45" s="229">
        <v>0.13994313983717269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0.56817688051863879</v>
      </c>
      <c r="C47" s="229">
        <v>0.56858612949725174</v>
      </c>
      <c r="D47" s="229">
        <v>0.48674931277280942</v>
      </c>
      <c r="E47" s="229">
        <v>0.56691281411518701</v>
      </c>
      <c r="F47" s="229">
        <v>0.72768225153223542</v>
      </c>
      <c r="G47" s="229">
        <v>0.72812309347203286</v>
      </c>
      <c r="H47" s="229">
        <v>0.72845836230933181</v>
      </c>
      <c r="I47" s="229">
        <v>0.64761139240495047</v>
      </c>
      <c r="J47" s="229">
        <v>0.56652588965876216</v>
      </c>
      <c r="K47" s="229">
        <v>0.48773130851417268</v>
      </c>
      <c r="L47" s="229">
        <v>0.65111259868432747</v>
      </c>
      <c r="M47" s="229">
        <v>0.48928771523605469</v>
      </c>
      <c r="N47" s="229">
        <v>0.48761345476970858</v>
      </c>
      <c r="O47" s="229">
        <v>0.32670933762741239</v>
      </c>
      <c r="P47" s="229">
        <v>0.32428136216688758</v>
      </c>
      <c r="Q47" s="229">
        <v>0.40577104542058789</v>
      </c>
      <c r="R47" s="229">
        <v>0.48736965723613718</v>
      </c>
      <c r="S47" s="229">
        <v>0.56829916745489983</v>
      </c>
      <c r="T47" s="229">
        <v>0.48870868927012823</v>
      </c>
      <c r="U47" s="229">
        <v>0.51213005771632891</v>
      </c>
      <c r="V47" s="229">
        <v>1.207696344026717</v>
      </c>
      <c r="W47" s="229">
        <v>2.7964141934653388</v>
      </c>
      <c r="X47" s="229">
        <v>3.6890845097549909</v>
      </c>
      <c r="Y47" s="229">
        <v>4.2805316710658508</v>
      </c>
      <c r="DA47" s="73" t="s">
        <v>2064</v>
      </c>
    </row>
    <row r="48" spans="1:105" ht="12" customHeight="1" x14ac:dyDescent="0.25">
      <c r="A48" s="64" t="s">
        <v>159</v>
      </c>
      <c r="B48" s="229">
        <v>1.5920063527132551</v>
      </c>
      <c r="C48" s="229">
        <v>1.3408019952416661</v>
      </c>
      <c r="D48" s="229">
        <v>1.591780694599805</v>
      </c>
      <c r="E48" s="229">
        <v>1.9233715253676891</v>
      </c>
      <c r="F48" s="229">
        <v>2.436230580212368</v>
      </c>
      <c r="G48" s="229">
        <v>2.217494039612903</v>
      </c>
      <c r="H48" s="229">
        <v>1.799248060499238</v>
      </c>
      <c r="I48" s="229">
        <v>1.617774776805996</v>
      </c>
      <c r="J48" s="229">
        <v>1.643604499792277</v>
      </c>
      <c r="K48" s="229">
        <v>1.3197143823507571</v>
      </c>
      <c r="L48" s="229">
        <v>2.0911919254447069</v>
      </c>
      <c r="M48" s="229">
        <v>1.518574531104705</v>
      </c>
      <c r="N48" s="229">
        <v>1.1381163930913689</v>
      </c>
      <c r="O48" s="229">
        <v>1.106167134327017</v>
      </c>
      <c r="P48" s="229">
        <v>1.226443861806914</v>
      </c>
      <c r="Q48" s="229">
        <v>1.297299036833736</v>
      </c>
      <c r="R48" s="229">
        <v>1.1425757016142579</v>
      </c>
      <c r="S48" s="229">
        <v>1.0530490883274171</v>
      </c>
      <c r="T48" s="229">
        <v>0.99843605428210458</v>
      </c>
      <c r="U48" s="229">
        <v>0.97502117577821079</v>
      </c>
      <c r="V48" s="229">
        <v>2.4421927637376708</v>
      </c>
      <c r="W48" s="229">
        <v>3.601341211446297</v>
      </c>
      <c r="X48" s="229">
        <v>2.5982603291993711</v>
      </c>
      <c r="Y48" s="229">
        <v>2.253671820042884</v>
      </c>
      <c r="DA48" s="73" t="s">
        <v>2065</v>
      </c>
    </row>
    <row r="49" spans="1:105" ht="12" customHeight="1" x14ac:dyDescent="0.25">
      <c r="A49" s="64" t="s">
        <v>32</v>
      </c>
      <c r="B49" s="229">
        <v>11.60128959339105</v>
      </c>
      <c r="C49" s="229">
        <v>14.64201663951153</v>
      </c>
      <c r="D49" s="229">
        <v>14.277423266559641</v>
      </c>
      <c r="E49" s="229">
        <v>14.858075960952981</v>
      </c>
      <c r="F49" s="229">
        <v>15.26463323950099</v>
      </c>
      <c r="G49" s="229">
        <v>14.41095069687697</v>
      </c>
      <c r="H49" s="229">
        <v>14.93557811822483</v>
      </c>
      <c r="I49" s="229">
        <v>15.80120533602577</v>
      </c>
      <c r="J49" s="229">
        <v>16.40178892410934</v>
      </c>
      <c r="K49" s="229">
        <v>9.7108920152344851</v>
      </c>
      <c r="L49" s="229">
        <v>3.559304121048803</v>
      </c>
      <c r="M49" s="229">
        <v>1.739620415412809</v>
      </c>
      <c r="N49" s="229">
        <v>3.1206050278256239</v>
      </c>
      <c r="O49" s="229">
        <v>4.0946231185217883</v>
      </c>
      <c r="P49" s="229">
        <v>3.7183079921578139</v>
      </c>
      <c r="Q49" s="229">
        <v>4.1549425314613453</v>
      </c>
      <c r="R49" s="229">
        <v>4.6785671762247496</v>
      </c>
      <c r="S49" s="229">
        <v>3.1193365825122039</v>
      </c>
      <c r="T49" s="229">
        <v>2.6063426075406082</v>
      </c>
      <c r="U49" s="229">
        <v>1.3963503760847651</v>
      </c>
      <c r="V49" s="229">
        <v>1.600927481386154</v>
      </c>
      <c r="W49" s="229">
        <v>8.1945449894401037</v>
      </c>
      <c r="X49" s="229">
        <v>8.8383562234753565</v>
      </c>
      <c r="Y49" s="229">
        <v>8.1970694814255065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100.6436103823029</v>
      </c>
      <c r="C51" s="229">
        <v>100.50188821703991</v>
      </c>
      <c r="D51" s="229">
        <v>101.805872945244</v>
      </c>
      <c r="E51" s="229">
        <v>104.2130975880317</v>
      </c>
      <c r="F51" s="229">
        <v>61.919716810172197</v>
      </c>
      <c r="G51" s="229">
        <v>53.905204552284367</v>
      </c>
      <c r="H51" s="229">
        <v>54.766920868168107</v>
      </c>
      <c r="I51" s="229">
        <v>57.039480768095693</v>
      </c>
      <c r="J51" s="229">
        <v>50.674700565414923</v>
      </c>
      <c r="K51" s="229">
        <v>58.528715351917398</v>
      </c>
      <c r="L51" s="229">
        <v>61.247554445835881</v>
      </c>
      <c r="M51" s="229">
        <v>49.469056908373823</v>
      </c>
      <c r="N51" s="229">
        <v>40.720723460551611</v>
      </c>
      <c r="O51" s="229">
        <v>38.808716442674417</v>
      </c>
      <c r="P51" s="229">
        <v>36.502695445236377</v>
      </c>
      <c r="Q51" s="229">
        <v>36.980418113246699</v>
      </c>
      <c r="R51" s="229">
        <v>37.883143690802953</v>
      </c>
      <c r="S51" s="229">
        <v>39.625039459555033</v>
      </c>
      <c r="T51" s="229">
        <v>38.240909771929331</v>
      </c>
      <c r="U51" s="229">
        <v>39.19200772800901</v>
      </c>
      <c r="V51" s="229">
        <v>38.668075583507402</v>
      </c>
      <c r="W51" s="229">
        <v>98.499356272806835</v>
      </c>
      <c r="X51" s="229">
        <v>85.165112114854466</v>
      </c>
      <c r="Y51" s="229">
        <v>80.517355474938455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3440.410397572663</v>
      </c>
      <c r="C56" s="261">
        <f t="shared" si="2"/>
        <v>3515.8285155440708</v>
      </c>
      <c r="D56" s="261">
        <f t="shared" si="2"/>
        <v>3549.053080770404</v>
      </c>
      <c r="E56" s="261">
        <f t="shared" si="2"/>
        <v>3646.843736654027</v>
      </c>
      <c r="F56" s="261">
        <f t="shared" si="2"/>
        <v>2410.447886442535</v>
      </c>
      <c r="G56" s="261">
        <f t="shared" si="2"/>
        <v>2137.8531714673882</v>
      </c>
      <c r="H56" s="261">
        <f t="shared" si="2"/>
        <v>2166.9061622760451</v>
      </c>
      <c r="I56" s="261">
        <f t="shared" si="2"/>
        <v>2253.1821681999718</v>
      </c>
      <c r="J56" s="261">
        <f t="shared" si="2"/>
        <v>2078.5985963692592</v>
      </c>
      <c r="K56" s="261">
        <f t="shared" si="2"/>
        <v>2101.4115917405061</v>
      </c>
      <c r="L56" s="261">
        <f t="shared" si="2"/>
        <v>2026.474892730412</v>
      </c>
      <c r="M56" s="261">
        <f t="shared" si="2"/>
        <v>1596.496187103822</v>
      </c>
      <c r="N56" s="261">
        <f t="shared" si="2"/>
        <v>1364.0117500871499</v>
      </c>
      <c r="O56" s="261">
        <f t="shared" si="2"/>
        <v>1330.086480994519</v>
      </c>
      <c r="P56" s="261">
        <f t="shared" si="2"/>
        <v>1253.1518598410401</v>
      </c>
      <c r="Q56" s="261">
        <f t="shared" si="2"/>
        <v>1285.152921808871</v>
      </c>
      <c r="R56" s="261">
        <f t="shared" si="2"/>
        <v>1325.749686776343</v>
      </c>
      <c r="S56" s="261">
        <f t="shared" si="2"/>
        <v>1330.971728935486</v>
      </c>
      <c r="T56" s="261">
        <f t="shared" si="2"/>
        <v>1270.031913690666</v>
      </c>
      <c r="U56" s="261">
        <f t="shared" si="2"/>
        <v>1262.2652801276499</v>
      </c>
      <c r="V56" s="261">
        <f t="shared" si="2"/>
        <v>1317.5667651797389</v>
      </c>
      <c r="W56" s="261">
        <f t="shared" si="2"/>
        <v>3392.7497000147559</v>
      </c>
      <c r="X56" s="261">
        <f t="shared" si="2"/>
        <v>3008.7243953185261</v>
      </c>
      <c r="Y56" s="261">
        <f t="shared" si="2"/>
        <v>2857.4588534241811</v>
      </c>
      <c r="DA56" s="70"/>
    </row>
    <row r="57" spans="1:105" ht="12" customHeight="1" x14ac:dyDescent="0.25">
      <c r="A57" s="60" t="s">
        <v>1899</v>
      </c>
      <c r="B57" s="262">
        <v>3440.410397572663</v>
      </c>
      <c r="C57" s="262">
        <v>3515.8285155440708</v>
      </c>
      <c r="D57" s="262">
        <v>3549.053080770404</v>
      </c>
      <c r="E57" s="262">
        <v>3646.843736654027</v>
      </c>
      <c r="F57" s="262">
        <v>2410.447886442535</v>
      </c>
      <c r="G57" s="262">
        <v>2137.8531714673882</v>
      </c>
      <c r="H57" s="262">
        <v>2166.9061622760451</v>
      </c>
      <c r="I57" s="262">
        <v>2253.1821681999718</v>
      </c>
      <c r="J57" s="262">
        <v>2078.5985963692592</v>
      </c>
      <c r="K57" s="262">
        <v>2101.4115917405061</v>
      </c>
      <c r="L57" s="262">
        <v>2026.474892730412</v>
      </c>
      <c r="M57" s="262">
        <v>1596.496187103822</v>
      </c>
      <c r="N57" s="262">
        <v>1364.0117500871499</v>
      </c>
      <c r="O57" s="262">
        <v>1330.086480994519</v>
      </c>
      <c r="P57" s="262">
        <v>1253.1518598410401</v>
      </c>
      <c r="Q57" s="262">
        <v>1285.152921808871</v>
      </c>
      <c r="R57" s="262">
        <v>1325.749686776343</v>
      </c>
      <c r="S57" s="262">
        <v>1330.971728935486</v>
      </c>
      <c r="T57" s="262">
        <v>1270.031913690666</v>
      </c>
      <c r="U57" s="262">
        <v>1262.2652801276499</v>
      </c>
      <c r="V57" s="262">
        <v>1317.5667651797389</v>
      </c>
      <c r="W57" s="262">
        <v>3392.7497000147559</v>
      </c>
      <c r="X57" s="262">
        <v>3008.7243953185261</v>
      </c>
      <c r="Y57" s="262">
        <v>2857.4588534241811</v>
      </c>
      <c r="DA57" s="72" t="s">
        <v>2073</v>
      </c>
    </row>
    <row r="58" spans="1:105" ht="12" customHeight="1" x14ac:dyDescent="0.25">
      <c r="A58" s="64" t="s">
        <v>28</v>
      </c>
      <c r="B58" s="229">
        <v>8.2579013048857632</v>
      </c>
      <c r="C58" s="229">
        <v>4.229726105358985</v>
      </c>
      <c r="D58" s="229">
        <v>4.1982941951151798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17.045306415559171</v>
      </c>
      <c r="C60" s="229">
        <v>17.057583884917559</v>
      </c>
      <c r="D60" s="229">
        <v>14.60247938318428</v>
      </c>
      <c r="E60" s="229">
        <v>17.007384423455608</v>
      </c>
      <c r="F60" s="229">
        <v>21.830467545967071</v>
      </c>
      <c r="G60" s="229">
        <v>21.84369280416098</v>
      </c>
      <c r="H60" s="229">
        <v>21.85375086927996</v>
      </c>
      <c r="I60" s="229">
        <v>19.42834177214851</v>
      </c>
      <c r="J60" s="229">
        <v>16.99577668976287</v>
      </c>
      <c r="K60" s="229">
        <v>14.631939255425181</v>
      </c>
      <c r="L60" s="229">
        <v>19.53337796052983</v>
      </c>
      <c r="M60" s="229">
        <v>14.678631457081639</v>
      </c>
      <c r="N60" s="229">
        <v>14.628403643091261</v>
      </c>
      <c r="O60" s="229">
        <v>9.801280128822377</v>
      </c>
      <c r="P60" s="229">
        <v>9.7284408650066254</v>
      </c>
      <c r="Q60" s="229">
        <v>12.17313136261763</v>
      </c>
      <c r="R60" s="229">
        <v>14.621089717084111</v>
      </c>
      <c r="S60" s="229">
        <v>17.048975023646999</v>
      </c>
      <c r="T60" s="229">
        <v>14.661260678103851</v>
      </c>
      <c r="U60" s="229">
        <v>15.36390173148987</v>
      </c>
      <c r="V60" s="229">
        <v>36.230890320801521</v>
      </c>
      <c r="W60" s="229">
        <v>83.892425803960151</v>
      </c>
      <c r="X60" s="229">
        <v>110.6725352926498</v>
      </c>
      <c r="Y60" s="229">
        <v>128.41595013197551</v>
      </c>
      <c r="DA60" s="73" t="s">
        <v>2076</v>
      </c>
    </row>
    <row r="61" spans="1:105" ht="12" customHeight="1" x14ac:dyDescent="0.25">
      <c r="A61" s="64" t="s">
        <v>159</v>
      </c>
      <c r="B61" s="229">
        <v>47.760190581397659</v>
      </c>
      <c r="C61" s="229">
        <v>40.224059857249983</v>
      </c>
      <c r="D61" s="229">
        <v>47.753420837994128</v>
      </c>
      <c r="E61" s="229">
        <v>57.701145761030673</v>
      </c>
      <c r="F61" s="229">
        <v>73.086917406371043</v>
      </c>
      <c r="G61" s="229">
        <v>66.524821188387079</v>
      </c>
      <c r="H61" s="229">
        <v>53.977441814977148</v>
      </c>
      <c r="I61" s="229">
        <v>48.533243304179862</v>
      </c>
      <c r="J61" s="229">
        <v>49.308134993768313</v>
      </c>
      <c r="K61" s="229">
        <v>39.591431470522743</v>
      </c>
      <c r="L61" s="229">
        <v>62.735757763341233</v>
      </c>
      <c r="M61" s="229">
        <v>45.557235933141158</v>
      </c>
      <c r="N61" s="229">
        <v>34.143491792741088</v>
      </c>
      <c r="O61" s="229">
        <v>33.185014029810517</v>
      </c>
      <c r="P61" s="229">
        <v>36.793315854207407</v>
      </c>
      <c r="Q61" s="229">
        <v>38.918971105012083</v>
      </c>
      <c r="R61" s="229">
        <v>34.277271048427743</v>
      </c>
      <c r="S61" s="229">
        <v>31.591472649822521</v>
      </c>
      <c r="T61" s="229">
        <v>29.953081628463131</v>
      </c>
      <c r="U61" s="229">
        <v>29.250635273346319</v>
      </c>
      <c r="V61" s="229">
        <v>73.265782912130135</v>
      </c>
      <c r="W61" s="229">
        <v>108.0402363433889</v>
      </c>
      <c r="X61" s="229">
        <v>77.94780987598115</v>
      </c>
      <c r="Y61" s="229">
        <v>67.610154601286538</v>
      </c>
      <c r="DA61" s="73" t="s">
        <v>2077</v>
      </c>
    </row>
    <row r="62" spans="1:105" ht="12" customHeight="1" x14ac:dyDescent="0.25">
      <c r="A62" s="64" t="s">
        <v>32</v>
      </c>
      <c r="B62" s="229">
        <v>348.03868780173173</v>
      </c>
      <c r="C62" s="229">
        <v>439.26049918534602</v>
      </c>
      <c r="D62" s="229">
        <v>428.32269799678897</v>
      </c>
      <c r="E62" s="229">
        <v>445.74227882858958</v>
      </c>
      <c r="F62" s="229">
        <v>457.93899718503002</v>
      </c>
      <c r="G62" s="229">
        <v>432.32852090630911</v>
      </c>
      <c r="H62" s="229">
        <v>448.06734354674512</v>
      </c>
      <c r="I62" s="229">
        <v>474.03616008077319</v>
      </c>
      <c r="J62" s="229">
        <v>492.05366772328023</v>
      </c>
      <c r="K62" s="229">
        <v>291.32676045703471</v>
      </c>
      <c r="L62" s="229">
        <v>106.7791236314641</v>
      </c>
      <c r="M62" s="229">
        <v>52.188612462384263</v>
      </c>
      <c r="N62" s="229">
        <v>93.618150834768741</v>
      </c>
      <c r="O62" s="229">
        <v>122.83869355565371</v>
      </c>
      <c r="P62" s="229">
        <v>111.54923976473439</v>
      </c>
      <c r="Q62" s="229">
        <v>124.6482759438404</v>
      </c>
      <c r="R62" s="229">
        <v>140.35701528674261</v>
      </c>
      <c r="S62" s="229">
        <v>93.580097475366131</v>
      </c>
      <c r="T62" s="229">
        <v>78.19027822621824</v>
      </c>
      <c r="U62" s="229">
        <v>41.890511282542953</v>
      </c>
      <c r="V62" s="229">
        <v>48.027824441584627</v>
      </c>
      <c r="W62" s="229">
        <v>245.83634968320311</v>
      </c>
      <c r="X62" s="229">
        <v>265.15068670426069</v>
      </c>
      <c r="Y62" s="229">
        <v>245.91208444276509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3019.3083114690889</v>
      </c>
      <c r="C64" s="229">
        <v>3015.0566465111988</v>
      </c>
      <c r="D64" s="229">
        <v>3054.1761883573208</v>
      </c>
      <c r="E64" s="229">
        <v>3126.3929276409508</v>
      </c>
      <c r="F64" s="229">
        <v>1857.5915043051671</v>
      </c>
      <c r="G64" s="229">
        <v>1617.1561365685311</v>
      </c>
      <c r="H64" s="229">
        <v>1643.007626045043</v>
      </c>
      <c r="I64" s="229">
        <v>1711.184423042871</v>
      </c>
      <c r="J64" s="229">
        <v>1520.2410169624479</v>
      </c>
      <c r="K64" s="229">
        <v>1755.8614605575231</v>
      </c>
      <c r="L64" s="229">
        <v>1837.426633375077</v>
      </c>
      <c r="M64" s="229">
        <v>1484.071707251215</v>
      </c>
      <c r="N64" s="229">
        <v>1221.6217038165489</v>
      </c>
      <c r="O64" s="229">
        <v>1164.261493280233</v>
      </c>
      <c r="P64" s="229">
        <v>1095.0808633570921</v>
      </c>
      <c r="Q64" s="229">
        <v>1109.4125433974009</v>
      </c>
      <c r="R64" s="229">
        <v>1136.4943107240881</v>
      </c>
      <c r="S64" s="229">
        <v>1188.7511837866509</v>
      </c>
      <c r="T64" s="229">
        <v>1147.22729315788</v>
      </c>
      <c r="U64" s="229">
        <v>1175.760231840271</v>
      </c>
      <c r="V64" s="229">
        <v>1160.042267505223</v>
      </c>
      <c r="W64" s="229">
        <v>2954.9806881842042</v>
      </c>
      <c r="X64" s="229">
        <v>2554.9533634456338</v>
      </c>
      <c r="Y64" s="229">
        <v>2415.520664248153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401.381213050143</v>
      </c>
      <c r="C69" s="261">
        <f t="shared" si="3"/>
        <v>410.17999348014069</v>
      </c>
      <c r="D69" s="261">
        <f t="shared" si="3"/>
        <v>414.05619275654612</v>
      </c>
      <c r="E69" s="261">
        <f t="shared" si="3"/>
        <v>425.46510260963521</v>
      </c>
      <c r="F69" s="261">
        <f t="shared" si="3"/>
        <v>281.21892008496161</v>
      </c>
      <c r="G69" s="261">
        <f t="shared" si="3"/>
        <v>249.4162033378613</v>
      </c>
      <c r="H69" s="261">
        <f t="shared" si="3"/>
        <v>252.80571893220471</v>
      </c>
      <c r="I69" s="261">
        <f t="shared" si="3"/>
        <v>262.87125295666272</v>
      </c>
      <c r="J69" s="261">
        <f t="shared" si="3"/>
        <v>242.50316957641289</v>
      </c>
      <c r="K69" s="261">
        <f t="shared" si="3"/>
        <v>245.1646857030583</v>
      </c>
      <c r="L69" s="261">
        <f t="shared" si="3"/>
        <v>236.42207081854761</v>
      </c>
      <c r="M69" s="261">
        <f t="shared" si="3"/>
        <v>186.25788849544551</v>
      </c>
      <c r="N69" s="261">
        <f t="shared" si="3"/>
        <v>159.13470417683371</v>
      </c>
      <c r="O69" s="261">
        <f t="shared" si="3"/>
        <v>155.17675611602689</v>
      </c>
      <c r="P69" s="261">
        <f t="shared" si="3"/>
        <v>146.20105031478769</v>
      </c>
      <c r="Q69" s="261">
        <f t="shared" si="3"/>
        <v>149.9345075443679</v>
      </c>
      <c r="R69" s="261">
        <f t="shared" si="3"/>
        <v>154.67079679057289</v>
      </c>
      <c r="S69" s="261">
        <f t="shared" si="3"/>
        <v>155.28003504247309</v>
      </c>
      <c r="T69" s="261">
        <f t="shared" si="3"/>
        <v>148.1703899305773</v>
      </c>
      <c r="U69" s="261">
        <f t="shared" si="3"/>
        <v>147.26428268155871</v>
      </c>
      <c r="V69" s="261">
        <f t="shared" si="3"/>
        <v>153.7161226043024</v>
      </c>
      <c r="W69" s="261">
        <f t="shared" si="3"/>
        <v>395.82079833505401</v>
      </c>
      <c r="X69" s="261">
        <f t="shared" si="3"/>
        <v>351.01784612049391</v>
      </c>
      <c r="Y69" s="261">
        <f t="shared" si="3"/>
        <v>333.3701995661537</v>
      </c>
      <c r="DA69" s="70"/>
    </row>
    <row r="70" spans="1:105" ht="12" customHeight="1" x14ac:dyDescent="0.25">
      <c r="A70" s="60" t="s">
        <v>1914</v>
      </c>
      <c r="B70" s="262">
        <v>401.381213050143</v>
      </c>
      <c r="C70" s="262">
        <v>410.17999348014069</v>
      </c>
      <c r="D70" s="262">
        <v>414.05619275654612</v>
      </c>
      <c r="E70" s="262">
        <v>425.46510260963521</v>
      </c>
      <c r="F70" s="262">
        <v>281.21892008496161</v>
      </c>
      <c r="G70" s="262">
        <v>249.4162033378613</v>
      </c>
      <c r="H70" s="262">
        <v>252.80571893220471</v>
      </c>
      <c r="I70" s="262">
        <v>262.87125295666272</v>
      </c>
      <c r="J70" s="262">
        <v>242.50316957641289</v>
      </c>
      <c r="K70" s="262">
        <v>245.1646857030583</v>
      </c>
      <c r="L70" s="262">
        <v>236.42207081854761</v>
      </c>
      <c r="M70" s="262">
        <v>186.25788849544551</v>
      </c>
      <c r="N70" s="262">
        <v>159.13470417683371</v>
      </c>
      <c r="O70" s="262">
        <v>155.17675611602689</v>
      </c>
      <c r="P70" s="262">
        <v>146.20105031478769</v>
      </c>
      <c r="Q70" s="262">
        <v>149.9345075443679</v>
      </c>
      <c r="R70" s="262">
        <v>154.67079679057289</v>
      </c>
      <c r="S70" s="262">
        <v>155.28003504247309</v>
      </c>
      <c r="T70" s="262">
        <v>148.1703899305773</v>
      </c>
      <c r="U70" s="262">
        <v>147.26428268155871</v>
      </c>
      <c r="V70" s="262">
        <v>153.7161226043024</v>
      </c>
      <c r="W70" s="262">
        <v>395.82079833505401</v>
      </c>
      <c r="X70" s="262">
        <v>351.01784612049391</v>
      </c>
      <c r="Y70" s="262">
        <v>333.3701995661537</v>
      </c>
      <c r="DA70" s="72" t="s">
        <v>2085</v>
      </c>
    </row>
    <row r="71" spans="1:105" ht="12" customHeight="1" x14ac:dyDescent="0.25">
      <c r="A71" s="64" t="s">
        <v>28</v>
      </c>
      <c r="B71" s="229">
        <v>0.96342181890333645</v>
      </c>
      <c r="C71" s="229">
        <v>0.49346804562521368</v>
      </c>
      <c r="D71" s="229">
        <v>0.48980098943010308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1.9886190818152309</v>
      </c>
      <c r="C73" s="229">
        <v>1.990051453240377</v>
      </c>
      <c r="D73" s="229">
        <v>1.703622594704828</v>
      </c>
      <c r="E73" s="229">
        <v>1.9841948494031489</v>
      </c>
      <c r="F73" s="229">
        <v>2.5468878803628181</v>
      </c>
      <c r="G73" s="229">
        <v>2.5484308271521079</v>
      </c>
      <c r="H73" s="229">
        <v>2.5496042680826561</v>
      </c>
      <c r="I73" s="229">
        <v>2.2666398734173199</v>
      </c>
      <c r="J73" s="229">
        <v>1.982840613805662</v>
      </c>
      <c r="K73" s="229">
        <v>1.7070595797996</v>
      </c>
      <c r="L73" s="229">
        <v>2.2788940953951409</v>
      </c>
      <c r="M73" s="229">
        <v>1.712507003326188</v>
      </c>
      <c r="N73" s="229">
        <v>1.706647091693976</v>
      </c>
      <c r="O73" s="229">
        <v>1.1434826816959409</v>
      </c>
      <c r="P73" s="229">
        <v>1.1349847675841029</v>
      </c>
      <c r="Q73" s="229">
        <v>1.4201986589720541</v>
      </c>
      <c r="R73" s="229">
        <v>1.7057938003264761</v>
      </c>
      <c r="S73" s="229">
        <v>1.989047086092145</v>
      </c>
      <c r="T73" s="229">
        <v>1.7104804124454449</v>
      </c>
      <c r="U73" s="229">
        <v>1.7924552020071469</v>
      </c>
      <c r="V73" s="229">
        <v>4.2269372040934989</v>
      </c>
      <c r="W73" s="229">
        <v>9.7874496771286612</v>
      </c>
      <c r="X73" s="229">
        <v>12.91179578414244</v>
      </c>
      <c r="Y73" s="229">
        <v>14.98186084873044</v>
      </c>
      <c r="DA73" s="73" t="s">
        <v>2088</v>
      </c>
    </row>
    <row r="74" spans="1:105" ht="12" customHeight="1" x14ac:dyDescent="0.25">
      <c r="A74" s="64" t="s">
        <v>159</v>
      </c>
      <c r="B74" s="229">
        <v>5.5720222344963792</v>
      </c>
      <c r="C74" s="229">
        <v>4.6928069833458199</v>
      </c>
      <c r="D74" s="229">
        <v>5.5712324310993031</v>
      </c>
      <c r="E74" s="229">
        <v>6.7318003387868934</v>
      </c>
      <c r="F74" s="229">
        <v>8.5268070307432655</v>
      </c>
      <c r="G74" s="229">
        <v>7.7612291386451409</v>
      </c>
      <c r="H74" s="229">
        <v>6.2973682117473171</v>
      </c>
      <c r="I74" s="229">
        <v>5.6622117188209691</v>
      </c>
      <c r="J74" s="229">
        <v>5.7526157492729517</v>
      </c>
      <c r="K74" s="229">
        <v>4.6190003382276412</v>
      </c>
      <c r="L74" s="229">
        <v>7.3191717390564586</v>
      </c>
      <c r="M74" s="229">
        <v>5.3150108588664562</v>
      </c>
      <c r="N74" s="229">
        <v>3.983407375819783</v>
      </c>
      <c r="O74" s="229">
        <v>3.8715849701445508</v>
      </c>
      <c r="P74" s="229">
        <v>4.2925535163241877</v>
      </c>
      <c r="Q74" s="229">
        <v>4.5405466289180643</v>
      </c>
      <c r="R74" s="229">
        <v>3.999014955649892</v>
      </c>
      <c r="S74" s="229">
        <v>3.6856718091459522</v>
      </c>
      <c r="T74" s="229">
        <v>3.4945261899873579</v>
      </c>
      <c r="U74" s="229">
        <v>3.412574115223729</v>
      </c>
      <c r="V74" s="229">
        <v>8.5476746730818274</v>
      </c>
      <c r="W74" s="229">
        <v>12.60469424006201</v>
      </c>
      <c r="X74" s="229">
        <v>9.0939111521977747</v>
      </c>
      <c r="Y74" s="229">
        <v>7.8878513701500763</v>
      </c>
      <c r="DA74" s="73" t="s">
        <v>2089</v>
      </c>
    </row>
    <row r="75" spans="1:105" ht="12" customHeight="1" x14ac:dyDescent="0.25">
      <c r="A75" s="64" t="s">
        <v>32</v>
      </c>
      <c r="B75" s="229">
        <v>40.604513576868591</v>
      </c>
      <c r="C75" s="229">
        <v>51.247058238290251</v>
      </c>
      <c r="D75" s="229">
        <v>49.970981432958602</v>
      </c>
      <c r="E75" s="229">
        <v>52.003265863335287</v>
      </c>
      <c r="F75" s="229">
        <v>53.426216338253347</v>
      </c>
      <c r="G75" s="229">
        <v>50.438327439069283</v>
      </c>
      <c r="H75" s="229">
        <v>52.274523413786802</v>
      </c>
      <c r="I75" s="229">
        <v>55.304218676090052</v>
      </c>
      <c r="J75" s="229">
        <v>57.406261234382526</v>
      </c>
      <c r="K75" s="229">
        <v>33.988122053320623</v>
      </c>
      <c r="L75" s="229">
        <v>12.45756442367078</v>
      </c>
      <c r="M75" s="229">
        <v>6.0886714539448166</v>
      </c>
      <c r="N75" s="229">
        <v>10.92211759738966</v>
      </c>
      <c r="O75" s="229">
        <v>14.331180914826231</v>
      </c>
      <c r="P75" s="229">
        <v>13.01407797255232</v>
      </c>
      <c r="Q75" s="229">
        <v>14.54229886011467</v>
      </c>
      <c r="R75" s="229">
        <v>16.37498511678659</v>
      </c>
      <c r="S75" s="229">
        <v>10.91767803879269</v>
      </c>
      <c r="T75" s="229">
        <v>9.1221991263921076</v>
      </c>
      <c r="U75" s="229">
        <v>4.8872263162966636</v>
      </c>
      <c r="V75" s="229">
        <v>5.6032461848515247</v>
      </c>
      <c r="W75" s="229">
        <v>28.680907463040288</v>
      </c>
      <c r="X75" s="229">
        <v>30.934246782163669</v>
      </c>
      <c r="Y75" s="229">
        <v>28.689743184989201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352.25263633805952</v>
      </c>
      <c r="C77" s="229">
        <v>351.75660875963899</v>
      </c>
      <c r="D77" s="229">
        <v>356.32055530835328</v>
      </c>
      <c r="E77" s="229">
        <v>364.74584155810987</v>
      </c>
      <c r="F77" s="229">
        <v>216.71900883560221</v>
      </c>
      <c r="G77" s="229">
        <v>188.6682159329948</v>
      </c>
      <c r="H77" s="229">
        <v>191.6842230385879</v>
      </c>
      <c r="I77" s="229">
        <v>199.6381826883343</v>
      </c>
      <c r="J77" s="229">
        <v>177.36145197895169</v>
      </c>
      <c r="K77" s="229">
        <v>204.8505037317104</v>
      </c>
      <c r="L77" s="229">
        <v>214.36644056042519</v>
      </c>
      <c r="M77" s="229">
        <v>173.14169917930801</v>
      </c>
      <c r="N77" s="229">
        <v>142.5225321119303</v>
      </c>
      <c r="O77" s="229">
        <v>135.83050754936019</v>
      </c>
      <c r="P77" s="229">
        <v>127.759434058327</v>
      </c>
      <c r="Q77" s="229">
        <v>129.43146339636311</v>
      </c>
      <c r="R77" s="229">
        <v>132.59100291780999</v>
      </c>
      <c r="S77" s="229">
        <v>138.68763810844229</v>
      </c>
      <c r="T77" s="229">
        <v>133.84318420175239</v>
      </c>
      <c r="U77" s="229">
        <v>137.1720270480312</v>
      </c>
      <c r="V77" s="229">
        <v>135.3382645422756</v>
      </c>
      <c r="W77" s="229">
        <v>344.74774695482313</v>
      </c>
      <c r="X77" s="229">
        <v>298.07789240199003</v>
      </c>
      <c r="Y77" s="229">
        <v>281.81074416228398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151.85674617193831</v>
      </c>
      <c r="C83" s="223">
        <v>152.9298396369029</v>
      </c>
      <c r="D83" s="223">
        <v>152.07491231499321</v>
      </c>
      <c r="E83" s="223">
        <v>156.8752564556217</v>
      </c>
      <c r="F83" s="223">
        <v>150.81417663693679</v>
      </c>
      <c r="G83" s="223">
        <v>110.63861996541689</v>
      </c>
      <c r="H83" s="223">
        <v>120.2308651630271</v>
      </c>
      <c r="I83" s="223">
        <v>146.97197387814879</v>
      </c>
      <c r="J83" s="223">
        <v>102.6485973229515</v>
      </c>
      <c r="K83" s="223">
        <v>119.5579426768234</v>
      </c>
      <c r="L83" s="223">
        <v>100.1800112873356</v>
      </c>
      <c r="M83" s="223">
        <v>69.188018807489925</v>
      </c>
      <c r="N83" s="223">
        <v>102.0478832914262</v>
      </c>
      <c r="O83" s="223">
        <v>45.220661774510077</v>
      </c>
      <c r="P83" s="223">
        <v>80.281458598410239</v>
      </c>
      <c r="Q83" s="223">
        <v>92.271064886127746</v>
      </c>
      <c r="R83" s="223">
        <v>87.028440885649715</v>
      </c>
      <c r="S83" s="223">
        <v>102.12838420239061</v>
      </c>
      <c r="T83" s="223">
        <v>68.47097452634236</v>
      </c>
      <c r="U83" s="223">
        <v>40.598963903437749</v>
      </c>
      <c r="V83" s="223">
        <v>40.326857704196058</v>
      </c>
      <c r="W83" s="223">
        <v>154.18415494625751</v>
      </c>
      <c r="X83" s="223">
        <v>127.2065204843086</v>
      </c>
      <c r="Y83" s="223">
        <v>138.04486156887069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151.85674617193831</v>
      </c>
      <c r="C88" s="260">
        <v>152.9298396369029</v>
      </c>
      <c r="D88" s="260">
        <v>152.07491231499321</v>
      </c>
      <c r="E88" s="260">
        <v>156.8752564556217</v>
      </c>
      <c r="F88" s="260">
        <v>150.81417663693679</v>
      </c>
      <c r="G88" s="260">
        <v>110.63861996541689</v>
      </c>
      <c r="H88" s="260">
        <v>120.2308651630271</v>
      </c>
      <c r="I88" s="260">
        <v>146.97197387814879</v>
      </c>
      <c r="J88" s="260">
        <v>102.6485973229515</v>
      </c>
      <c r="K88" s="260">
        <v>119.5579426768234</v>
      </c>
      <c r="L88" s="260">
        <v>100.1800112873356</v>
      </c>
      <c r="M88" s="260">
        <v>69.188018807489925</v>
      </c>
      <c r="N88" s="260">
        <v>102.0478832914262</v>
      </c>
      <c r="O88" s="260">
        <v>45.220661774510077</v>
      </c>
      <c r="P88" s="260">
        <v>80.281458598410239</v>
      </c>
      <c r="Q88" s="260">
        <v>92.271064886127746</v>
      </c>
      <c r="R88" s="260">
        <v>87.028440885649715</v>
      </c>
      <c r="S88" s="260">
        <v>102.12838420239061</v>
      </c>
      <c r="T88" s="260">
        <v>68.47097452634236</v>
      </c>
      <c r="U88" s="260">
        <v>40.598963903437749</v>
      </c>
      <c r="V88" s="260">
        <v>40.326857704196058</v>
      </c>
      <c r="W88" s="260">
        <v>154.18415494625751</v>
      </c>
      <c r="X88" s="260">
        <v>127.2065204843086</v>
      </c>
      <c r="Y88" s="260">
        <v>138.04486156887069</v>
      </c>
      <c r="DA88" s="68" t="s">
        <v>2102</v>
      </c>
    </row>
    <row r="89" spans="1:105" ht="12" customHeight="1" x14ac:dyDescent="0.25">
      <c r="A89" s="37" t="s">
        <v>159</v>
      </c>
      <c r="B89" s="226">
        <v>2.3647033424241788</v>
      </c>
      <c r="C89" s="226">
        <v>2.0133858766863151</v>
      </c>
      <c r="D89" s="226">
        <v>2.3411547654567251</v>
      </c>
      <c r="E89" s="226">
        <v>2.8428437823677721</v>
      </c>
      <c r="F89" s="226">
        <v>5.7091554697142248</v>
      </c>
      <c r="G89" s="226">
        <v>4.3715018429233217</v>
      </c>
      <c r="H89" s="226">
        <v>3.8242849932000582</v>
      </c>
      <c r="I89" s="226">
        <v>4.053506254745411</v>
      </c>
      <c r="J89" s="226">
        <v>3.2247546293231659</v>
      </c>
      <c r="K89" s="226">
        <v>2.6363655182840642</v>
      </c>
      <c r="L89" s="226">
        <v>3.3075430553520802</v>
      </c>
      <c r="M89" s="226">
        <v>2.06064020336698</v>
      </c>
      <c r="N89" s="226">
        <v>2.7746198714616122</v>
      </c>
      <c r="O89" s="226">
        <v>1.2532069585266941</v>
      </c>
      <c r="P89" s="226">
        <v>2.6096726276643532</v>
      </c>
      <c r="Q89" s="226">
        <v>3.1272283855137148</v>
      </c>
      <c r="R89" s="226">
        <v>2.5479756287243989</v>
      </c>
      <c r="S89" s="226">
        <v>2.64383617116341</v>
      </c>
      <c r="T89" s="226">
        <v>1.742228067249415</v>
      </c>
      <c r="U89" s="226">
        <v>0.98550603818184546</v>
      </c>
      <c r="V89" s="226">
        <v>2.3956535442091371</v>
      </c>
      <c r="W89" s="226">
        <v>5.4384520874171027</v>
      </c>
      <c r="X89" s="226">
        <v>3.765986271785061</v>
      </c>
      <c r="Y89" s="226">
        <v>3.7586559522905438</v>
      </c>
      <c r="DA89" s="69" t="s">
        <v>2103</v>
      </c>
    </row>
    <row r="90" spans="1:105" ht="12" customHeight="1" x14ac:dyDescent="0.25">
      <c r="A90" s="37" t="s">
        <v>35</v>
      </c>
      <c r="B90" s="226">
        <v>149.49204282951411</v>
      </c>
      <c r="C90" s="226">
        <v>150.9164537602166</v>
      </c>
      <c r="D90" s="226">
        <v>149.73375754953639</v>
      </c>
      <c r="E90" s="226">
        <v>154.0324126732539</v>
      </c>
      <c r="F90" s="226">
        <v>145.10502116722259</v>
      </c>
      <c r="G90" s="226">
        <v>106.2671181224936</v>
      </c>
      <c r="H90" s="226">
        <v>116.40658016982709</v>
      </c>
      <c r="I90" s="226">
        <v>142.91846762340339</v>
      </c>
      <c r="J90" s="226">
        <v>99.423842693628316</v>
      </c>
      <c r="K90" s="226">
        <v>116.92157715853929</v>
      </c>
      <c r="L90" s="226">
        <v>96.872468231983532</v>
      </c>
      <c r="M90" s="226">
        <v>67.127378604122953</v>
      </c>
      <c r="N90" s="226">
        <v>99.273263419964636</v>
      </c>
      <c r="O90" s="226">
        <v>43.96745481598338</v>
      </c>
      <c r="P90" s="226">
        <v>77.671785970745887</v>
      </c>
      <c r="Q90" s="226">
        <v>89.143836500614029</v>
      </c>
      <c r="R90" s="226">
        <v>84.480465256925314</v>
      </c>
      <c r="S90" s="226">
        <v>99.484548031227177</v>
      </c>
      <c r="T90" s="226">
        <v>66.728746459092946</v>
      </c>
      <c r="U90" s="226">
        <v>39.613457865255903</v>
      </c>
      <c r="V90" s="226">
        <v>37.931204159986919</v>
      </c>
      <c r="W90" s="226">
        <v>148.74570285884039</v>
      </c>
      <c r="X90" s="226">
        <v>123.4405342125235</v>
      </c>
      <c r="Y90" s="226">
        <v>134.28620561658011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0.99999999999999956</v>
      </c>
      <c r="C98" s="232">
        <f t="shared" si="4"/>
        <v>1.0000000000000004</v>
      </c>
      <c r="D98" s="232">
        <f t="shared" si="4"/>
        <v>1.0000000000000002</v>
      </c>
      <c r="E98" s="232">
        <f t="shared" si="4"/>
        <v>1.0000000000000002</v>
      </c>
      <c r="F98" s="232">
        <f t="shared" si="4"/>
        <v>1.0000000000000007</v>
      </c>
      <c r="G98" s="232">
        <f t="shared" si="4"/>
        <v>1</v>
      </c>
      <c r="H98" s="232">
        <f t="shared" si="4"/>
        <v>1.0000000000000004</v>
      </c>
      <c r="I98" s="232">
        <f t="shared" si="4"/>
        <v>1</v>
      </c>
      <c r="J98" s="232">
        <f t="shared" si="4"/>
        <v>0.99999999999999978</v>
      </c>
      <c r="K98" s="232">
        <f t="shared" si="4"/>
        <v>0.99999999999999989</v>
      </c>
      <c r="L98" s="232">
        <f t="shared" si="4"/>
        <v>1</v>
      </c>
      <c r="M98" s="232">
        <f t="shared" si="4"/>
        <v>1</v>
      </c>
      <c r="N98" s="232">
        <f t="shared" si="4"/>
        <v>1</v>
      </c>
      <c r="O98" s="232">
        <f t="shared" si="4"/>
        <v>1</v>
      </c>
      <c r="P98" s="232">
        <f t="shared" si="4"/>
        <v>1.0000000000000002</v>
      </c>
      <c r="Q98" s="232">
        <f t="shared" si="4"/>
        <v>1</v>
      </c>
      <c r="R98" s="232">
        <f t="shared" si="4"/>
        <v>1</v>
      </c>
      <c r="S98" s="232">
        <f t="shared" si="4"/>
        <v>0.99999999999999978</v>
      </c>
      <c r="T98" s="232">
        <f t="shared" si="4"/>
        <v>1</v>
      </c>
      <c r="U98" s="232">
        <f t="shared" si="4"/>
        <v>0.99999999999999989</v>
      </c>
      <c r="V98" s="232">
        <f t="shared" si="4"/>
        <v>1</v>
      </c>
      <c r="W98" s="232">
        <f t="shared" si="4"/>
        <v>0.99999999999999989</v>
      </c>
      <c r="X98" s="232">
        <f t="shared" si="4"/>
        <v>1</v>
      </c>
      <c r="Y98" s="232">
        <f t="shared" si="4"/>
        <v>0.99999999999999989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1.3610435988728006E-2</v>
      </c>
      <c r="C103" s="268">
        <f t="shared" si="9"/>
        <v>1.3431736335055478E-2</v>
      </c>
      <c r="D103" s="268">
        <f t="shared" si="9"/>
        <v>1.3354393564393236E-2</v>
      </c>
      <c r="E103" s="268">
        <f t="shared" si="9"/>
        <v>1.3356818040161068E-2</v>
      </c>
      <c r="F103" s="268">
        <f t="shared" si="9"/>
        <v>1.7793528762441276E-2</v>
      </c>
      <c r="G103" s="268">
        <f t="shared" si="9"/>
        <v>1.6351034850664442E-2</v>
      </c>
      <c r="H103" s="268">
        <f t="shared" si="9"/>
        <v>1.6943518723749745E-2</v>
      </c>
      <c r="I103" s="268">
        <f t="shared" si="9"/>
        <v>1.8324431657570875E-2</v>
      </c>
      <c r="J103" s="268">
        <f t="shared" si="9"/>
        <v>1.5668872852503117E-2</v>
      </c>
      <c r="K103" s="268">
        <f t="shared" si="9"/>
        <v>1.7207720061325552E-2</v>
      </c>
      <c r="L103" s="268">
        <f t="shared" si="9"/>
        <v>1.6489882054060281E-2</v>
      </c>
      <c r="M103" s="268">
        <f t="shared" si="9"/>
        <v>1.597492222872408E-2</v>
      </c>
      <c r="N103" s="268">
        <f t="shared" si="9"/>
        <v>2.2052266167322896E-2</v>
      </c>
      <c r="O103" s="268">
        <f t="shared" si="9"/>
        <v>1.3843030864586429E-2</v>
      </c>
      <c r="P103" s="268">
        <f t="shared" si="9"/>
        <v>2.1579164029849735E-2</v>
      </c>
      <c r="Q103" s="268">
        <f t="shared" si="9"/>
        <v>2.3808774978496754E-2</v>
      </c>
      <c r="R103" s="268">
        <f t="shared" si="9"/>
        <v>2.2335369073919278E-2</v>
      </c>
      <c r="S103" s="268">
        <f t="shared" si="9"/>
        <v>2.2884079843639913E-2</v>
      </c>
      <c r="T103" s="268">
        <f t="shared" si="9"/>
        <v>1.8448823454089745E-2</v>
      </c>
      <c r="U103" s="268">
        <f t="shared" si="9"/>
        <v>1.6044375450575823E-2</v>
      </c>
      <c r="V103" s="268">
        <f t="shared" si="9"/>
        <v>1.5147711694114413E-2</v>
      </c>
      <c r="W103" s="268">
        <f t="shared" si="9"/>
        <v>1.518641737482033E-2</v>
      </c>
      <c r="X103" s="268">
        <f t="shared" si="9"/>
        <v>1.4572490600208047E-2</v>
      </c>
      <c r="Y103" s="268">
        <f t="shared" si="9"/>
        <v>1.5303007558260437E-2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0.98638956401127154</v>
      </c>
      <c r="C105" s="269">
        <f t="shared" si="11"/>
        <v>0.98656826366494499</v>
      </c>
      <c r="D105" s="269">
        <f t="shared" si="11"/>
        <v>0.98664560643560695</v>
      </c>
      <c r="E105" s="269">
        <f t="shared" si="11"/>
        <v>0.98664318195983913</v>
      </c>
      <c r="F105" s="269">
        <f t="shared" si="11"/>
        <v>0.98220647123755944</v>
      </c>
      <c r="G105" s="269">
        <f t="shared" si="11"/>
        <v>0.98364896514933564</v>
      </c>
      <c r="H105" s="269">
        <f t="shared" si="11"/>
        <v>0.98305648127625067</v>
      </c>
      <c r="I105" s="269">
        <f t="shared" si="11"/>
        <v>0.98167556834242908</v>
      </c>
      <c r="J105" s="269">
        <f t="shared" si="11"/>
        <v>0.98433112714749671</v>
      </c>
      <c r="K105" s="269">
        <f t="shared" si="11"/>
        <v>0.98279227993867435</v>
      </c>
      <c r="L105" s="269">
        <f t="shared" si="11"/>
        <v>0.98351011794593968</v>
      </c>
      <c r="M105" s="269">
        <f t="shared" si="11"/>
        <v>0.9840250777712759</v>
      </c>
      <c r="N105" s="269">
        <f t="shared" si="11"/>
        <v>0.97794773383267708</v>
      </c>
      <c r="O105" s="269">
        <f t="shared" si="11"/>
        <v>0.98615696913541362</v>
      </c>
      <c r="P105" s="269">
        <f t="shared" si="11"/>
        <v>0.97842083597015039</v>
      </c>
      <c r="Q105" s="269">
        <f t="shared" si="11"/>
        <v>0.97619122502150324</v>
      </c>
      <c r="R105" s="269">
        <f t="shared" si="11"/>
        <v>0.97766463092608069</v>
      </c>
      <c r="S105" s="269">
        <f t="shared" si="11"/>
        <v>0.97711592015635984</v>
      </c>
      <c r="T105" s="269">
        <f t="shared" si="11"/>
        <v>0.98155117654591029</v>
      </c>
      <c r="U105" s="269">
        <f t="shared" si="11"/>
        <v>0.98395562454942409</v>
      </c>
      <c r="V105" s="269">
        <f t="shared" si="11"/>
        <v>0.98485228830588567</v>
      </c>
      <c r="W105" s="269">
        <f t="shared" si="11"/>
        <v>0.9848135826251796</v>
      </c>
      <c r="X105" s="269">
        <f t="shared" si="11"/>
        <v>0.98542750939979196</v>
      </c>
      <c r="Y105" s="269">
        <f t="shared" si="11"/>
        <v>0.98469699244173947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0.98638956401127154</v>
      </c>
      <c r="C106" s="318">
        <f t="shared" si="12"/>
        <v>0.98656826366494499</v>
      </c>
      <c r="D106" s="318">
        <f t="shared" si="12"/>
        <v>0.98664560643560695</v>
      </c>
      <c r="E106" s="318">
        <f t="shared" si="12"/>
        <v>0.98664318195983913</v>
      </c>
      <c r="F106" s="318">
        <f t="shared" si="12"/>
        <v>0.98220647123755944</v>
      </c>
      <c r="G106" s="318">
        <f t="shared" si="12"/>
        <v>0.98364896514933564</v>
      </c>
      <c r="H106" s="318">
        <f t="shared" si="12"/>
        <v>0.98305648127625067</v>
      </c>
      <c r="I106" s="318">
        <f t="shared" si="12"/>
        <v>0.98167556834242908</v>
      </c>
      <c r="J106" s="318">
        <f t="shared" si="12"/>
        <v>0.98433112714749671</v>
      </c>
      <c r="K106" s="318">
        <f t="shared" si="12"/>
        <v>0.98279227993867435</v>
      </c>
      <c r="L106" s="318">
        <f t="shared" si="12"/>
        <v>0.98351011794593968</v>
      </c>
      <c r="M106" s="318">
        <f t="shared" si="12"/>
        <v>0.9840250777712759</v>
      </c>
      <c r="N106" s="318">
        <f t="shared" si="12"/>
        <v>0.97794773383267708</v>
      </c>
      <c r="O106" s="318">
        <f t="shared" si="12"/>
        <v>0.98615696913541362</v>
      </c>
      <c r="P106" s="318">
        <f t="shared" si="12"/>
        <v>0.97842083597015039</v>
      </c>
      <c r="Q106" s="318">
        <f t="shared" si="12"/>
        <v>0.97619122502150324</v>
      </c>
      <c r="R106" s="318">
        <f t="shared" si="12"/>
        <v>0.97766463092608069</v>
      </c>
      <c r="S106" s="318">
        <f t="shared" si="12"/>
        <v>0.97711592015635984</v>
      </c>
      <c r="T106" s="318">
        <f t="shared" si="12"/>
        <v>0.98155117654591029</v>
      </c>
      <c r="U106" s="318">
        <f t="shared" si="12"/>
        <v>0.98395562454942409</v>
      </c>
      <c r="V106" s="318">
        <f t="shared" si="12"/>
        <v>0.98485228830588567</v>
      </c>
      <c r="W106" s="318">
        <f t="shared" si="12"/>
        <v>0.9848135826251796</v>
      </c>
      <c r="X106" s="318">
        <f t="shared" si="12"/>
        <v>0.98542750939979196</v>
      </c>
      <c r="Y106" s="318">
        <f t="shared" si="12"/>
        <v>0.98469699244173947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0.99999999999999989</v>
      </c>
      <c r="C110" s="232">
        <f t="shared" si="15"/>
        <v>1</v>
      </c>
      <c r="D110" s="232">
        <f t="shared" si="15"/>
        <v>1</v>
      </c>
      <c r="E110" s="232">
        <f t="shared" si="15"/>
        <v>0.99999999999999978</v>
      </c>
      <c r="F110" s="232">
        <f t="shared" si="15"/>
        <v>1</v>
      </c>
      <c r="G110" s="232">
        <f t="shared" si="15"/>
        <v>1</v>
      </c>
      <c r="H110" s="232">
        <f t="shared" si="15"/>
        <v>0.99999999999999967</v>
      </c>
      <c r="I110" s="232">
        <f t="shared" si="15"/>
        <v>1</v>
      </c>
      <c r="J110" s="232">
        <f t="shared" si="15"/>
        <v>0.99999999999999978</v>
      </c>
      <c r="K110" s="232">
        <f t="shared" si="15"/>
        <v>1.0000000000000004</v>
      </c>
      <c r="L110" s="232">
        <f t="shared" si="15"/>
        <v>1.0000000000000002</v>
      </c>
      <c r="M110" s="232">
        <f t="shared" si="15"/>
        <v>1.0000000000000002</v>
      </c>
      <c r="N110" s="232">
        <f t="shared" si="15"/>
        <v>0.99999999999999989</v>
      </c>
      <c r="O110" s="232">
        <f t="shared" si="15"/>
        <v>0.99999999999999967</v>
      </c>
      <c r="P110" s="232">
        <f t="shared" si="15"/>
        <v>1.0000000000000004</v>
      </c>
      <c r="Q110" s="232">
        <f t="shared" si="15"/>
        <v>1.0000000000000004</v>
      </c>
      <c r="R110" s="232">
        <f t="shared" si="15"/>
        <v>0.99999999999999989</v>
      </c>
      <c r="S110" s="232">
        <f t="shared" si="15"/>
        <v>0.99999999999999967</v>
      </c>
      <c r="T110" s="232">
        <f t="shared" si="15"/>
        <v>1.0000000000000004</v>
      </c>
      <c r="U110" s="232">
        <f t="shared" si="15"/>
        <v>0.99999999999999978</v>
      </c>
      <c r="V110" s="232">
        <f t="shared" si="15"/>
        <v>1</v>
      </c>
      <c r="W110" s="232">
        <f t="shared" si="15"/>
        <v>0.99999999999999978</v>
      </c>
      <c r="X110" s="232">
        <f t="shared" si="15"/>
        <v>1.0000000000000002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1.0444652662605186E-2</v>
      </c>
      <c r="C115" s="300">
        <f t="shared" si="20"/>
        <v>1.0307084164357829E-2</v>
      </c>
      <c r="D115" s="300">
        <f t="shared" si="20"/>
        <v>1.0247546911644433E-2</v>
      </c>
      <c r="E115" s="300">
        <f t="shared" si="20"/>
        <v>1.0249413202124016E-2</v>
      </c>
      <c r="F115" s="300">
        <f t="shared" si="20"/>
        <v>1.3668241825115326E-2</v>
      </c>
      <c r="G115" s="300">
        <f t="shared" si="20"/>
        <v>1.2555903408955821E-2</v>
      </c>
      <c r="H115" s="300">
        <f t="shared" si="20"/>
        <v>1.3012688955919664E-2</v>
      </c>
      <c r="I115" s="300">
        <f t="shared" si="20"/>
        <v>1.4077823309708451E-2</v>
      </c>
      <c r="J115" s="300">
        <f t="shared" si="20"/>
        <v>1.2030137137519881E-2</v>
      </c>
      <c r="K115" s="300">
        <f t="shared" si="20"/>
        <v>1.3216420666483689E-2</v>
      </c>
      <c r="L115" s="300">
        <f t="shared" si="20"/>
        <v>1.2662938569761204E-2</v>
      </c>
      <c r="M115" s="300">
        <f t="shared" si="20"/>
        <v>1.2265999235682586E-2</v>
      </c>
      <c r="N115" s="300">
        <f t="shared" si="20"/>
        <v>1.6956670657041709E-2</v>
      </c>
      <c r="O115" s="300">
        <f t="shared" si="20"/>
        <v>1.0623728730458085E-2</v>
      </c>
      <c r="P115" s="300">
        <f t="shared" si="20"/>
        <v>1.6591033148594937E-2</v>
      </c>
      <c r="Q115" s="300">
        <f t="shared" si="20"/>
        <v>1.831490588178129E-2</v>
      </c>
      <c r="R115" s="300">
        <f t="shared" si="20"/>
        <v>1.7175506146696929E-2</v>
      </c>
      <c r="S115" s="300">
        <f t="shared" si="20"/>
        <v>1.7599737024890698E-2</v>
      </c>
      <c r="T115" s="300">
        <f t="shared" si="20"/>
        <v>1.4173804060524752E-2</v>
      </c>
      <c r="U115" s="300">
        <f t="shared" si="20"/>
        <v>1.2319529271217818E-2</v>
      </c>
      <c r="V115" s="300">
        <f t="shared" si="20"/>
        <v>1.1628573901374143E-2</v>
      </c>
      <c r="W115" s="300">
        <f t="shared" si="20"/>
        <v>1.1658393870172857E-2</v>
      </c>
      <c r="X115" s="300">
        <f t="shared" si="20"/>
        <v>1.1185471210677584E-2</v>
      </c>
      <c r="Y115" s="300">
        <f t="shared" si="20"/>
        <v>1.1748221588942453E-2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2.8682763690938976E-2</v>
      </c>
      <c r="C116" s="301">
        <f t="shared" si="21"/>
        <v>2.86867511836418E-2</v>
      </c>
      <c r="D116" s="301">
        <f t="shared" si="21"/>
        <v>2.8688476901111773E-2</v>
      </c>
      <c r="E116" s="301">
        <f t="shared" si="21"/>
        <v>2.8688422805735525E-2</v>
      </c>
      <c r="F116" s="301">
        <f t="shared" si="21"/>
        <v>2.8589326323909696E-2</v>
      </c>
      <c r="G116" s="301">
        <f t="shared" si="21"/>
        <v>2.862156801713173E-2</v>
      </c>
      <c r="H116" s="301">
        <f t="shared" si="21"/>
        <v>2.860832785635015E-2</v>
      </c>
      <c r="I116" s="301">
        <f t="shared" si="21"/>
        <v>2.8577454396820055E-2</v>
      </c>
      <c r="J116" s="301">
        <f t="shared" si="21"/>
        <v>2.8636807619202318E-2</v>
      </c>
      <c r="K116" s="301">
        <f t="shared" si="21"/>
        <v>2.8602422589377278E-2</v>
      </c>
      <c r="L116" s="301">
        <f t="shared" si="21"/>
        <v>2.8618465548702583E-2</v>
      </c>
      <c r="M116" s="301">
        <f t="shared" si="21"/>
        <v>2.8629971036646884E-2</v>
      </c>
      <c r="N116" s="301">
        <f t="shared" si="21"/>
        <v>2.8494009546172702E-2</v>
      </c>
      <c r="O116" s="301">
        <f t="shared" si="21"/>
        <v>2.8677573080276571E-2</v>
      </c>
      <c r="P116" s="301">
        <f t="shared" si="21"/>
        <v>2.8504607734823346E-2</v>
      </c>
      <c r="Q116" s="301">
        <f t="shared" si="21"/>
        <v>2.8454640409223741E-2</v>
      </c>
      <c r="R116" s="301">
        <f t="shared" si="21"/>
        <v>2.848766648850154E-2</v>
      </c>
      <c r="S116" s="301">
        <f t="shared" si="21"/>
        <v>2.8475369941307522E-2</v>
      </c>
      <c r="T116" s="301">
        <f t="shared" si="21"/>
        <v>2.857467234607175E-2</v>
      </c>
      <c r="U116" s="301">
        <f t="shared" si="21"/>
        <v>2.8628419441413967E-2</v>
      </c>
      <c r="V116" s="301">
        <f t="shared" si="21"/>
        <v>2.8648447133293488E-2</v>
      </c>
      <c r="W116" s="301">
        <f t="shared" si="21"/>
        <v>2.864758278637182E-2</v>
      </c>
      <c r="X116" s="301">
        <f t="shared" si="21"/>
        <v>2.866129068954559E-2</v>
      </c>
      <c r="Y116" s="301">
        <f t="shared" si="21"/>
        <v>2.8644979084378488E-2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2.8682763690938976E-2</v>
      </c>
      <c r="C117" s="302">
        <f t="shared" si="22"/>
        <v>2.86867511836418E-2</v>
      </c>
      <c r="D117" s="302">
        <f t="shared" si="22"/>
        <v>2.8688476901111773E-2</v>
      </c>
      <c r="E117" s="302">
        <f t="shared" si="22"/>
        <v>2.8688422805735525E-2</v>
      </c>
      <c r="F117" s="302">
        <f t="shared" si="22"/>
        <v>2.8589326323909696E-2</v>
      </c>
      <c r="G117" s="302">
        <f t="shared" si="22"/>
        <v>2.862156801713173E-2</v>
      </c>
      <c r="H117" s="302">
        <f t="shared" si="22"/>
        <v>2.860832785635015E-2</v>
      </c>
      <c r="I117" s="302">
        <f t="shared" si="22"/>
        <v>2.8577454396820055E-2</v>
      </c>
      <c r="J117" s="302">
        <f t="shared" si="22"/>
        <v>2.8636807619202318E-2</v>
      </c>
      <c r="K117" s="302">
        <f t="shared" si="22"/>
        <v>2.8602422589377278E-2</v>
      </c>
      <c r="L117" s="302">
        <f t="shared" si="22"/>
        <v>2.8618465548702583E-2</v>
      </c>
      <c r="M117" s="302">
        <f t="shared" si="22"/>
        <v>2.8629971036646884E-2</v>
      </c>
      <c r="N117" s="302">
        <f t="shared" si="22"/>
        <v>2.8494009546172702E-2</v>
      </c>
      <c r="O117" s="302">
        <f t="shared" si="22"/>
        <v>2.8677573080276571E-2</v>
      </c>
      <c r="P117" s="302">
        <f t="shared" si="22"/>
        <v>2.8504607734823346E-2</v>
      </c>
      <c r="Q117" s="302">
        <f t="shared" si="22"/>
        <v>2.8454640409223741E-2</v>
      </c>
      <c r="R117" s="302">
        <f t="shared" si="22"/>
        <v>2.848766648850154E-2</v>
      </c>
      <c r="S117" s="302">
        <f t="shared" si="22"/>
        <v>2.8475369941307522E-2</v>
      </c>
      <c r="T117" s="302">
        <f t="shared" si="22"/>
        <v>2.857467234607175E-2</v>
      </c>
      <c r="U117" s="302">
        <f t="shared" si="22"/>
        <v>2.8628419441413967E-2</v>
      </c>
      <c r="V117" s="302">
        <f t="shared" si="22"/>
        <v>2.8648447133293488E-2</v>
      </c>
      <c r="W117" s="302">
        <f t="shared" si="22"/>
        <v>2.864758278637182E-2</v>
      </c>
      <c r="X117" s="302">
        <f t="shared" si="22"/>
        <v>2.866129068954559E-2</v>
      </c>
      <c r="Y117" s="302">
        <f t="shared" si="22"/>
        <v>2.8644979084378488E-2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0.86048291072816951</v>
      </c>
      <c r="C119" s="301">
        <f t="shared" si="24"/>
        <v>0.86060253550925425</v>
      </c>
      <c r="D119" s="301">
        <f t="shared" si="24"/>
        <v>0.86065430703335288</v>
      </c>
      <c r="E119" s="301">
        <f t="shared" si="24"/>
        <v>0.8606526841720662</v>
      </c>
      <c r="F119" s="301">
        <f t="shared" si="24"/>
        <v>0.85767978971729131</v>
      </c>
      <c r="G119" s="301">
        <f t="shared" si="24"/>
        <v>0.8586470405139518</v>
      </c>
      <c r="H119" s="301">
        <f t="shared" si="24"/>
        <v>0.8582498356905045</v>
      </c>
      <c r="I119" s="301">
        <f t="shared" si="24"/>
        <v>0.85732363190460159</v>
      </c>
      <c r="J119" s="301">
        <f t="shared" si="24"/>
        <v>0.85910422857606972</v>
      </c>
      <c r="K119" s="301">
        <f t="shared" si="24"/>
        <v>0.85807267768131923</v>
      </c>
      <c r="L119" s="301">
        <f t="shared" si="24"/>
        <v>0.85855396646107762</v>
      </c>
      <c r="M119" s="301">
        <f t="shared" si="24"/>
        <v>0.85889913109940674</v>
      </c>
      <c r="N119" s="301">
        <f t="shared" si="24"/>
        <v>0.85482028638518126</v>
      </c>
      <c r="O119" s="301">
        <f t="shared" si="24"/>
        <v>0.86032719240829725</v>
      </c>
      <c r="P119" s="301">
        <f t="shared" si="24"/>
        <v>0.85513823204470063</v>
      </c>
      <c r="Q119" s="301">
        <f t="shared" si="24"/>
        <v>0.85363921227671247</v>
      </c>
      <c r="R119" s="301">
        <f t="shared" si="24"/>
        <v>0.8546299946550463</v>
      </c>
      <c r="S119" s="301">
        <f t="shared" si="24"/>
        <v>0.85426109823922536</v>
      </c>
      <c r="T119" s="301">
        <f t="shared" si="24"/>
        <v>0.85724017038215305</v>
      </c>
      <c r="U119" s="301">
        <f t="shared" si="24"/>
        <v>0.85885258324241942</v>
      </c>
      <c r="V119" s="301">
        <f t="shared" si="24"/>
        <v>0.85945341399880537</v>
      </c>
      <c r="W119" s="301">
        <f t="shared" si="24"/>
        <v>0.85942748359115406</v>
      </c>
      <c r="X119" s="301">
        <f t="shared" si="24"/>
        <v>0.85983872068636769</v>
      </c>
      <c r="Y119" s="301">
        <f t="shared" si="24"/>
        <v>0.85934937253135468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0.86048291072816951</v>
      </c>
      <c r="C120" s="302">
        <f t="shared" si="25"/>
        <v>0.86060253550925425</v>
      </c>
      <c r="D120" s="302">
        <f t="shared" si="25"/>
        <v>0.86065430703335288</v>
      </c>
      <c r="E120" s="302">
        <f t="shared" si="25"/>
        <v>0.8606526841720662</v>
      </c>
      <c r="F120" s="302">
        <f t="shared" si="25"/>
        <v>0.85767978971729131</v>
      </c>
      <c r="G120" s="302">
        <f t="shared" si="25"/>
        <v>0.8586470405139518</v>
      </c>
      <c r="H120" s="302">
        <f t="shared" si="25"/>
        <v>0.8582498356905045</v>
      </c>
      <c r="I120" s="302">
        <f t="shared" si="25"/>
        <v>0.85732363190460159</v>
      </c>
      <c r="J120" s="302">
        <f t="shared" si="25"/>
        <v>0.85910422857606972</v>
      </c>
      <c r="K120" s="302">
        <f t="shared" si="25"/>
        <v>0.85807267768131923</v>
      </c>
      <c r="L120" s="302">
        <f t="shared" si="25"/>
        <v>0.85855396646107762</v>
      </c>
      <c r="M120" s="302">
        <f t="shared" si="25"/>
        <v>0.85889913109940674</v>
      </c>
      <c r="N120" s="302">
        <f t="shared" si="25"/>
        <v>0.85482028638518126</v>
      </c>
      <c r="O120" s="302">
        <f t="shared" si="25"/>
        <v>0.86032719240829725</v>
      </c>
      <c r="P120" s="302">
        <f t="shared" si="25"/>
        <v>0.85513823204470063</v>
      </c>
      <c r="Q120" s="302">
        <f t="shared" si="25"/>
        <v>0.85363921227671247</v>
      </c>
      <c r="R120" s="302">
        <f t="shared" si="25"/>
        <v>0.8546299946550463</v>
      </c>
      <c r="S120" s="302">
        <f t="shared" si="25"/>
        <v>0.85426109823922536</v>
      </c>
      <c r="T120" s="302">
        <f t="shared" si="25"/>
        <v>0.85724017038215305</v>
      </c>
      <c r="U120" s="302">
        <f t="shared" si="25"/>
        <v>0.85885258324241942</v>
      </c>
      <c r="V120" s="302">
        <f t="shared" si="25"/>
        <v>0.85945341399880537</v>
      </c>
      <c r="W120" s="302">
        <f t="shared" si="25"/>
        <v>0.85942748359115406</v>
      </c>
      <c r="X120" s="302">
        <f t="shared" si="25"/>
        <v>0.85983872068636769</v>
      </c>
      <c r="Y120" s="302">
        <f t="shared" si="25"/>
        <v>0.85934937253135468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0.1003896729182862</v>
      </c>
      <c r="C122" s="301">
        <f t="shared" si="27"/>
        <v>0.1004036291427461</v>
      </c>
      <c r="D122" s="301">
        <f t="shared" si="27"/>
        <v>0.10040966915389093</v>
      </c>
      <c r="E122" s="301">
        <f t="shared" si="27"/>
        <v>0.10040947982007409</v>
      </c>
      <c r="F122" s="301">
        <f t="shared" si="27"/>
        <v>0.1000626421336837</v>
      </c>
      <c r="G122" s="301">
        <f t="shared" si="27"/>
        <v>0.10017548805996078</v>
      </c>
      <c r="H122" s="301">
        <f t="shared" si="27"/>
        <v>0.1001291474972253</v>
      </c>
      <c r="I122" s="301">
        <f t="shared" si="27"/>
        <v>0.10002109038886993</v>
      </c>
      <c r="J122" s="301">
        <f t="shared" si="27"/>
        <v>0.10022882666720785</v>
      </c>
      <c r="K122" s="301">
        <f t="shared" si="27"/>
        <v>0.10010847906282028</v>
      </c>
      <c r="L122" s="301">
        <f t="shared" si="27"/>
        <v>0.10016462942045887</v>
      </c>
      <c r="M122" s="301">
        <f t="shared" si="27"/>
        <v>0.10020489862826391</v>
      </c>
      <c r="N122" s="301">
        <f t="shared" si="27"/>
        <v>9.9729033411604204E-2</v>
      </c>
      <c r="O122" s="301">
        <f t="shared" si="27"/>
        <v>0.1003715057809678</v>
      </c>
      <c r="P122" s="301">
        <f t="shared" si="27"/>
        <v>9.9766127071881525E-2</v>
      </c>
      <c r="Q122" s="301">
        <f t="shared" si="27"/>
        <v>9.9591241432282859E-2</v>
      </c>
      <c r="R122" s="301">
        <f t="shared" si="27"/>
        <v>9.9706832709755111E-2</v>
      </c>
      <c r="S122" s="301">
        <f t="shared" si="27"/>
        <v>9.9663794794576113E-2</v>
      </c>
      <c r="T122" s="301">
        <f t="shared" si="27"/>
        <v>0.10001135321125093</v>
      </c>
      <c r="U122" s="301">
        <f t="shared" si="27"/>
        <v>0.10019946804494863</v>
      </c>
      <c r="V122" s="301">
        <f t="shared" si="27"/>
        <v>0.10026956496652698</v>
      </c>
      <c r="W122" s="301">
        <f t="shared" si="27"/>
        <v>0.10026653975230108</v>
      </c>
      <c r="X122" s="301">
        <f t="shared" si="27"/>
        <v>0.10031451741340933</v>
      </c>
      <c r="Y122" s="301">
        <f t="shared" si="27"/>
        <v>0.10025742679532448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0.1003896729182862</v>
      </c>
      <c r="C123" s="302">
        <f t="shared" si="28"/>
        <v>0.1004036291427461</v>
      </c>
      <c r="D123" s="302">
        <f t="shared" si="28"/>
        <v>0.10040966915389093</v>
      </c>
      <c r="E123" s="302">
        <f t="shared" si="28"/>
        <v>0.10040947982007409</v>
      </c>
      <c r="F123" s="302">
        <f t="shared" si="28"/>
        <v>0.1000626421336837</v>
      </c>
      <c r="G123" s="302">
        <f t="shared" si="28"/>
        <v>0.10017548805996078</v>
      </c>
      <c r="H123" s="302">
        <f t="shared" si="28"/>
        <v>0.1001291474972253</v>
      </c>
      <c r="I123" s="302">
        <f t="shared" si="28"/>
        <v>0.10002109038886993</v>
      </c>
      <c r="J123" s="302">
        <f t="shared" si="28"/>
        <v>0.10022882666720785</v>
      </c>
      <c r="K123" s="302">
        <f t="shared" si="28"/>
        <v>0.10010847906282028</v>
      </c>
      <c r="L123" s="302">
        <f t="shared" si="28"/>
        <v>0.10016462942045887</v>
      </c>
      <c r="M123" s="302">
        <f t="shared" si="28"/>
        <v>0.10020489862826391</v>
      </c>
      <c r="N123" s="302">
        <f t="shared" si="28"/>
        <v>9.9729033411604204E-2</v>
      </c>
      <c r="O123" s="302">
        <f t="shared" si="28"/>
        <v>0.1003715057809678</v>
      </c>
      <c r="P123" s="302">
        <f t="shared" si="28"/>
        <v>9.9766127071881525E-2</v>
      </c>
      <c r="Q123" s="302">
        <f t="shared" si="28"/>
        <v>9.9591241432282859E-2</v>
      </c>
      <c r="R123" s="302">
        <f t="shared" si="28"/>
        <v>9.9706832709755111E-2</v>
      </c>
      <c r="S123" s="302">
        <f t="shared" si="28"/>
        <v>9.9663794794576113E-2</v>
      </c>
      <c r="T123" s="302">
        <f t="shared" si="28"/>
        <v>0.10001135321125093</v>
      </c>
      <c r="U123" s="302">
        <f t="shared" si="28"/>
        <v>0.10019946804494863</v>
      </c>
      <c r="V123" s="302">
        <f t="shared" si="28"/>
        <v>0.10026956496652698</v>
      </c>
      <c r="W123" s="302">
        <f t="shared" si="28"/>
        <v>0.10026653975230108</v>
      </c>
      <c r="X123" s="302">
        <f t="shared" si="28"/>
        <v>0.10031451741340933</v>
      </c>
      <c r="Y123" s="302">
        <f t="shared" si="28"/>
        <v>0.10025742679532448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1.4290732346891675</v>
      </c>
      <c r="C136" s="320">
        <f>IF(C$5=0,0,C$5/PPA_fec!C$5)</f>
        <v>1.4366319347976477</v>
      </c>
      <c r="D136" s="320">
        <f>IF(D$5=0,0,D$5/PPA_fec!D$5)</f>
        <v>1.4269017533411601</v>
      </c>
      <c r="E136" s="320">
        <f>IF(E$5=0,0,E$5/PPA_fec!E$5)</f>
        <v>1.4288941256241314</v>
      </c>
      <c r="F136" s="320">
        <f>IF(F$5=0,0,F$5/PPA_fec!F$5)</f>
        <v>0.94976502863258749</v>
      </c>
      <c r="G136" s="320">
        <f>IF(G$5=0,0,G$5/PPA_fec!G$5)</f>
        <v>0.85337308015595637</v>
      </c>
      <c r="H136" s="320">
        <f>IF(H$5=0,0,H$5/PPA_fec!H$5)</f>
        <v>0.86297921868476624</v>
      </c>
      <c r="I136" s="320">
        <f>IF(I$5=0,0,I$5/PPA_fec!I$5)</f>
        <v>0.89941560159096479</v>
      </c>
      <c r="J136" s="320">
        <f>IF(J$5=0,0,J$5/PPA_fec!J$5)</f>
        <v>0.88245383771940344</v>
      </c>
      <c r="K136" s="320">
        <f>IF(K$5=0,0,K$5/PPA_fec!K$5)</f>
        <v>0.9528761905662122</v>
      </c>
      <c r="L136" s="320">
        <f>IF(L$5=0,0,L$5/PPA_fec!L$5)</f>
        <v>0.89727141646571507</v>
      </c>
      <c r="M136" s="320">
        <f>IF(M$5=0,0,M$5/PPA_fec!M$5)</f>
        <v>0.73288135274829869</v>
      </c>
      <c r="N136" s="320">
        <f>IF(N$5=0,0,N$5/PPA_fec!N$5)</f>
        <v>0.64558917610957989</v>
      </c>
      <c r="O136" s="320">
        <f>IF(O$5=0,0,O$5/PPA_fec!O$5)</f>
        <v>0.65457097532252317</v>
      </c>
      <c r="P136" s="320">
        <f>IF(P$5=0,0,P$5/PPA_fec!P$5)</f>
        <v>0.60653162387366499</v>
      </c>
      <c r="Q136" s="320">
        <f>IF(Q$5=0,0,Q$5/PPA_fec!Q$5)</f>
        <v>0.59543746399381969</v>
      </c>
      <c r="R136" s="320">
        <f>IF(R$5=0,0,R$5/PPA_fec!R$5)</f>
        <v>0.62337381742184172</v>
      </c>
      <c r="S136" s="320">
        <f>IF(S$5=0,0,S$5/PPA_fec!S$5)</f>
        <v>0.65111116987025819</v>
      </c>
      <c r="T136" s="320">
        <f>IF(T$5=0,0,T$5/PPA_fec!T$5)</f>
        <v>0.65401248949678314</v>
      </c>
      <c r="U136" s="320">
        <f>IF(U$5=0,0,U$5/PPA_fec!U$5)</f>
        <v>0.59152241935731475</v>
      </c>
      <c r="V136" s="320">
        <f>IF(V$5=0,0,V$5/PPA_fec!V$5)</f>
        <v>0.61394746637514563</v>
      </c>
      <c r="W136" s="320">
        <f>IF(W$5=0,0,W$5/PPA_fec!W$5)</f>
        <v>1.4396919361316813</v>
      </c>
      <c r="X136" s="320">
        <f>IF(X$5=0,0,X$5/PPA_fec!X$5)</f>
        <v>1.4062351056552698</v>
      </c>
      <c r="Y136" s="320">
        <f>IF(Y$5=0,0,Y$5/PPA_fec!Y$5)</f>
        <v>1.4671588924362287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1.6175624763076779</v>
      </c>
      <c r="C141" s="275">
        <f>IF(C$10=0,0,C$10/PPA_fec!C$10)</f>
        <v>1.6058292857263454</v>
      </c>
      <c r="D141" s="275">
        <f>IF(D$10=0,0,D$10/PPA_fec!D$10)</f>
        <v>1.5869103157800661</v>
      </c>
      <c r="E141" s="275">
        <f>IF(E$10=0,0,E$10/PPA_fec!E$10)</f>
        <v>1.5893359364849891</v>
      </c>
      <c r="F141" s="275">
        <f>IF(F$10=0,0,F$10/PPA_fec!F$10)</f>
        <v>1.4391532783781571</v>
      </c>
      <c r="G141" s="275">
        <f>IF(G$10=0,0,G$10/PPA_fec!G$10)</f>
        <v>1.1764259830342505</v>
      </c>
      <c r="H141" s="275">
        <f>IF(H$10=0,0,H$10/PPA_fec!H$10)</f>
        <v>1.240224013334325</v>
      </c>
      <c r="I141" s="275">
        <f>IF(I$10=0,0,I$10/PPA_fec!I$10)</f>
        <v>1.4112643887783765</v>
      </c>
      <c r="J141" s="275">
        <f>IF(J$10=0,0,J$10/PPA_fec!J$10)</f>
        <v>1.1651614085748705</v>
      </c>
      <c r="K141" s="275">
        <f>IF(K$10=0,0,K$10/PPA_fec!K$10)</f>
        <v>1.3853781838855161</v>
      </c>
      <c r="L141" s="275">
        <f>IF(L$10=0,0,L$10/PPA_fec!L$10)</f>
        <v>1.2361367235228991</v>
      </c>
      <c r="M141" s="275">
        <f>IF(M$10=0,0,M$10/PPA_fec!M$10)</f>
        <v>0.95644071453300683</v>
      </c>
      <c r="N141" s="275">
        <f>IF(N$10=0,0,N$10/PPA_fec!N$10)</f>
        <v>1.2202810129371413</v>
      </c>
      <c r="O141" s="275">
        <f>IF(O$10=0,0,O$10/PPA_fec!O$10)</f>
        <v>0.71295509260062517</v>
      </c>
      <c r="P141" s="275">
        <f>IF(P$10=0,0,P$10/PPA_fec!P$10)</f>
        <v>1.1122811248985467</v>
      </c>
      <c r="Q141" s="275">
        <f>IF(Q$10=0,0,Q$10/PPA_fec!Q$10)</f>
        <v>1.2222657741313436</v>
      </c>
      <c r="R141" s="275">
        <f>IF(R$10=0,0,R$10/PPA_fec!R$10)</f>
        <v>1.1919521939043263</v>
      </c>
      <c r="S141" s="275">
        <f>IF(S$10=0,0,S$10/PPA_fec!S$10)</f>
        <v>1.2822783287656825</v>
      </c>
      <c r="T141" s="275">
        <f>IF(T$10=0,0,T$10/PPA_fec!T$10)</f>
        <v>1.0026995619014776</v>
      </c>
      <c r="U141" s="275">
        <f>IF(U$10=0,0,U$10/PPA_fec!U$10)</f>
        <v>0.75197243255828228</v>
      </c>
      <c r="V141" s="275">
        <f>IF(V$10=0,0,V$10/PPA_fec!V$10)</f>
        <v>0.73246472438860133</v>
      </c>
      <c r="W141" s="275">
        <f>IF(W$10=0,0,W$10/PPA_fec!W$10)</f>
        <v>1.7924679126594321</v>
      </c>
      <c r="X141" s="275">
        <f>IF(X$10=0,0,X$10/PPA_fec!X$10)</f>
        <v>1.692695308015564</v>
      </c>
      <c r="Y141" s="275">
        <f>IF(Y$10=0,0,Y$10/PPA_fec!Y$10)</f>
        <v>1.8273877622281238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1.7139621739279889</v>
      </c>
      <c r="C143" s="276">
        <f>IF(C$17=0,0,C$17/PPA_fec!C$17)</f>
        <v>1.723406125364227</v>
      </c>
      <c r="D143" s="276">
        <f>IF(D$17=0,0,D$17/PPA_fec!D$17)</f>
        <v>1.7138434944320158</v>
      </c>
      <c r="E143" s="276">
        <f>IF(E$17=0,0,E$17/PPA_fec!E$17)</f>
        <v>1.7159681185658933</v>
      </c>
      <c r="F143" s="276">
        <f>IF(F$17=0,0,F$17/PPA_fec!F$17)</f>
        <v>1.1262831419991788</v>
      </c>
      <c r="G143" s="276">
        <f>IF(G$17=0,0,G$17/PPA_fec!G$17)</f>
        <v>1.0242524526582579</v>
      </c>
      <c r="H143" s="276">
        <f>IF(H$17=0,0,H$17/PPA_fec!H$17)</f>
        <v>1.0315132175342359</v>
      </c>
      <c r="I143" s="276">
        <f>IF(I$17=0,0,I$17/PPA_fec!I$17)</f>
        <v>1.0646451888938111</v>
      </c>
      <c r="J143" s="276">
        <f>IF(J$17=0,0,J$17/PPA_fec!J$17)</f>
        <v>1.0602276365678169</v>
      </c>
      <c r="K143" s="276">
        <f>IF(K$17=0,0,K$17/PPA_fec!K$17)</f>
        <v>1.1368084864977028</v>
      </c>
      <c r="L143" s="276">
        <f>IF(L$17=0,0,L$17/PPA_fec!L$17)</f>
        <v>1.0820362589675676</v>
      </c>
      <c r="M143" s="276">
        <f>IF(M$17=0,0,M$17/PPA_fec!M$17)</f>
        <v>0.89354849138321046</v>
      </c>
      <c r="N143" s="276">
        <f>IF(N$17=0,0,N$17/PPA_fec!N$17)</f>
        <v>0.76493123432510102</v>
      </c>
      <c r="O143" s="276">
        <f>IF(O$17=0,0,O$17/PPA_fec!O$17)</f>
        <v>0.808250312847973</v>
      </c>
      <c r="P143" s="276">
        <f>IF(P$17=0,0,P$17/PPA_fec!P$17)</f>
        <v>0.72233469028311481</v>
      </c>
      <c r="Q143" s="276">
        <f>IF(Q$17=0,0,Q$17/PPA_fec!Q$17)</f>
        <v>0.70289590986121142</v>
      </c>
      <c r="R143" s="276">
        <f>IF(R$17=0,0,R$17/PPA_fec!R$17)</f>
        <v>0.7390930653629264</v>
      </c>
      <c r="S143" s="276">
        <f>IF(S$17=0,0,S$17/PPA_fec!S$17)</f>
        <v>0.76871321392664338</v>
      </c>
      <c r="T143" s="276">
        <f>IF(T$17=0,0,T$17/PPA_fec!T$17)</f>
        <v>0.78861479056774619</v>
      </c>
      <c r="U143" s="276">
        <f>IF(U$17=0,0,U$17/PPA_fec!U$17)</f>
        <v>0.72777009514230095</v>
      </c>
      <c r="V143" s="276">
        <f>IF(V$17=0,0,V$17/PPA_fec!V$17)</f>
        <v>0.75767597333768533</v>
      </c>
      <c r="W143" s="276">
        <f>IF(W$17=0,0,W$17/PPA_fec!W$17)</f>
        <v>1.7088541175218368</v>
      </c>
      <c r="X143" s="276">
        <f>IF(X$17=0,0,X$17/PPA_fec!X$17)</f>
        <v>1.6776018567013375</v>
      </c>
      <c r="Y143" s="276">
        <f>IF(Y$17=0,0,Y$17/PPA_fec!Y$17)</f>
        <v>1.733869696109865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1.9307027502855822</v>
      </c>
      <c r="C146" s="320">
        <f>IF(C$32=0,0,C$32/PPA_fec!C$32)</f>
        <v>1.9412883884474759</v>
      </c>
      <c r="D146" s="320">
        <f>IF(D$32=0,0,D$32/PPA_fec!D$32)</f>
        <v>1.9353360711248055</v>
      </c>
      <c r="E146" s="320">
        <f>IF(E$32=0,0,E$32/PPA_fec!E$32)</f>
        <v>1.9370814294964935</v>
      </c>
      <c r="F146" s="320">
        <f>IF(F$32=0,0,F$32/PPA_fec!F$32)</f>
        <v>1.2547995124377636</v>
      </c>
      <c r="G146" s="320">
        <f>IF(G$32=0,0,G$32/PPA_fec!G$32)</f>
        <v>1.1658959680463457</v>
      </c>
      <c r="H146" s="320">
        <f>IF(H$32=0,0,H$32/PPA_fec!H$32)</f>
        <v>1.1659284155782219</v>
      </c>
      <c r="I146" s="320">
        <f>IF(I$32=0,0,I$32/PPA_fec!I$32)</f>
        <v>1.1836688424185833</v>
      </c>
      <c r="J146" s="320">
        <f>IF(J$32=0,0,J$32/PPA_fec!J$32)</f>
        <v>1.2070249187062616</v>
      </c>
      <c r="K146" s="320">
        <f>IF(K$32=0,0,K$32/PPA_fec!K$32)</f>
        <v>1.2804517032275462</v>
      </c>
      <c r="L146" s="320">
        <f>IF(L$32=0,0,L$32/PPA_fec!L$32)</f>
        <v>1.2447219441683985</v>
      </c>
      <c r="M146" s="320">
        <f>IF(M$32=0,0,M$32/PPA_fec!M$32)</f>
        <v>1.0512118968058781</v>
      </c>
      <c r="N146" s="320">
        <f>IF(N$32=0,0,N$32/PPA_fec!N$32)</f>
        <v>0.8617595549904683</v>
      </c>
      <c r="O146" s="320">
        <f>IF(O$32=0,0,O$32/PPA_fec!O$32)</f>
        <v>0.97135442964388552</v>
      </c>
      <c r="P146" s="320">
        <f>IF(P$32=0,0,P$32/PPA_fec!P$32)</f>
        <v>0.82141366954497241</v>
      </c>
      <c r="Q146" s="320">
        <f>IF(Q$32=0,0,Q$32/PPA_fec!Q$32)</f>
        <v>0.78989118904294409</v>
      </c>
      <c r="R146" s="320">
        <f>IF(R$32=0,0,R$32/PPA_fec!R$32)</f>
        <v>0.83449925499052546</v>
      </c>
      <c r="S146" s="320">
        <f>IF(S$32=0,0,S$32/PPA_fec!S$32)</f>
        <v>0.86164029888903904</v>
      </c>
      <c r="T146" s="320">
        <f>IF(T$32=0,0,T$32/PPA_fec!T$32)</f>
        <v>0.91226263386610362</v>
      </c>
      <c r="U146" s="320">
        <f>IF(U$32=0,0,U$32/PPA_fec!U$32)</f>
        <v>0.87356632727272976</v>
      </c>
      <c r="V146" s="320">
        <f>IF(V$32=0,0,V$32/PPA_fec!V$32)</f>
        <v>0.91324854925108168</v>
      </c>
      <c r="W146" s="320">
        <f>IF(W$32=0,0,W$32/PPA_fec!W$32)</f>
        <v>1.890068146697794</v>
      </c>
      <c r="X146" s="320">
        <f>IF(X$32=0,0,X$32/PPA_fec!X$32)</f>
        <v>1.8728506662604152</v>
      </c>
      <c r="Y146" s="320">
        <f>IF(Y$32=0,0,Y$32/PPA_fec!Y$32)</f>
        <v>1.9002490989683385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1.6175624763076777</v>
      </c>
      <c r="C151" s="275">
        <f>IF(C$37=0,0,C$37/PPA_fec!C$37)</f>
        <v>1.6058292857263461</v>
      </c>
      <c r="D151" s="275">
        <f>IF(D$37=0,0,D$37/PPA_fec!D$37)</f>
        <v>1.586910315780065</v>
      </c>
      <c r="E151" s="275">
        <f>IF(E$37=0,0,E$37/PPA_fec!E$37)</f>
        <v>1.5893359364849899</v>
      </c>
      <c r="F151" s="275">
        <f>IF(F$37=0,0,F$37/PPA_fec!F$37)</f>
        <v>1.4391532783781571</v>
      </c>
      <c r="G151" s="275">
        <f>IF(G$37=0,0,G$37/PPA_fec!G$37)</f>
        <v>1.1764259830342507</v>
      </c>
      <c r="H151" s="275">
        <f>IF(H$37=0,0,H$37/PPA_fec!H$37)</f>
        <v>1.2402240133343254</v>
      </c>
      <c r="I151" s="275">
        <f>IF(I$37=0,0,I$37/PPA_fec!I$37)</f>
        <v>1.4112643887783767</v>
      </c>
      <c r="J151" s="275">
        <f>IF(J$37=0,0,J$37/PPA_fec!J$37)</f>
        <v>1.1651614085748712</v>
      </c>
      <c r="K151" s="275">
        <f>IF(K$37=0,0,K$37/PPA_fec!K$37)</f>
        <v>1.3853781838855159</v>
      </c>
      <c r="L151" s="275">
        <f>IF(L$37=0,0,L$37/PPA_fec!L$37)</f>
        <v>1.2361367235228999</v>
      </c>
      <c r="M151" s="275">
        <f>IF(M$37=0,0,M$37/PPA_fec!M$37)</f>
        <v>0.95644071453300705</v>
      </c>
      <c r="N151" s="275">
        <f>IF(N$37=0,0,N$37/PPA_fec!N$37)</f>
        <v>1.2202810129371411</v>
      </c>
      <c r="O151" s="275">
        <f>IF(O$37=0,0,O$37/PPA_fec!O$37)</f>
        <v>0.71295509260062551</v>
      </c>
      <c r="P151" s="275">
        <f>IF(P$37=0,0,P$37/PPA_fec!P$37)</f>
        <v>1.1122811248985465</v>
      </c>
      <c r="Q151" s="275">
        <f>IF(Q$37=0,0,Q$37/PPA_fec!Q$37)</f>
        <v>1.222265774131343</v>
      </c>
      <c r="R151" s="275">
        <f>IF(R$37=0,0,R$37/PPA_fec!R$37)</f>
        <v>1.1919521939043265</v>
      </c>
      <c r="S151" s="275">
        <f>IF(S$37=0,0,S$37/PPA_fec!S$37)</f>
        <v>1.2822783287656836</v>
      </c>
      <c r="T151" s="275">
        <f>IF(T$37=0,0,T$37/PPA_fec!T$37)</f>
        <v>1.0026995619014778</v>
      </c>
      <c r="U151" s="275">
        <f>IF(U$37=0,0,U$37/PPA_fec!U$37)</f>
        <v>0.75197243255828228</v>
      </c>
      <c r="V151" s="275">
        <f>IF(V$37=0,0,V$37/PPA_fec!V$37)</f>
        <v>0.73246472438860155</v>
      </c>
      <c r="W151" s="275">
        <f>IF(W$37=0,0,W$37/PPA_fec!W$37)</f>
        <v>1.7924679126594316</v>
      </c>
      <c r="X151" s="275">
        <f>IF(X$37=0,0,X$37/PPA_fec!X$37)</f>
        <v>1.692695308015564</v>
      </c>
      <c r="Y151" s="275">
        <f>IF(Y$37=0,0,Y$37/PPA_fec!Y$37)</f>
        <v>1.827387762228124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0.86675409747091847</v>
      </c>
      <c r="C152" s="276">
        <f>IF(C$43=0,0,C$43/PPA_fec!C$43)</f>
        <v>0.87133118067376836</v>
      </c>
      <c r="D152" s="276">
        <f>IF(D$43=0,0,D$43/PPA_fec!D$43)</f>
        <v>0.86164462671729269</v>
      </c>
      <c r="E152" s="276">
        <f>IF(E$43=0,0,E$43/PPA_fec!E$43)</f>
        <v>0.86335579405324658</v>
      </c>
      <c r="F152" s="276">
        <f>IF(F$43=0,0,F$43/PPA_fec!F$43)</f>
        <v>0.5887653693036754</v>
      </c>
      <c r="G152" s="276">
        <f>IF(G$43=0,0,G$43/PPA_fec!G$43)</f>
        <v>0.50883520792217296</v>
      </c>
      <c r="H152" s="276">
        <f>IF(H$43=0,0,H$43/PPA_fec!H$43)</f>
        <v>0.52100535277609406</v>
      </c>
      <c r="I152" s="276">
        <f>IF(I$43=0,0,I$43/PPA_fec!I$43)</f>
        <v>0.55988390228790275</v>
      </c>
      <c r="J152" s="276">
        <f>IF(J$43=0,0,J$43/PPA_fec!J$43)</f>
        <v>0.5259264409069967</v>
      </c>
      <c r="K152" s="276">
        <f>IF(K$43=0,0,K$43/PPA_fec!K$43)</f>
        <v>0.5788814136432382</v>
      </c>
      <c r="L152" s="276">
        <f>IF(L$43=0,0,L$43/PPA_fec!L$43)</f>
        <v>0.52561558972333444</v>
      </c>
      <c r="M152" s="276">
        <f>IF(M$43=0,0,M$43/PPA_fec!M$43)</f>
        <v>0.41422963429874626</v>
      </c>
      <c r="N152" s="276">
        <f>IF(N$43=0,0,N$43/PPA_fec!N$43)</f>
        <v>0.3928520387788822</v>
      </c>
      <c r="O152" s="276">
        <f>IF(O$43=0,0,O$43/PPA_fec!O$43)</f>
        <v>0.35840592048863634</v>
      </c>
      <c r="P152" s="276">
        <f>IF(P$43=0,0,P$43/PPA_fec!P$43)</f>
        <v>0.36292631998579045</v>
      </c>
      <c r="Q152" s="276">
        <f>IF(Q$43=0,0,Q$43/PPA_fec!Q$43)</f>
        <v>0.36426999974377977</v>
      </c>
      <c r="R152" s="276">
        <f>IF(R$43=0,0,R$43/PPA_fec!R$43)</f>
        <v>0.37786161975618665</v>
      </c>
      <c r="S152" s="276">
        <f>IF(S$43=0,0,S$43/PPA_fec!S$43)</f>
        <v>0.40004692996763858</v>
      </c>
      <c r="T152" s="276">
        <f>IF(T$43=0,0,T$43/PPA_fec!T$43)</f>
        <v>0.37981233374440743</v>
      </c>
      <c r="U152" s="276">
        <f>IF(U$43=0,0,U$43/PPA_fec!U$43)</f>
        <v>0.32452388066642335</v>
      </c>
      <c r="V152" s="276">
        <f>IF(V$43=0,0,V$43/PPA_fec!V$43)</f>
        <v>0.3348202992154154</v>
      </c>
      <c r="W152" s="276">
        <f>IF(W$43=0,0,W$43/PPA_fec!W$43)</f>
        <v>0.90324592818012617</v>
      </c>
      <c r="X152" s="276">
        <f>IF(X$43=0,0,X$43/PPA_fec!X$43)</f>
        <v>0.86698224105633404</v>
      </c>
      <c r="Y152" s="276">
        <f>IF(Y$43=0,0,Y$43/PPA_fec!Y$43)</f>
        <v>0.93683132891397758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2.1731742909811289</v>
      </c>
      <c r="C153" s="276">
        <f>IF(C$56=0,0,C$56/PPA_fec!C$56)</f>
        <v>2.1854186932998445</v>
      </c>
      <c r="D153" s="276">
        <f>IF(D$56=0,0,D$56/PPA_fec!D$56)</f>
        <v>2.1799482710263645</v>
      </c>
      <c r="E153" s="276">
        <f>IF(E$56=0,0,E$56/PPA_fec!E$56)</f>
        <v>2.1817619845408571</v>
      </c>
      <c r="F153" s="276">
        <f>IF(F$56=0,0,F$56/PPA_fec!F$56)</f>
        <v>1.4032360275712259</v>
      </c>
      <c r="G153" s="276">
        <f>IF(G$56=0,0,G$56/PPA_fec!G$56)</f>
        <v>1.3114308635456293</v>
      </c>
      <c r="H153" s="276">
        <f>IF(H$56=0,0,H$56/PPA_fec!H$56)</f>
        <v>1.3087424623240957</v>
      </c>
      <c r="I153" s="276">
        <f>IF(I$56=0,0,I$56/PPA_fec!I$56)</f>
        <v>1.322376937931951</v>
      </c>
      <c r="J153" s="276">
        <f>IF(J$56=0,0,J$56/PPA_fec!J$56)</f>
        <v>1.3586165102547902</v>
      </c>
      <c r="K153" s="276">
        <f>IF(K$56=0,0,K$56/PPA_fec!K$56)</f>
        <v>1.4360153127303901</v>
      </c>
      <c r="L153" s="276">
        <f>IF(L$56=0,0,L$56/PPA_fec!L$56)</f>
        <v>1.4031546248204767</v>
      </c>
      <c r="M153" s="276">
        <f>IF(M$56=0,0,M$56/PPA_fec!M$56)</f>
        <v>1.1916431252083779</v>
      </c>
      <c r="N153" s="276">
        <f>IF(N$56=0,0,N$56/PPA_fec!N$56)</f>
        <v>0.96187920405270866</v>
      </c>
      <c r="O153" s="276">
        <f>IF(O$56=0,0,O$56/PPA_fec!O$56)</f>
        <v>1.1092263411329615</v>
      </c>
      <c r="P153" s="276">
        <f>IF(P$56=0,0,P$56/PPA_fec!P$56)</f>
        <v>0.91910492983591374</v>
      </c>
      <c r="Q153" s="276">
        <f>IF(Q$56=0,0,Q$56/PPA_fec!Q$56)</f>
        <v>0.87968148602995988</v>
      </c>
      <c r="R153" s="276">
        <f>IF(R$56=0,0,R$56/PPA_fec!R$56)</f>
        <v>0.93163378648773598</v>
      </c>
      <c r="S153" s="276">
        <f>IF(S$56=0,0,S$56/PPA_fec!S$56)</f>
        <v>0.95996333677166201</v>
      </c>
      <c r="T153" s="276">
        <f>IF(T$56=0,0,T$56/PPA_fec!T$56)</f>
        <v>1.0277593224318697</v>
      </c>
      <c r="U153" s="276">
        <f>IF(U$56=0,0,U$56/PPA_fec!U$56)</f>
        <v>0.99507257845000041</v>
      </c>
      <c r="V153" s="276">
        <f>IF(V$56=0,0,V$56/PPA_fec!V$56)</f>
        <v>1.0422334369510826</v>
      </c>
      <c r="W153" s="276">
        <f>IF(W$56=0,0,W$56/PPA_fec!W$56)</f>
        <v>2.1170557664074559</v>
      </c>
      <c r="X153" s="276">
        <f>IF(X$56=0,0,X$56/PPA_fec!X$56)</f>
        <v>2.1026013872661169</v>
      </c>
      <c r="Y153" s="276">
        <f>IF(Y$56=0,0,Y$56/PPA_fec!Y$56)</f>
        <v>2.1246468574851085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1.9650621291552794</v>
      </c>
      <c r="C154" s="277">
        <f>IF(C$69=0,0,C$69/PPA_fec!C$69)</f>
        <v>1.976239368895635</v>
      </c>
      <c r="D154" s="277">
        <f>IF(D$69=0,0,D$69/PPA_fec!D$69)</f>
        <v>1.9738198577428154</v>
      </c>
      <c r="E154" s="277">
        <f>IF(E$69=0,0,E$69/PPA_fec!E$69)</f>
        <v>1.97512460809468</v>
      </c>
      <c r="F154" s="277">
        <f>IF(F$69=0,0,F$69/PPA_fec!F$69)</f>
        <v>1.2597976700385123</v>
      </c>
      <c r="G154" s="277">
        <f>IF(G$69=0,0,G$69/PPA_fec!G$69)</f>
        <v>1.1907677845824194</v>
      </c>
      <c r="H154" s="277">
        <f>IF(H$69=0,0,H$69/PPA_fec!H$69)</f>
        <v>1.1837979571206019</v>
      </c>
      <c r="I154" s="277">
        <f>IF(I$69=0,0,I$69/PPA_fec!I$69)</f>
        <v>1.1857401711913107</v>
      </c>
      <c r="J154" s="277">
        <f>IF(J$69=0,0,J$69/PPA_fec!J$69)</f>
        <v>1.2340427046379672</v>
      </c>
      <c r="K154" s="277">
        <f>IF(K$69=0,0,K$69/PPA_fec!K$69)</f>
        <v>1.2965326935074626</v>
      </c>
      <c r="L154" s="277">
        <f>IF(L$69=0,0,L$69/PPA_fec!L$69)</f>
        <v>1.280963434496988</v>
      </c>
      <c r="M154" s="277">
        <f>IF(M$69=0,0,M$69/PPA_fec!M$69)</f>
        <v>1.1012836678271691</v>
      </c>
      <c r="N154" s="277">
        <f>IF(N$69=0,0,N$69/PPA_fec!N$69)</f>
        <v>0.86684948838429809</v>
      </c>
      <c r="O154" s="277">
        <f>IF(O$69=0,0,O$69/PPA_fec!O$69)</f>
        <v>1.0385414358765059</v>
      </c>
      <c r="P154" s="277">
        <f>IF(P$69=0,0,P$69/PPA_fec!P$69)</f>
        <v>0.83236322102167759</v>
      </c>
      <c r="Q154" s="277">
        <f>IF(Q$69=0,0,Q$69/PPA_fec!Q$69)</f>
        <v>0.79123612365343821</v>
      </c>
      <c r="R154" s="277">
        <f>IF(R$69=0,0,R$69/PPA_fec!R$69)</f>
        <v>0.84042750634217878</v>
      </c>
      <c r="S154" s="277">
        <f>IF(S$69=0,0,S$69/PPA_fec!S$69)</f>
        <v>0.86267436131930042</v>
      </c>
      <c r="T154" s="277">
        <f>IF(T$69=0,0,T$69/PPA_fec!T$69)</f>
        <v>0.94026831984254078</v>
      </c>
      <c r="U154" s="277">
        <f>IF(U$69=0,0,U$69/PPA_fec!U$69)</f>
        <v>0.93006978253167782</v>
      </c>
      <c r="V154" s="277">
        <f>IF(V$69=0,0,V$69/PPA_fec!V$69)</f>
        <v>0.97688125333460085</v>
      </c>
      <c r="W154" s="277">
        <f>IF(W$69=0,0,W$69/PPA_fec!W$69)</f>
        <v>1.8961157809932272</v>
      </c>
      <c r="X154" s="277">
        <f>IF(X$69=0,0,X$69/PPA_fec!X$69)</f>
        <v>1.8921285436017157</v>
      </c>
      <c r="Y154" s="277">
        <f>IF(Y$69=0,0,Y$69/PPA_fec!Y$69)</f>
        <v>1.894544048186702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0.32523242715004119</v>
      </c>
      <c r="C156" s="320">
        <f>IF(C$83=0,0,C$83/PPA_fec!C$83)</f>
        <v>0.32261546002986441</v>
      </c>
      <c r="D156" s="320">
        <f>IF(D$83=0,0,D$83/PPA_fec!D$83)</f>
        <v>0.31626203684299831</v>
      </c>
      <c r="E156" s="320">
        <f>IF(E$83=0,0,E$83/PPA_fec!E$83)</f>
        <v>0.31707204446259729</v>
      </c>
      <c r="F156" s="320">
        <f>IF(F$83=0,0,F$83/PPA_fec!F$83)</f>
        <v>0.2974240802671288</v>
      </c>
      <c r="G156" s="320">
        <f>IF(G$83=0,0,G$83/PPA_fec!G$83)</f>
        <v>0.2286353129056376</v>
      </c>
      <c r="H156" s="320">
        <f>IF(H$83=0,0,H$83/PPA_fec!H$83)</f>
        <v>0.24531061620745442</v>
      </c>
      <c r="I156" s="320">
        <f>IF(I$83=0,0,I$83/PPA_fec!I$83)</f>
        <v>0.29289750872496118</v>
      </c>
      <c r="J156" s="320">
        <f>IF(J$83=0,0,J$83/PPA_fec!J$83)</f>
        <v>0.22608962453082154</v>
      </c>
      <c r="K156" s="320">
        <f>IF(K$83=0,0,K$83/PPA_fec!K$83)</f>
        <v>0.27785129484812787</v>
      </c>
      <c r="L156" s="320">
        <f>IF(L$83=0,0,L$83/PPA_fec!L$83)</f>
        <v>0.23488210881430965</v>
      </c>
      <c r="M156" s="320">
        <f>IF(M$83=0,0,M$83/PPA_fec!M$83)</f>
        <v>0.17418290138549986</v>
      </c>
      <c r="N156" s="320">
        <f>IF(N$83=0,0,N$83/PPA_fec!N$83)</f>
        <v>0.24494771169758922</v>
      </c>
      <c r="O156" s="320">
        <f>IF(O$83=0,0,O$83/PPA_fec!O$83)</f>
        <v>0.12658362810309537</v>
      </c>
      <c r="P156" s="320">
        <f>IF(P$83=0,0,P$83/PPA_fec!P$83)</f>
        <v>0.21814090330650218</v>
      </c>
      <c r="Q156" s="320">
        <f>IF(Q$83=0,0,Q$83/PPA_fec!Q$83)</f>
        <v>0.24732426022102399</v>
      </c>
      <c r="R156" s="320">
        <f>IF(R$83=0,0,R$83/PPA_fec!R$83)</f>
        <v>0.23800298918974377</v>
      </c>
      <c r="S156" s="320">
        <f>IF(S$83=0,0,S$83/PPA_fec!S$83)</f>
        <v>0.26132383130852188</v>
      </c>
      <c r="T156" s="320">
        <f>IF(T$83=0,0,T$83/PPA_fec!T$83)</f>
        <v>0.18918648198171331</v>
      </c>
      <c r="U156" s="320">
        <f>IF(U$83=0,0,U$83/PPA_fec!U$83)</f>
        <v>0.13368442160512242</v>
      </c>
      <c r="V156" s="320">
        <f>IF(V$83=0,0,V$83/PPA_fec!V$83)</f>
        <v>0.12940744974854992</v>
      </c>
      <c r="W156" s="320">
        <f>IF(W$83=0,0,W$83/PPA_fec!W$83)</f>
        <v>0.38676985107036393</v>
      </c>
      <c r="X156" s="320">
        <f>IF(X$83=0,0,X$83/PPA_fec!X$83)</f>
        <v>0.35221528854627204</v>
      </c>
      <c r="Y156" s="320">
        <f>IF(Y$83=0,0,Y$83/PPA_fec!Y$83)</f>
        <v>0.40866512775752295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1.6175624763076777</v>
      </c>
      <c r="C161" s="332">
        <f>IF(C$88=0,0,C$88/PPA_fec!C$88)</f>
        <v>1.6058292857263461</v>
      </c>
      <c r="D161" s="332">
        <f>IF(D$88=0,0,D$88/PPA_fec!D$88)</f>
        <v>1.5869103157800661</v>
      </c>
      <c r="E161" s="332">
        <f>IF(E$88=0,0,E$88/PPA_fec!E$88)</f>
        <v>1.5893359364849902</v>
      </c>
      <c r="F161" s="332">
        <f>IF(F$88=0,0,F$88/PPA_fec!F$88)</f>
        <v>1.439153278378156</v>
      </c>
      <c r="G161" s="332">
        <f>IF(G$88=0,0,G$88/PPA_fec!G$88)</f>
        <v>1.1764259830342505</v>
      </c>
      <c r="H161" s="332">
        <f>IF(H$88=0,0,H$88/PPA_fec!H$88)</f>
        <v>1.2402240133343254</v>
      </c>
      <c r="I161" s="332">
        <f>IF(I$88=0,0,I$88/PPA_fec!I$88)</f>
        <v>1.4112643887783762</v>
      </c>
      <c r="J161" s="332">
        <f>IF(J$88=0,0,J$88/PPA_fec!J$88)</f>
        <v>1.1651614085748714</v>
      </c>
      <c r="K161" s="332">
        <f>IF(K$88=0,0,K$88/PPA_fec!K$88)</f>
        <v>1.3853781838855157</v>
      </c>
      <c r="L161" s="332">
        <f>IF(L$88=0,0,L$88/PPA_fec!L$88)</f>
        <v>1.2361367235228999</v>
      </c>
      <c r="M161" s="332">
        <f>IF(M$88=0,0,M$88/PPA_fec!M$88)</f>
        <v>0.95644071453300683</v>
      </c>
      <c r="N161" s="332">
        <f>IF(N$88=0,0,N$88/PPA_fec!N$88)</f>
        <v>1.2202810129371406</v>
      </c>
      <c r="O161" s="332">
        <f>IF(O$88=0,0,O$88/PPA_fec!O$88)</f>
        <v>0.71295509260062517</v>
      </c>
      <c r="P161" s="332">
        <f>IF(P$88=0,0,P$88/PPA_fec!P$88)</f>
        <v>1.1122811248985462</v>
      </c>
      <c r="Q161" s="332">
        <f>IF(Q$88=0,0,Q$88/PPA_fec!Q$88)</f>
        <v>1.2222657741313432</v>
      </c>
      <c r="R161" s="332">
        <f>IF(R$88=0,0,R$88/PPA_fec!R$88)</f>
        <v>1.1919521939043265</v>
      </c>
      <c r="S161" s="332">
        <f>IF(S$88=0,0,S$88/PPA_fec!S$88)</f>
        <v>1.2822783287656834</v>
      </c>
      <c r="T161" s="332">
        <f>IF(T$88=0,0,T$88/PPA_fec!T$88)</f>
        <v>1.0026995619014778</v>
      </c>
      <c r="U161" s="332">
        <f>IF(U$88=0,0,U$88/PPA_fec!U$88)</f>
        <v>0.75197243255828228</v>
      </c>
      <c r="V161" s="332">
        <f>IF(V$88=0,0,V$88/PPA_fec!V$88)</f>
        <v>0.73246472438860166</v>
      </c>
      <c r="W161" s="332">
        <f>IF(W$88=0,0,W$88/PPA_fec!W$88)</f>
        <v>1.7924679126594321</v>
      </c>
      <c r="X161" s="332">
        <f>IF(X$88=0,0,X$88/PPA_fec!X$88)</f>
        <v>1.692695308015564</v>
      </c>
      <c r="Y161" s="332">
        <f>IF(Y$88=0,0,Y$88/PPA_fec!Y$88)</f>
        <v>1.8273877622281247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IT: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32735.864631706419</v>
      </c>
      <c r="C3" s="203">
        <v>31926.429253731341</v>
      </c>
      <c r="D3" s="203">
        <v>33136.331251384807</v>
      </c>
      <c r="E3" s="203">
        <v>32084.292423540039</v>
      </c>
      <c r="F3" s="203">
        <v>32033.187576367629</v>
      </c>
      <c r="G3" s="203">
        <v>30825.4111698544</v>
      </c>
      <c r="H3" s="203">
        <v>30320.681197870359</v>
      </c>
      <c r="I3" s="203">
        <v>30857.288546980421</v>
      </c>
      <c r="J3" s="203">
        <v>30361.995594002801</v>
      </c>
      <c r="K3" s="203">
        <v>29590.253487494891</v>
      </c>
      <c r="L3" s="203">
        <v>30266.082515266611</v>
      </c>
      <c r="M3" s="203">
        <v>29229.891151432301</v>
      </c>
      <c r="N3" s="203">
        <v>27893.03574732878</v>
      </c>
      <c r="O3" s="203">
        <v>27927.51264106519</v>
      </c>
      <c r="P3" s="203">
        <v>28469.695756481749</v>
      </c>
      <c r="Q3" s="203">
        <v>30228.299508</v>
      </c>
      <c r="R3" s="203">
        <v>31140.793411063711</v>
      </c>
      <c r="S3" s="203">
        <v>31364.47192322835</v>
      </c>
      <c r="T3" s="203">
        <v>32514.72309019653</v>
      </c>
      <c r="U3" s="203">
        <v>33137.214558800748</v>
      </c>
      <c r="V3" s="203">
        <v>31639.332580546881</v>
      </c>
      <c r="W3" s="203">
        <v>33822.270862290366</v>
      </c>
      <c r="X3" s="203">
        <v>32367.632134747779</v>
      </c>
      <c r="Y3" s="203">
        <v>36715.199999999997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32085.71611195898</v>
      </c>
      <c r="C5" s="203">
        <v>32754.67795427949</v>
      </c>
      <c r="D5" s="203">
        <v>33385.421782234836</v>
      </c>
      <c r="E5" s="203">
        <v>33724.392393487193</v>
      </c>
      <c r="F5" s="203">
        <v>33121.731366835113</v>
      </c>
      <c r="G5" s="203">
        <v>32564.75230385445</v>
      </c>
      <c r="H5" s="203">
        <v>32384.33983176374</v>
      </c>
      <c r="I5" s="203">
        <v>31467.313805522172</v>
      </c>
      <c r="J5" s="203">
        <v>32740.230259241562</v>
      </c>
      <c r="K5" s="203">
        <v>30984.18373354858</v>
      </c>
      <c r="L5" s="203">
        <v>28000.210359714682</v>
      </c>
      <c r="M5" s="203">
        <v>27472.134048961099</v>
      </c>
      <c r="N5" s="203">
        <v>26767.422526372811</v>
      </c>
      <c r="O5" s="203">
        <v>26936.469439800228</v>
      </c>
      <c r="P5" s="203">
        <v>28134.728490709309</v>
      </c>
      <c r="Q5" s="203">
        <v>28310.76398448593</v>
      </c>
      <c r="R5" s="203">
        <v>29009.283195058659</v>
      </c>
      <c r="S5" s="203">
        <v>29205.7247010504</v>
      </c>
      <c r="T5" s="203">
        <v>28526.101698855789</v>
      </c>
      <c r="U5" s="203">
        <v>29047.30935314345</v>
      </c>
      <c r="V5" s="203">
        <v>28607.724560027469</v>
      </c>
      <c r="W5" s="203">
        <v>28557.44566454165</v>
      </c>
      <c r="X5" s="203">
        <v>28270.53533933893</v>
      </c>
      <c r="Y5" s="203">
        <v>30188.13583618648</v>
      </c>
      <c r="DA5" s="112" t="s">
        <v>2111</v>
      </c>
    </row>
    <row r="6" spans="1:105" ht="12" customHeight="1" x14ac:dyDescent="0.25">
      <c r="A6" s="154" t="s">
        <v>2112</v>
      </c>
      <c r="B6" s="338">
        <v>40107.14513994872</v>
      </c>
      <c r="C6" s="338">
        <v>38101.787882951277</v>
      </c>
      <c r="D6" s="338">
        <v>36096.43062595385</v>
      </c>
      <c r="E6" s="338">
        <v>36096.43062595385</v>
      </c>
      <c r="F6" s="338">
        <v>36096.43062595385</v>
      </c>
      <c r="G6" s="338">
        <v>36096.43062595385</v>
      </c>
      <c r="H6" s="338">
        <v>36096.43062595385</v>
      </c>
      <c r="I6" s="338">
        <v>34091.073368956408</v>
      </c>
      <c r="J6" s="338">
        <v>36096.43062595385</v>
      </c>
      <c r="K6" s="338">
        <v>36096.43062595385</v>
      </c>
      <c r="L6" s="338">
        <v>34091.073368956408</v>
      </c>
      <c r="M6" s="338">
        <v>32085.71611195898</v>
      </c>
      <c r="N6" s="338">
        <v>32085.71611195898</v>
      </c>
      <c r="O6" s="338">
        <v>30080.358854961549</v>
      </c>
      <c r="P6" s="338">
        <v>30080.358854961549</v>
      </c>
      <c r="Q6" s="338">
        <v>30080.358854961549</v>
      </c>
      <c r="R6" s="338">
        <v>32085.71611195898</v>
      </c>
      <c r="S6" s="338">
        <v>32085.71611195898</v>
      </c>
      <c r="T6" s="338">
        <v>32085.71611195898</v>
      </c>
      <c r="U6" s="338">
        <v>32085.71611195898</v>
      </c>
      <c r="V6" s="338">
        <v>32085.71611195898</v>
      </c>
      <c r="W6" s="338">
        <v>32085.71611195898</v>
      </c>
      <c r="X6" s="338">
        <v>30080.358854961549</v>
      </c>
      <c r="Y6" s="338">
        <v>32085.71611195898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2005.357256997436</v>
      </c>
      <c r="G7" s="340">
        <v>2005.357256997436</v>
      </c>
      <c r="H7" s="340">
        <v>0</v>
      </c>
      <c r="I7" s="340">
        <v>0</v>
      </c>
      <c r="J7" s="340">
        <v>4010.714513994872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2005.357256997436</v>
      </c>
      <c r="Q7" s="340">
        <v>0</v>
      </c>
      <c r="R7" s="340">
        <v>4010.714513994872</v>
      </c>
      <c r="S7" s="340">
        <v>2005.357256997436</v>
      </c>
      <c r="T7" s="340">
        <v>0</v>
      </c>
      <c r="U7" s="340">
        <v>2005.357256997436</v>
      </c>
      <c r="V7" s="340">
        <v>2005.357256997436</v>
      </c>
      <c r="W7" s="340">
        <v>0</v>
      </c>
      <c r="X7" s="340">
        <v>0</v>
      </c>
      <c r="Y7" s="340">
        <v>4010.714513994872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2005.3572569974422</v>
      </c>
      <c r="D8" s="342">
        <f t="shared" si="0"/>
        <v>2005.3572569974276</v>
      </c>
      <c r="E8" s="342">
        <f t="shared" si="0"/>
        <v>0</v>
      </c>
      <c r="F8" s="342">
        <f t="shared" si="0"/>
        <v>2005.3572569974349</v>
      </c>
      <c r="G8" s="342">
        <f t="shared" si="0"/>
        <v>2005.3572569974349</v>
      </c>
      <c r="H8" s="342">
        <f t="shared" si="0"/>
        <v>0</v>
      </c>
      <c r="I8" s="342">
        <f t="shared" si="0"/>
        <v>2005.3572569974422</v>
      </c>
      <c r="J8" s="342">
        <f t="shared" si="0"/>
        <v>2005.3572569974276</v>
      </c>
      <c r="K8" s="342">
        <f t="shared" si="0"/>
        <v>0</v>
      </c>
      <c r="L8" s="342">
        <f t="shared" si="0"/>
        <v>2005.3572569974422</v>
      </c>
      <c r="M8" s="342">
        <f t="shared" si="0"/>
        <v>2005.3572569974276</v>
      </c>
      <c r="N8" s="342">
        <f t="shared" si="0"/>
        <v>0</v>
      </c>
      <c r="O8" s="342">
        <f t="shared" si="0"/>
        <v>2005.3572569974313</v>
      </c>
      <c r="P8" s="342">
        <f t="shared" si="0"/>
        <v>2005.3572569974349</v>
      </c>
      <c r="Q8" s="342">
        <f t="shared" si="0"/>
        <v>0</v>
      </c>
      <c r="R8" s="342">
        <f t="shared" si="0"/>
        <v>2005.3572569974422</v>
      </c>
      <c r="S8" s="342">
        <f t="shared" si="0"/>
        <v>2005.3572569974349</v>
      </c>
      <c r="T8" s="342">
        <f t="shared" si="0"/>
        <v>0</v>
      </c>
      <c r="U8" s="342">
        <f t="shared" si="0"/>
        <v>2005.3572569974349</v>
      </c>
      <c r="V8" s="342">
        <f t="shared" si="0"/>
        <v>2005.3572569974349</v>
      </c>
      <c r="W8" s="342">
        <f t="shared" si="0"/>
        <v>0</v>
      </c>
      <c r="X8" s="342">
        <f t="shared" si="0"/>
        <v>2005.3572569974313</v>
      </c>
      <c r="Y8" s="342">
        <f t="shared" si="0"/>
        <v>2005.3572569974422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8021.4290279897396</v>
      </c>
      <c r="C9" s="343">
        <f t="shared" si="1"/>
        <v>5347.1099286717872</v>
      </c>
      <c r="D9" s="343">
        <f t="shared" si="1"/>
        <v>2711.0088437190134</v>
      </c>
      <c r="E9" s="343">
        <f t="shared" si="1"/>
        <v>2372.0382324666571</v>
      </c>
      <c r="F9" s="343">
        <f t="shared" si="1"/>
        <v>2974.6992591187372</v>
      </c>
      <c r="G9" s="343">
        <f t="shared" si="1"/>
        <v>3531.6783220994002</v>
      </c>
      <c r="H9" s="343">
        <f t="shared" si="1"/>
        <v>3712.0907941901096</v>
      </c>
      <c r="I9" s="343">
        <f t="shared" si="1"/>
        <v>2623.759563434236</v>
      </c>
      <c r="J9" s="343">
        <f t="shared" si="1"/>
        <v>3356.2003667122881</v>
      </c>
      <c r="K9" s="343">
        <f t="shared" si="1"/>
        <v>5112.24689240527</v>
      </c>
      <c r="L9" s="343">
        <f t="shared" si="1"/>
        <v>6090.8630092417261</v>
      </c>
      <c r="M9" s="343">
        <f t="shared" si="1"/>
        <v>4613.5820629978807</v>
      </c>
      <c r="N9" s="343">
        <f t="shared" si="1"/>
        <v>5318.2935855861688</v>
      </c>
      <c r="O9" s="343">
        <f t="shared" si="1"/>
        <v>3143.8894151613204</v>
      </c>
      <c r="P9" s="343">
        <f t="shared" si="1"/>
        <v>1945.6303642522398</v>
      </c>
      <c r="Q9" s="343">
        <f t="shared" si="1"/>
        <v>1769.5948704756192</v>
      </c>
      <c r="R9" s="343">
        <f t="shared" si="1"/>
        <v>3076.4329169003213</v>
      </c>
      <c r="S9" s="343">
        <f t="shared" si="1"/>
        <v>2879.9914109085803</v>
      </c>
      <c r="T9" s="343">
        <f t="shared" si="1"/>
        <v>3559.6144131031906</v>
      </c>
      <c r="U9" s="343">
        <f t="shared" si="1"/>
        <v>3038.4067588155303</v>
      </c>
      <c r="V9" s="343">
        <f t="shared" si="1"/>
        <v>3477.9915519315109</v>
      </c>
      <c r="W9" s="343">
        <f t="shared" si="1"/>
        <v>3528.2704474173297</v>
      </c>
      <c r="X9" s="343">
        <f t="shared" si="1"/>
        <v>1809.8235156226183</v>
      </c>
      <c r="Y9" s="343">
        <f t="shared" si="1"/>
        <v>1897.5802757724996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3495.7147893379188</v>
      </c>
      <c r="C12" s="210">
        <v>3576.6572656921749</v>
      </c>
      <c r="D12" s="210">
        <v>3723.366380051591</v>
      </c>
      <c r="E12" s="210">
        <v>3778.405846947549</v>
      </c>
      <c r="F12" s="210">
        <v>3645.7389509888212</v>
      </c>
      <c r="G12" s="210">
        <v>3444.0169389509879</v>
      </c>
      <c r="H12" s="210">
        <v>3292.399914015477</v>
      </c>
      <c r="I12" s="210">
        <v>3190.9262252794501</v>
      </c>
      <c r="J12" s="210">
        <v>3289.0990541702499</v>
      </c>
      <c r="K12" s="210">
        <v>2995.1656921754079</v>
      </c>
      <c r="L12" s="210">
        <v>2777.474462596731</v>
      </c>
      <c r="M12" s="210">
        <v>2725.5780739466891</v>
      </c>
      <c r="N12" s="210">
        <v>2676.638607050731</v>
      </c>
      <c r="O12" s="210">
        <v>2657.1319862424762</v>
      </c>
      <c r="P12" s="210">
        <v>2737.1501289767839</v>
      </c>
      <c r="Q12" s="210">
        <v>2707.757867583834</v>
      </c>
      <c r="R12" s="210">
        <v>2824.0327601031809</v>
      </c>
      <c r="S12" s="210">
        <v>2853.1055889939812</v>
      </c>
      <c r="T12" s="210">
        <v>2800.3071367153912</v>
      </c>
      <c r="U12" s="210">
        <v>2787.597076526225</v>
      </c>
      <c r="V12" s="210">
        <v>2764.310490111779</v>
      </c>
      <c r="W12" s="210">
        <v>2879.2061565625249</v>
      </c>
      <c r="X12" s="210">
        <v>2826.9663533607741</v>
      </c>
      <c r="Y12" s="210">
        <v>2747.170240834404</v>
      </c>
      <c r="DA12" s="109" t="s">
        <v>2118</v>
      </c>
    </row>
    <row r="13" spans="1:105" ht="12" customHeight="1" x14ac:dyDescent="0.25">
      <c r="A13" s="24" t="s">
        <v>28</v>
      </c>
      <c r="B13" s="213">
        <v>30.101461736887359</v>
      </c>
      <c r="C13" s="213">
        <v>30.101461736887359</v>
      </c>
      <c r="D13" s="213">
        <v>31.169389509888219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609.96457437661218</v>
      </c>
      <c r="C14" s="204">
        <f t="shared" si="2"/>
        <v>653.43938091143593</v>
      </c>
      <c r="D14" s="204">
        <f t="shared" si="2"/>
        <v>773.30662080825448</v>
      </c>
      <c r="E14" s="204">
        <f t="shared" si="2"/>
        <v>811.97566638005162</v>
      </c>
      <c r="F14" s="204">
        <f t="shared" si="2"/>
        <v>791.47317282889082</v>
      </c>
      <c r="G14" s="204">
        <f t="shared" si="2"/>
        <v>749.10670679277723</v>
      </c>
      <c r="H14" s="204">
        <f t="shared" si="2"/>
        <v>677.31435941530526</v>
      </c>
      <c r="I14" s="204">
        <f t="shared" si="2"/>
        <v>549.29785038693035</v>
      </c>
      <c r="J14" s="204">
        <f t="shared" si="2"/>
        <v>666.61410146173694</v>
      </c>
      <c r="K14" s="204">
        <f t="shared" si="2"/>
        <v>439.81074806534821</v>
      </c>
      <c r="L14" s="204">
        <f t="shared" si="2"/>
        <v>230.08022355975919</v>
      </c>
      <c r="M14" s="204">
        <f t="shared" si="2"/>
        <v>165.39604471195182</v>
      </c>
      <c r="N14" s="204">
        <f t="shared" si="2"/>
        <v>162.35313843508163</v>
      </c>
      <c r="O14" s="204">
        <f t="shared" si="2"/>
        <v>159.95030094582975</v>
      </c>
      <c r="P14" s="204">
        <f t="shared" si="2"/>
        <v>150.74041272570935</v>
      </c>
      <c r="Q14" s="204">
        <f t="shared" si="2"/>
        <v>194.32029234737752</v>
      </c>
      <c r="R14" s="204">
        <f t="shared" si="2"/>
        <v>263.53301805674977</v>
      </c>
      <c r="S14" s="204">
        <f t="shared" si="2"/>
        <v>188.28985382631123</v>
      </c>
      <c r="T14" s="204">
        <f t="shared" si="2"/>
        <v>161.83723129836631</v>
      </c>
      <c r="U14" s="204">
        <f t="shared" si="2"/>
        <v>99.932932072227004</v>
      </c>
      <c r="V14" s="204">
        <f t="shared" si="2"/>
        <v>92.965090283748921</v>
      </c>
      <c r="W14" s="204">
        <f t="shared" si="2"/>
        <v>142.59828030954426</v>
      </c>
      <c r="X14" s="204">
        <f t="shared" si="2"/>
        <v>114.2993121238177</v>
      </c>
      <c r="Y14" s="204">
        <f t="shared" si="2"/>
        <v>112.9505588993981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47.243680137575232</v>
      </c>
      <c r="C16" s="204">
        <v>49.441100601891662</v>
      </c>
      <c r="D16" s="204">
        <v>45.0463456577816</v>
      </c>
      <c r="E16" s="204">
        <v>51.638521066208092</v>
      </c>
      <c r="F16" s="204">
        <v>48.342390369733437</v>
      </c>
      <c r="G16" s="204">
        <v>47.243680137575232</v>
      </c>
      <c r="H16" s="204">
        <v>45.0463456577816</v>
      </c>
      <c r="I16" s="204">
        <v>41.75030094582975</v>
      </c>
      <c r="J16" s="204">
        <v>36.256835769561476</v>
      </c>
      <c r="K16" s="204">
        <v>27.467239896818569</v>
      </c>
      <c r="L16" s="204">
        <v>16.480395528804809</v>
      </c>
      <c r="M16" s="204">
        <v>34.059415305245047</v>
      </c>
      <c r="N16" s="204">
        <v>29.664660361134999</v>
      </c>
      <c r="O16" s="204">
        <v>26.368615649183141</v>
      </c>
      <c r="P16" s="204">
        <v>19.77644024075666</v>
      </c>
      <c r="Q16" s="204">
        <v>16.480395528804809</v>
      </c>
      <c r="R16" s="204">
        <v>23.072484952708511</v>
      </c>
      <c r="S16" s="204">
        <v>30.76337059329321</v>
      </c>
      <c r="T16" s="204">
        <v>28.56595012897678</v>
      </c>
      <c r="U16" s="204">
        <v>29.81298366294067</v>
      </c>
      <c r="V16" s="204">
        <v>26.37738607050731</v>
      </c>
      <c r="W16" s="204">
        <v>23.584522785898539</v>
      </c>
      <c r="X16" s="204">
        <v>35.442648323301803</v>
      </c>
      <c r="Y16" s="204">
        <v>41.151504729148748</v>
      </c>
      <c r="DA16" s="71" t="s">
        <v>2121</v>
      </c>
    </row>
    <row r="17" spans="1:105" ht="12" customHeight="1" x14ac:dyDescent="0.25">
      <c r="A17" s="18" t="s">
        <v>71</v>
      </c>
      <c r="B17" s="204">
        <v>45.786758383490969</v>
      </c>
      <c r="C17" s="204">
        <v>47.821754084264832</v>
      </c>
      <c r="D17" s="204">
        <v>48.839208942390357</v>
      </c>
      <c r="E17" s="204">
        <v>59.014015477214087</v>
      </c>
      <c r="F17" s="204">
        <v>60.031556319862418</v>
      </c>
      <c r="G17" s="204">
        <v>56.979105760963023</v>
      </c>
      <c r="H17" s="204">
        <v>43.751762682717107</v>
      </c>
      <c r="I17" s="204">
        <v>50.874204643164227</v>
      </c>
      <c r="J17" s="204">
        <v>43.751762682717107</v>
      </c>
      <c r="K17" s="204">
        <v>40.699312123817712</v>
      </c>
      <c r="L17" s="204">
        <v>55.9615649183147</v>
      </c>
      <c r="M17" s="204">
        <v>38.664402407566627</v>
      </c>
      <c r="N17" s="204">
        <v>29.507050730868439</v>
      </c>
      <c r="O17" s="204">
        <v>28.48950988822012</v>
      </c>
      <c r="P17" s="204">
        <v>32.559501289767837</v>
      </c>
      <c r="Q17" s="204">
        <v>33.576956147893377</v>
      </c>
      <c r="R17" s="204">
        <v>26.454600171969041</v>
      </c>
      <c r="S17" s="204">
        <v>25.437059329320721</v>
      </c>
      <c r="T17" s="204">
        <v>23.402149613069639</v>
      </c>
      <c r="U17" s="204">
        <v>22.26861564918314</v>
      </c>
      <c r="V17" s="204">
        <v>26.914445399828029</v>
      </c>
      <c r="W17" s="204">
        <v>46.594668959587267</v>
      </c>
      <c r="X17" s="204">
        <v>25.613155631986238</v>
      </c>
      <c r="Y17" s="204">
        <v>22.354084264832331</v>
      </c>
      <c r="DA17" s="71" t="s">
        <v>2122</v>
      </c>
    </row>
    <row r="18" spans="1:105" ht="12" customHeight="1" x14ac:dyDescent="0.25">
      <c r="A18" s="18" t="s">
        <v>32</v>
      </c>
      <c r="B18" s="204">
        <v>515.90713671539118</v>
      </c>
      <c r="C18" s="204">
        <v>554.12244196044708</v>
      </c>
      <c r="D18" s="204">
        <v>677.36698194325015</v>
      </c>
      <c r="E18" s="204">
        <v>700.29613069647462</v>
      </c>
      <c r="F18" s="204">
        <v>683.09922613929496</v>
      </c>
      <c r="G18" s="204">
        <v>644.88392089423894</v>
      </c>
      <c r="H18" s="204">
        <v>588.51625107480652</v>
      </c>
      <c r="I18" s="204">
        <v>456.67334479793641</v>
      </c>
      <c r="J18" s="204">
        <v>586.60550300945829</v>
      </c>
      <c r="K18" s="204">
        <v>371.64419604471192</v>
      </c>
      <c r="L18" s="204">
        <v>157.63826311263969</v>
      </c>
      <c r="M18" s="204">
        <v>92.67222699914015</v>
      </c>
      <c r="N18" s="204">
        <v>103.1814273430782</v>
      </c>
      <c r="O18" s="204">
        <v>105.0921754084265</v>
      </c>
      <c r="P18" s="204">
        <v>98.404471195184854</v>
      </c>
      <c r="Q18" s="204">
        <v>144.26294067067931</v>
      </c>
      <c r="R18" s="204">
        <v>214.0059329320722</v>
      </c>
      <c r="S18" s="204">
        <v>132.08942390369731</v>
      </c>
      <c r="T18" s="204">
        <v>109.8691315563199</v>
      </c>
      <c r="U18" s="204">
        <v>47.851332760103183</v>
      </c>
      <c r="V18" s="204">
        <v>39.673258813413582</v>
      </c>
      <c r="W18" s="204">
        <v>71.949957007738604</v>
      </c>
      <c r="X18" s="204">
        <v>52.873774720550301</v>
      </c>
      <c r="Y18" s="204">
        <v>49.018830610490113</v>
      </c>
      <c r="DA18" s="71" t="s">
        <v>2123</v>
      </c>
    </row>
    <row r="19" spans="1:105" ht="12" customHeight="1" x14ac:dyDescent="0.25">
      <c r="A19" s="18" t="s">
        <v>33</v>
      </c>
      <c r="B19" s="204">
        <v>1.026999140154772</v>
      </c>
      <c r="C19" s="204">
        <v>2.0540842648323299</v>
      </c>
      <c r="D19" s="204">
        <v>2.0540842648323299</v>
      </c>
      <c r="E19" s="204">
        <v>1.026999140154772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0.46913155631986242</v>
      </c>
      <c r="X19" s="204">
        <v>0.36973344797936369</v>
      </c>
      <c r="Y19" s="204">
        <v>0.42613929492691321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1837.037833190026</v>
      </c>
      <c r="C20" s="204">
        <f t="shared" si="3"/>
        <v>1837.8331900257949</v>
      </c>
      <c r="D20" s="204">
        <f t="shared" si="3"/>
        <v>1832.093723129836</v>
      </c>
      <c r="E20" s="204">
        <f t="shared" si="3"/>
        <v>1869.02407566638</v>
      </c>
      <c r="F20" s="204">
        <f t="shared" si="3"/>
        <v>1548.624247635425</v>
      </c>
      <c r="G20" s="204">
        <f t="shared" si="3"/>
        <v>1361.9733447979361</v>
      </c>
      <c r="H20" s="204">
        <f t="shared" si="3"/>
        <v>1314.531384350817</v>
      </c>
      <c r="I20" s="204">
        <f t="shared" si="3"/>
        <v>1306.599312123818</v>
      </c>
      <c r="J20" s="204">
        <f t="shared" si="3"/>
        <v>1263.929492691316</v>
      </c>
      <c r="K20" s="204">
        <f t="shared" si="3"/>
        <v>1280.137575236457</v>
      </c>
      <c r="L20" s="204">
        <f t="shared" si="3"/>
        <v>1278.912295786758</v>
      </c>
      <c r="M20" s="204">
        <f t="shared" si="3"/>
        <v>1225.386930352536</v>
      </c>
      <c r="N20" s="204">
        <f t="shared" si="3"/>
        <v>1177.536543422184</v>
      </c>
      <c r="O20" s="204">
        <f t="shared" si="3"/>
        <v>1173.860705073087</v>
      </c>
      <c r="P20" s="204">
        <f t="shared" si="3"/>
        <v>1149.0541702493549</v>
      </c>
      <c r="Q20" s="204">
        <f t="shared" si="3"/>
        <v>1100</v>
      </c>
      <c r="R20" s="204">
        <f t="shared" si="3"/>
        <v>1113.929492691316</v>
      </c>
      <c r="S20" s="204">
        <f t="shared" si="3"/>
        <v>1173.90046667974</v>
      </c>
      <c r="T20" s="204">
        <f t="shared" si="3"/>
        <v>1129.79971519023</v>
      </c>
      <c r="U20" s="204">
        <f t="shared" si="3"/>
        <v>1125.4232046037171</v>
      </c>
      <c r="V20" s="204">
        <f t="shared" si="3"/>
        <v>1051.489237752123</v>
      </c>
      <c r="W20" s="204">
        <f t="shared" si="3"/>
        <v>1357.709945729634</v>
      </c>
      <c r="X20" s="204">
        <f t="shared" si="3"/>
        <v>1357.0597970994279</v>
      </c>
      <c r="Y20" s="204">
        <f t="shared" si="3"/>
        <v>1290.9699025146319</v>
      </c>
      <c r="DA20" s="71"/>
    </row>
    <row r="21" spans="1:105" ht="12" customHeight="1" x14ac:dyDescent="0.25">
      <c r="A21" s="18" t="s">
        <v>73</v>
      </c>
      <c r="B21" s="204">
        <v>1837.037833190026</v>
      </c>
      <c r="C21" s="204">
        <v>1837.8331900257949</v>
      </c>
      <c r="D21" s="204">
        <v>1832.093723129836</v>
      </c>
      <c r="E21" s="204">
        <v>1869.02407566638</v>
      </c>
      <c r="F21" s="204">
        <v>1548.624247635425</v>
      </c>
      <c r="G21" s="204">
        <v>1361.9733447979361</v>
      </c>
      <c r="H21" s="204">
        <v>1314.531384350817</v>
      </c>
      <c r="I21" s="204">
        <v>1306.599312123818</v>
      </c>
      <c r="J21" s="204">
        <v>1263.929492691316</v>
      </c>
      <c r="K21" s="204">
        <v>1280.137575236457</v>
      </c>
      <c r="L21" s="204">
        <v>1278.912295786758</v>
      </c>
      <c r="M21" s="204">
        <v>1225.386930352536</v>
      </c>
      <c r="N21" s="204">
        <v>1177.536543422184</v>
      </c>
      <c r="O21" s="204">
        <v>1173.860705073087</v>
      </c>
      <c r="P21" s="204">
        <v>1149.0541702493549</v>
      </c>
      <c r="Q21" s="204">
        <v>1100</v>
      </c>
      <c r="R21" s="204">
        <v>1113.929492691316</v>
      </c>
      <c r="S21" s="204">
        <v>1173.90046667974</v>
      </c>
      <c r="T21" s="204">
        <v>1129.79971519023</v>
      </c>
      <c r="U21" s="204">
        <v>1125.4232046037171</v>
      </c>
      <c r="V21" s="204">
        <v>1051.489237752123</v>
      </c>
      <c r="W21" s="204">
        <v>1357.709945729634</v>
      </c>
      <c r="X21" s="204">
        <v>1357.0597970994279</v>
      </c>
      <c r="Y21" s="204">
        <v>1290.9699025146319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17.407136715391228</v>
      </c>
      <c r="C23" s="204">
        <f t="shared" si="4"/>
        <v>19.685640584694749</v>
      </c>
      <c r="D23" s="204">
        <f t="shared" si="4"/>
        <v>24.02794496990542</v>
      </c>
      <c r="E23" s="204">
        <f t="shared" si="4"/>
        <v>19.590111779879621</v>
      </c>
      <c r="F23" s="204">
        <f t="shared" si="4"/>
        <v>18.830610490111781</v>
      </c>
      <c r="G23" s="204">
        <f t="shared" si="4"/>
        <v>16.575924333619941</v>
      </c>
      <c r="H23" s="204">
        <f t="shared" si="4"/>
        <v>17.31160791057609</v>
      </c>
      <c r="I23" s="204">
        <f t="shared" si="4"/>
        <v>16.289251934651759</v>
      </c>
      <c r="J23" s="204">
        <f t="shared" si="4"/>
        <v>33.925709372312987</v>
      </c>
      <c r="K23" s="204">
        <f t="shared" si="4"/>
        <v>18.24780739466895</v>
      </c>
      <c r="L23" s="204">
        <f t="shared" si="4"/>
        <v>10.007652622527941</v>
      </c>
      <c r="M23" s="204">
        <f t="shared" si="4"/>
        <v>9.1717110920034379</v>
      </c>
      <c r="N23" s="204">
        <f t="shared" si="4"/>
        <v>21.591745485812552</v>
      </c>
      <c r="O23" s="204">
        <f t="shared" si="4"/>
        <v>29.736371453138439</v>
      </c>
      <c r="P23" s="204">
        <f t="shared" si="4"/>
        <v>29.951332760103181</v>
      </c>
      <c r="Q23" s="204">
        <f t="shared" si="4"/>
        <v>48.724677558039552</v>
      </c>
      <c r="R23" s="204">
        <f t="shared" si="4"/>
        <v>49.608340498710227</v>
      </c>
      <c r="S23" s="204">
        <f t="shared" si="4"/>
        <v>44.925844584231939</v>
      </c>
      <c r="T23" s="204">
        <f t="shared" si="4"/>
        <v>48.694093924129476</v>
      </c>
      <c r="U23" s="204">
        <f t="shared" si="4"/>
        <v>46.788919213996323</v>
      </c>
      <c r="V23" s="204">
        <f t="shared" si="4"/>
        <v>34.871553305486927</v>
      </c>
      <c r="W23" s="204">
        <f t="shared" si="4"/>
        <v>51.17514462480846</v>
      </c>
      <c r="X23" s="204">
        <f t="shared" si="4"/>
        <v>53.133211463409204</v>
      </c>
      <c r="Y23" s="204">
        <f t="shared" si="4"/>
        <v>52.85528242983257</v>
      </c>
      <c r="DA23" s="71"/>
    </row>
    <row r="24" spans="1:105" ht="12" customHeight="1" x14ac:dyDescent="0.25">
      <c r="A24" s="18" t="s">
        <v>38</v>
      </c>
      <c r="B24" s="204">
        <v>17.407136715391228</v>
      </c>
      <c r="C24" s="204">
        <v>19.685640584694749</v>
      </c>
      <c r="D24" s="204">
        <v>24.02794496990542</v>
      </c>
      <c r="E24" s="204">
        <v>19.590111779879621</v>
      </c>
      <c r="F24" s="204">
        <v>18.830610490111781</v>
      </c>
      <c r="G24" s="204">
        <v>16.575924333619941</v>
      </c>
      <c r="H24" s="204">
        <v>17.31160791057609</v>
      </c>
      <c r="I24" s="204">
        <v>16.289251934651759</v>
      </c>
      <c r="J24" s="204">
        <v>33.925709372312987</v>
      </c>
      <c r="K24" s="204">
        <v>18.24780739466895</v>
      </c>
      <c r="L24" s="204">
        <v>10.007652622527941</v>
      </c>
      <c r="M24" s="204">
        <v>9.1717110920034379</v>
      </c>
      <c r="N24" s="204">
        <v>9.0761822871883044</v>
      </c>
      <c r="O24" s="204">
        <v>17.220808254514189</v>
      </c>
      <c r="P24" s="204">
        <v>17.435769561478931</v>
      </c>
      <c r="Q24" s="204">
        <v>36.209114359415302</v>
      </c>
      <c r="R24" s="204">
        <v>37.092777300085977</v>
      </c>
      <c r="S24" s="204">
        <v>33.034737747205497</v>
      </c>
      <c r="T24" s="204">
        <v>36.360533104041266</v>
      </c>
      <c r="U24" s="204">
        <v>35.699312123817712</v>
      </c>
      <c r="V24" s="204">
        <v>23.03456577815993</v>
      </c>
      <c r="W24" s="204">
        <v>25.66440240756663</v>
      </c>
      <c r="X24" s="204">
        <v>30.968873602751501</v>
      </c>
      <c r="Y24" s="204">
        <v>31.791917454858119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12.51556319862425</v>
      </c>
      <c r="O25" s="204">
        <v>12.51556319862425</v>
      </c>
      <c r="P25" s="204">
        <v>12.51556319862425</v>
      </c>
      <c r="Q25" s="204">
        <v>12.51556319862425</v>
      </c>
      <c r="R25" s="204">
        <v>12.51556319862425</v>
      </c>
      <c r="S25" s="204">
        <v>11.89110683702644</v>
      </c>
      <c r="T25" s="204">
        <v>12.333560820088209</v>
      </c>
      <c r="U25" s="204">
        <v>11.08960709017861</v>
      </c>
      <c r="V25" s="204">
        <v>11.836987527327</v>
      </c>
      <c r="W25" s="204">
        <v>14.861163470709849</v>
      </c>
      <c r="X25" s="204">
        <v>16.644846064801879</v>
      </c>
      <c r="Y25" s="204">
        <v>16.988824914430911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10.191831470335339</v>
      </c>
      <c r="X26" s="204">
        <v>4.8283748925193466</v>
      </c>
      <c r="Y26" s="204">
        <v>3.116251074806534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0.45774727619664002</v>
      </c>
      <c r="X29" s="204">
        <v>0.69111690333647313</v>
      </c>
      <c r="Y29" s="204">
        <v>0.9582889857370035</v>
      </c>
      <c r="DA29" s="71" t="s">
        <v>2132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194.63551160791059</v>
      </c>
      <c r="G30" s="204">
        <v>198.2182287188306</v>
      </c>
      <c r="H30" s="204">
        <v>178.94333619948409</v>
      </c>
      <c r="I30" s="204">
        <v>213.40877042132411</v>
      </c>
      <c r="J30" s="204">
        <v>221.79226139294931</v>
      </c>
      <c r="K30" s="204">
        <v>177.17592433361989</v>
      </c>
      <c r="L30" s="204">
        <v>158.9042132416165</v>
      </c>
      <c r="M30" s="204">
        <v>240.75666380051589</v>
      </c>
      <c r="N30" s="204">
        <v>278.18383490971621</v>
      </c>
      <c r="O30" s="204">
        <v>265.81160791057607</v>
      </c>
      <c r="P30" s="204">
        <v>377.99750644883909</v>
      </c>
      <c r="Q30" s="204">
        <v>320.17291487532242</v>
      </c>
      <c r="R30" s="204">
        <v>350.53026655202058</v>
      </c>
      <c r="S30" s="204">
        <v>378.69208942390372</v>
      </c>
      <c r="T30" s="204">
        <v>382.35374032674122</v>
      </c>
      <c r="U30" s="204">
        <v>358.40877042132411</v>
      </c>
      <c r="V30" s="204">
        <v>353.20412725709372</v>
      </c>
      <c r="W30" s="204">
        <v>73.576612209802235</v>
      </c>
      <c r="X30" s="204">
        <v>70.943164230438512</v>
      </c>
      <c r="Y30" s="204">
        <v>92.509286328460874</v>
      </c>
      <c r="DA30" s="71" t="s">
        <v>2133</v>
      </c>
    </row>
    <row r="31" spans="1:105" ht="12" customHeight="1" x14ac:dyDescent="0.25">
      <c r="A31" s="21" t="s">
        <v>40</v>
      </c>
      <c r="B31" s="207">
        <v>1001.203783319002</v>
      </c>
      <c r="C31" s="207">
        <v>1035.597592433362</v>
      </c>
      <c r="D31" s="207">
        <v>1062.7687016337061</v>
      </c>
      <c r="E31" s="207">
        <v>1077.8159931212381</v>
      </c>
      <c r="F31" s="207">
        <v>1092.175408426483</v>
      </c>
      <c r="G31" s="207">
        <v>1118.142734307824</v>
      </c>
      <c r="H31" s="207">
        <v>1104.2992261392949</v>
      </c>
      <c r="I31" s="207">
        <v>1105.331040412726</v>
      </c>
      <c r="J31" s="207">
        <v>1102.837489251935</v>
      </c>
      <c r="K31" s="207">
        <v>1079.7936371453141</v>
      </c>
      <c r="L31" s="207">
        <v>1099.5700773860699</v>
      </c>
      <c r="M31" s="207">
        <v>1084.866723989682</v>
      </c>
      <c r="N31" s="207">
        <v>1036.9733447979361</v>
      </c>
      <c r="O31" s="207">
        <v>1027.7730008598451</v>
      </c>
      <c r="P31" s="207">
        <v>1029.406706792777</v>
      </c>
      <c r="Q31" s="207">
        <v>1044.539982803095</v>
      </c>
      <c r="R31" s="207">
        <v>1046.4316423043849</v>
      </c>
      <c r="S31" s="207">
        <v>1067.297334479794</v>
      </c>
      <c r="T31" s="207">
        <v>1077.6223559759239</v>
      </c>
      <c r="U31" s="207">
        <v>1157.0432502149611</v>
      </c>
      <c r="V31" s="207">
        <v>1231.780481513327</v>
      </c>
      <c r="W31" s="207">
        <v>1254.1461736887361</v>
      </c>
      <c r="X31" s="207">
        <v>1231.53086844368</v>
      </c>
      <c r="Y31" s="207">
        <v>1197.8852106620809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6390.2126229576343</v>
      </c>
      <c r="C33" s="203">
        <f>FBT_emi!C5</f>
        <v>6531.131182797988</v>
      </c>
      <c r="D33" s="203">
        <f>FBT_emi!D5</f>
        <v>6913.3203559188114</v>
      </c>
      <c r="E33" s="203">
        <f>FBT_emi!E5</f>
        <v>6981.9219831587889</v>
      </c>
      <c r="F33" s="203">
        <f>FBT_emi!F5</f>
        <v>6164.9978345976206</v>
      </c>
      <c r="G33" s="203">
        <f>FBT_emi!G5</f>
        <v>5590.3806579614302</v>
      </c>
      <c r="H33" s="203">
        <f>FBT_emi!H5</f>
        <v>5249.4432724811322</v>
      </c>
      <c r="I33" s="203">
        <f>FBT_emi!I5</f>
        <v>4816.9536289215057</v>
      </c>
      <c r="J33" s="203">
        <f>FBT_emi!J5</f>
        <v>5101.1771248810119</v>
      </c>
      <c r="K33" s="203">
        <f>FBT_emi!K5</f>
        <v>4409.9556282020521</v>
      </c>
      <c r="L33" s="203">
        <f>FBT_emi!L5</f>
        <v>3731.897743921611</v>
      </c>
      <c r="M33" s="203">
        <f>FBT_emi!M5</f>
        <v>3388.4282556015569</v>
      </c>
      <c r="N33" s="203">
        <f>FBT_emi!N5</f>
        <v>3270.0731389211919</v>
      </c>
      <c r="O33" s="203">
        <f>FBT_emi!O5</f>
        <v>3255.7667248811699</v>
      </c>
      <c r="P33" s="203">
        <f>FBT_emi!P5</f>
        <v>3171.040345080879</v>
      </c>
      <c r="Q33" s="203">
        <f>FBT_emi!Q5</f>
        <v>3198.8791976411312</v>
      </c>
      <c r="R33" s="203">
        <f>FBT_emi!R5</f>
        <v>3452.923604160826</v>
      </c>
      <c r="S33" s="203">
        <f>FBT_emi!S5</f>
        <v>3345.4873414158251</v>
      </c>
      <c r="T33" s="203">
        <f>FBT_emi!T5</f>
        <v>3157.7785764413911</v>
      </c>
      <c r="U33" s="203">
        <f>FBT_emi!U5</f>
        <v>2946.303018653492</v>
      </c>
      <c r="V33" s="203">
        <f>FBT_emi!V5</f>
        <v>2751.482477328987</v>
      </c>
      <c r="W33" s="203">
        <f>FBT_emi!W5</f>
        <v>3630.445050679582</v>
      </c>
      <c r="X33" s="203">
        <f>FBT_emi!X5</f>
        <v>3533.0291780376951</v>
      </c>
      <c r="Y33" s="203">
        <f>FBT_emi!Y5</f>
        <v>3370.4494722243521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106.78547301763136</v>
      </c>
      <c r="C35" s="284">
        <f t="shared" si="5"/>
        <v>112.0281017732091</v>
      </c>
      <c r="D35" s="284">
        <f t="shared" si="5"/>
        <v>112.36507601896898</v>
      </c>
      <c r="E35" s="284">
        <f t="shared" si="5"/>
        <v>117.76497349760335</v>
      </c>
      <c r="F35" s="284">
        <f t="shared" si="5"/>
        <v>113.81130717314103</v>
      </c>
      <c r="G35" s="284">
        <f t="shared" si="5"/>
        <v>111.72655313415744</v>
      </c>
      <c r="H35" s="284">
        <f t="shared" si="5"/>
        <v>108.58594807054421</v>
      </c>
      <c r="I35" s="284">
        <f t="shared" si="5"/>
        <v>103.40915795051936</v>
      </c>
      <c r="J35" s="284">
        <f t="shared" si="5"/>
        <v>108.32947537940898</v>
      </c>
      <c r="K35" s="284">
        <f t="shared" si="5"/>
        <v>101.22135971025703</v>
      </c>
      <c r="L35" s="284">
        <f t="shared" si="5"/>
        <v>91.76854854590897</v>
      </c>
      <c r="M35" s="284">
        <f t="shared" si="5"/>
        <v>93.246261500810689</v>
      </c>
      <c r="N35" s="284">
        <f t="shared" si="5"/>
        <v>95.96082087648216</v>
      </c>
      <c r="O35" s="284">
        <f t="shared" si="5"/>
        <v>95.143882679167589</v>
      </c>
      <c r="P35" s="284">
        <f t="shared" si="5"/>
        <v>96.142584465575524</v>
      </c>
      <c r="Q35" s="284">
        <f t="shared" si="5"/>
        <v>89.576916718957975</v>
      </c>
      <c r="R35" s="284">
        <f t="shared" si="5"/>
        <v>90.685960464316807</v>
      </c>
      <c r="S35" s="284">
        <f t="shared" si="5"/>
        <v>90.966160564654288</v>
      </c>
      <c r="T35" s="284">
        <f t="shared" si="5"/>
        <v>86.124280651177003</v>
      </c>
      <c r="U35" s="284">
        <f t="shared" si="5"/>
        <v>84.122854429413138</v>
      </c>
      <c r="V35" s="284">
        <f t="shared" si="5"/>
        <v>87.369431168449708</v>
      </c>
      <c r="W35" s="284">
        <f t="shared" si="5"/>
        <v>85.127523467759005</v>
      </c>
      <c r="X35" s="284">
        <f t="shared" si="5"/>
        <v>87.339300619581849</v>
      </c>
      <c r="Y35" s="284">
        <f t="shared" si="5"/>
        <v>74.823785266984913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108.94925259389791</v>
      </c>
      <c r="C36" s="344">
        <f t="shared" si="6"/>
        <v>109.19531160357126</v>
      </c>
      <c r="D36" s="344">
        <f t="shared" si="6"/>
        <v>111.52671379556695</v>
      </c>
      <c r="E36" s="344">
        <f t="shared" si="6"/>
        <v>112.03777381256036</v>
      </c>
      <c r="F36" s="344">
        <f t="shared" si="6"/>
        <v>110.07090512905103</v>
      </c>
      <c r="G36" s="344">
        <f t="shared" si="6"/>
        <v>105.75903992192642</v>
      </c>
      <c r="H36" s="344">
        <f t="shared" si="6"/>
        <v>101.66642059462862</v>
      </c>
      <c r="I36" s="344">
        <f t="shared" si="6"/>
        <v>101.40446830003893</v>
      </c>
      <c r="J36" s="344">
        <f t="shared" si="6"/>
        <v>100.46047410561013</v>
      </c>
      <c r="K36" s="344">
        <f t="shared" si="6"/>
        <v>96.667568135169176</v>
      </c>
      <c r="L36" s="344">
        <f t="shared" si="6"/>
        <v>99.194771286176632</v>
      </c>
      <c r="M36" s="344">
        <f t="shared" si="6"/>
        <v>99.212462675420042</v>
      </c>
      <c r="N36" s="344">
        <f t="shared" si="6"/>
        <v>99.996127920555367</v>
      </c>
      <c r="O36" s="344">
        <f t="shared" si="6"/>
        <v>98.644404463652776</v>
      </c>
      <c r="P36" s="344">
        <f t="shared" si="6"/>
        <v>97.287241633792547</v>
      </c>
      <c r="Q36" s="344">
        <f t="shared" si="6"/>
        <v>95.644111514181091</v>
      </c>
      <c r="R36" s="344">
        <f t="shared" si="6"/>
        <v>97.349277509353172</v>
      </c>
      <c r="S36" s="344">
        <f t="shared" si="6"/>
        <v>97.689943262779835</v>
      </c>
      <c r="T36" s="344">
        <f t="shared" si="6"/>
        <v>98.166485076638224</v>
      </c>
      <c r="U36" s="344">
        <f t="shared" si="6"/>
        <v>95.967479901010392</v>
      </c>
      <c r="V36" s="344">
        <f t="shared" si="6"/>
        <v>96.628114700679461</v>
      </c>
      <c r="W36" s="344">
        <f t="shared" si="6"/>
        <v>100.82155772557385</v>
      </c>
      <c r="X36" s="344">
        <f t="shared" si="6"/>
        <v>99.996916203670267</v>
      </c>
      <c r="Y36" s="344">
        <f t="shared" si="6"/>
        <v>91.001652296177042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50.968210343215439</v>
      </c>
      <c r="C37" s="344">
        <f>IF(FBT_ued!C$5=0,"",FBT_ued!C$5/C$5*1000)</f>
        <v>51.055686988505613</v>
      </c>
      <c r="D37" s="344">
        <f>IF(FBT_ued!D$5=0,"",FBT_ued!D$5/D$5*1000)</f>
        <v>51.903865852833576</v>
      </c>
      <c r="E37" s="344">
        <f>IF(FBT_ued!E$5=0,"",FBT_ued!E$5/E$5*1000)</f>
        <v>52.189257882321513</v>
      </c>
      <c r="F37" s="344">
        <f>IF(FBT_ued!F$5=0,"",FBT_ued!F$5/F$5*1000)</f>
        <v>51.470771882816351</v>
      </c>
      <c r="G37" s="344">
        <f>IF(FBT_ued!G$5=0,"",FBT_ued!G$5/G$5*1000)</f>
        <v>49.702877388153411</v>
      </c>
      <c r="H37" s="344">
        <f>IF(FBT_ued!H$5=0,"",FBT_ued!H$5/H$5*1000)</f>
        <v>47.937092129663135</v>
      </c>
      <c r="I37" s="344">
        <f>IF(FBT_ued!I$5=0,"",FBT_ued!I$5/I$5*1000)</f>
        <v>48.159635019998696</v>
      </c>
      <c r="J37" s="344">
        <f>IF(FBT_ued!J$5=0,"",FBT_ued!J$5/J$5*1000)</f>
        <v>47.354565124058098</v>
      </c>
      <c r="K37" s="344">
        <f>IF(FBT_ued!K$5=0,"",FBT_ued!K$5/K$5*1000)</f>
        <v>46.148522334175055</v>
      </c>
      <c r="L37" s="344">
        <f>IF(FBT_ued!L$5=0,"",FBT_ued!L$5/L$5*1000)</f>
        <v>48.106429476262434</v>
      </c>
      <c r="M37" s="344">
        <f>IF(FBT_ued!M$5=0,"",FBT_ued!M$5/M$5*1000)</f>
        <v>48.32756662468195</v>
      </c>
      <c r="N37" s="344">
        <f>IF(FBT_ued!N$5=0,"",FBT_ued!N$5/N$5*1000)</f>
        <v>48.613651769747811</v>
      </c>
      <c r="O37" s="344">
        <f>IF(FBT_ued!O$5=0,"",FBT_ued!O$5/O$5*1000)</f>
        <v>47.920723363341232</v>
      </c>
      <c r="P37" s="344">
        <f>IF(FBT_ued!P$5=0,"",FBT_ued!P$5/P$5*1000)</f>
        <v>47.236935152677439</v>
      </c>
      <c r="Q37" s="344">
        <f>IF(FBT_ued!Q$5=0,"",FBT_ued!Q$5/Q$5*1000)</f>
        <v>46.345347389429442</v>
      </c>
      <c r="R37" s="344">
        <f>IF(FBT_ued!R$5=0,"",FBT_ued!R$5/R$5*1000)</f>
        <v>46.910682442155398</v>
      </c>
      <c r="S37" s="344">
        <f>IF(FBT_ued!S$5=0,"",FBT_ued!S$5/S$5*1000)</f>
        <v>47.310913252922177</v>
      </c>
      <c r="T37" s="344">
        <f>IF(FBT_ued!T$5=0,"",FBT_ued!T$5/T$5*1000)</f>
        <v>47.679147251885283</v>
      </c>
      <c r="U37" s="344">
        <f>IF(FBT_ued!U$5=0,"",FBT_ued!U$5/U$5*1000)</f>
        <v>47.001667309835454</v>
      </c>
      <c r="V37" s="344">
        <f>IF(FBT_ued!V$5=0,"",FBT_ued!V$5/V$5*1000)</f>
        <v>47.635132385318748</v>
      </c>
      <c r="W37" s="344">
        <f>IF(FBT_ued!W$5=0,"",FBT_ued!W$5/W$5*1000)</f>
        <v>49.390092086827366</v>
      </c>
      <c r="X37" s="344">
        <f>IF(FBT_ued!X$5=0,"",FBT_ued!X$5/X$5*1000)</f>
        <v>49.03436925438325</v>
      </c>
      <c r="Y37" s="344">
        <f>IF(FBT_ued!Y$5=0,"",FBT_ued!Y$5/Y$5*1000)</f>
        <v>44.641378332610046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1.8280131555492052</v>
      </c>
      <c r="C38" s="345">
        <f t="shared" si="7"/>
        <v>1.8260433409277326</v>
      </c>
      <c r="D38" s="345">
        <f t="shared" si="7"/>
        <v>1.8567392113109804</v>
      </c>
      <c r="E38" s="345">
        <f t="shared" si="7"/>
        <v>1.8478486075812253</v>
      </c>
      <c r="F38" s="345">
        <f t="shared" si="7"/>
        <v>1.6910146111601077</v>
      </c>
      <c r="G38" s="345">
        <f t="shared" si="7"/>
        <v>1.6232152039485039</v>
      </c>
      <c r="H38" s="345">
        <f t="shared" si="7"/>
        <v>1.5944124072336054</v>
      </c>
      <c r="I38" s="345">
        <f t="shared" si="7"/>
        <v>1.5095785013016569</v>
      </c>
      <c r="J38" s="345">
        <f t="shared" si="7"/>
        <v>1.5509344780642065</v>
      </c>
      <c r="K38" s="345">
        <f t="shared" si="7"/>
        <v>1.4723578197101588</v>
      </c>
      <c r="L38" s="345">
        <f t="shared" si="7"/>
        <v>1.3436299034168493</v>
      </c>
      <c r="M38" s="345">
        <f t="shared" si="7"/>
        <v>1.2431961821203852</v>
      </c>
      <c r="N38" s="345">
        <f t="shared" si="7"/>
        <v>1.2217088740733437</v>
      </c>
      <c r="O38" s="345">
        <f t="shared" si="7"/>
        <v>1.2252935652945263</v>
      </c>
      <c r="P38" s="345">
        <f t="shared" si="7"/>
        <v>1.1585189688759578</v>
      </c>
      <c r="Q38" s="345">
        <f t="shared" si="7"/>
        <v>1.1813756451183468</v>
      </c>
      <c r="R38" s="345">
        <f t="shared" si="7"/>
        <v>1.2226924747270522</v>
      </c>
      <c r="S38" s="345">
        <f t="shared" si="7"/>
        <v>1.1725774728847171</v>
      </c>
      <c r="T38" s="345">
        <f t="shared" si="7"/>
        <v>1.127654368708032</v>
      </c>
      <c r="U38" s="345">
        <f t="shared" si="7"/>
        <v>1.0569328844056038</v>
      </c>
      <c r="V38" s="345">
        <f t="shared" si="7"/>
        <v>0.99535941681345885</v>
      </c>
      <c r="W38" s="345">
        <f t="shared" si="7"/>
        <v>1.2609187579030321</v>
      </c>
      <c r="X38" s="345">
        <f t="shared" si="7"/>
        <v>1.2497598968015784</v>
      </c>
      <c r="Y38" s="345">
        <f t="shared" si="7"/>
        <v>1.2268804539760296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IT: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3495.7147893379179</v>
      </c>
      <c r="C5" s="223">
        <v>3576.6572656921749</v>
      </c>
      <c r="D5" s="223">
        <v>3723.3663800515919</v>
      </c>
      <c r="E5" s="223">
        <v>3778.4058469475499</v>
      </c>
      <c r="F5" s="223">
        <v>3645.7389509888221</v>
      </c>
      <c r="G5" s="223">
        <v>3444.016938950987</v>
      </c>
      <c r="H5" s="223">
        <v>3292.3999140154779</v>
      </c>
      <c r="I5" s="223">
        <v>3190.926225279451</v>
      </c>
      <c r="J5" s="223">
        <v>3289.0990541702499</v>
      </c>
      <c r="K5" s="223">
        <v>2995.1656921754079</v>
      </c>
      <c r="L5" s="223">
        <v>2777.474462596731</v>
      </c>
      <c r="M5" s="223">
        <v>2725.5780739466891</v>
      </c>
      <c r="N5" s="223">
        <v>2676.638607050731</v>
      </c>
      <c r="O5" s="223">
        <v>2657.1319862424762</v>
      </c>
      <c r="P5" s="223">
        <v>2737.1501289767839</v>
      </c>
      <c r="Q5" s="223">
        <v>2707.7578675838349</v>
      </c>
      <c r="R5" s="223">
        <v>2824.0327601031809</v>
      </c>
      <c r="S5" s="223">
        <v>2853.1055889939821</v>
      </c>
      <c r="T5" s="223">
        <v>2800.3071367153912</v>
      </c>
      <c r="U5" s="223">
        <v>2787.597076526225</v>
      </c>
      <c r="V5" s="223">
        <v>2764.310490111779</v>
      </c>
      <c r="W5" s="223">
        <v>2879.2061565625249</v>
      </c>
      <c r="X5" s="223">
        <v>2826.9663533607741</v>
      </c>
      <c r="Y5" s="223">
        <v>2747.170240834404</v>
      </c>
      <c r="DA5" s="89" t="s">
        <v>2118</v>
      </c>
    </row>
    <row r="6" spans="1:105" ht="12" customHeight="1" x14ac:dyDescent="0.25">
      <c r="A6" s="55" t="s">
        <v>91</v>
      </c>
      <c r="B6" s="259">
        <v>49.398502769013312</v>
      </c>
      <c r="C6" s="259">
        <v>50.958636107198323</v>
      </c>
      <c r="D6" s="259">
        <v>52.419970492648858</v>
      </c>
      <c r="E6" s="259">
        <v>53.184565015260439</v>
      </c>
      <c r="F6" s="259">
        <v>52.901626341036419</v>
      </c>
      <c r="G6" s="259">
        <v>53.064844947278353</v>
      </c>
      <c r="H6" s="259">
        <v>52.010635928237818</v>
      </c>
      <c r="I6" s="259">
        <v>51.576357671930367</v>
      </c>
      <c r="J6" s="259">
        <v>51.792203637843883</v>
      </c>
      <c r="K6" s="259">
        <v>49.947152255542598</v>
      </c>
      <c r="L6" s="259">
        <v>49.734354090588162</v>
      </c>
      <c r="M6" s="259">
        <v>48.746726438432113</v>
      </c>
      <c r="N6" s="259">
        <v>46.799605386281947</v>
      </c>
      <c r="O6" s="259">
        <v>46.4120002637219</v>
      </c>
      <c r="P6" s="259">
        <v>46.510532494843432</v>
      </c>
      <c r="Q6" s="259">
        <v>46.960752852272982</v>
      </c>
      <c r="R6" s="259">
        <v>47.481099700018873</v>
      </c>
      <c r="S6" s="259">
        <v>48.274506773111298</v>
      </c>
      <c r="T6" s="259">
        <v>48.32052475249818</v>
      </c>
      <c r="U6" s="259">
        <v>50.925163718148198</v>
      </c>
      <c r="V6" s="259">
        <v>53.240533830310582</v>
      </c>
      <c r="W6" s="259">
        <v>55.581163132509673</v>
      </c>
      <c r="X6" s="259">
        <v>54.567649536655757</v>
      </c>
      <c r="Y6" s="259">
        <v>52.979087294245687</v>
      </c>
      <c r="DA6" s="67" t="s">
        <v>2137</v>
      </c>
    </row>
    <row r="7" spans="1:105" ht="12" customHeight="1" x14ac:dyDescent="0.25">
      <c r="A7" s="173" t="s">
        <v>92</v>
      </c>
      <c r="B7" s="224">
        <v>57.63158656384887</v>
      </c>
      <c r="C7" s="224">
        <v>59.451742125064712</v>
      </c>
      <c r="D7" s="224">
        <v>61.156632241423686</v>
      </c>
      <c r="E7" s="224">
        <v>62.04865918447053</v>
      </c>
      <c r="F7" s="224">
        <v>61.718564064542512</v>
      </c>
      <c r="G7" s="224">
        <v>61.908985771824753</v>
      </c>
      <c r="H7" s="224">
        <v>60.679075249610797</v>
      </c>
      <c r="I7" s="224">
        <v>60.172417283918783</v>
      </c>
      <c r="J7" s="224">
        <v>60.424237577484547</v>
      </c>
      <c r="K7" s="224">
        <v>58.271677631466368</v>
      </c>
      <c r="L7" s="224">
        <v>58.02341310568616</v>
      </c>
      <c r="M7" s="224">
        <v>56.871180844837468</v>
      </c>
      <c r="N7" s="224">
        <v>54.599539617328936</v>
      </c>
      <c r="O7" s="224">
        <v>54.147333641008871</v>
      </c>
      <c r="P7" s="224">
        <v>54.26228791065067</v>
      </c>
      <c r="Q7" s="224">
        <v>54.787544994318488</v>
      </c>
      <c r="R7" s="224">
        <v>55.394616316688683</v>
      </c>
      <c r="S7" s="224">
        <v>56.32025790196321</v>
      </c>
      <c r="T7" s="224">
        <v>56.373945544581211</v>
      </c>
      <c r="U7" s="224">
        <v>59.412691004506222</v>
      </c>
      <c r="V7" s="224">
        <v>62.113956135362344</v>
      </c>
      <c r="W7" s="224">
        <v>64.844690321261311</v>
      </c>
      <c r="X7" s="224">
        <v>63.662257792765047</v>
      </c>
      <c r="Y7" s="224">
        <v>61.808935176619983</v>
      </c>
      <c r="DA7" s="177" t="s">
        <v>2138</v>
      </c>
    </row>
    <row r="8" spans="1:105" ht="12" customHeight="1" x14ac:dyDescent="0.25">
      <c r="A8" s="173" t="s">
        <v>93</v>
      </c>
      <c r="B8" s="224">
        <v>131.72934071736881</v>
      </c>
      <c r="C8" s="224">
        <v>135.88969628586219</v>
      </c>
      <c r="D8" s="224">
        <v>139.786587980397</v>
      </c>
      <c r="E8" s="224">
        <v>141.8255067073612</v>
      </c>
      <c r="F8" s="224">
        <v>141.07100357609721</v>
      </c>
      <c r="G8" s="224">
        <v>141.50625319274229</v>
      </c>
      <c r="H8" s="224">
        <v>138.69502914196761</v>
      </c>
      <c r="I8" s="224">
        <v>137.53695379181431</v>
      </c>
      <c r="J8" s="224">
        <v>138.11254303425039</v>
      </c>
      <c r="K8" s="224">
        <v>133.19240601478029</v>
      </c>
      <c r="L8" s="224">
        <v>132.62494424156839</v>
      </c>
      <c r="M8" s="224">
        <v>129.99127050248561</v>
      </c>
      <c r="N8" s="224">
        <v>124.7989476967519</v>
      </c>
      <c r="O8" s="224">
        <v>123.7653340365918</v>
      </c>
      <c r="P8" s="224">
        <v>124.0280866529159</v>
      </c>
      <c r="Q8" s="224">
        <v>125.228674272728</v>
      </c>
      <c r="R8" s="224">
        <v>126.616265866717</v>
      </c>
      <c r="S8" s="224">
        <v>128.73201806163021</v>
      </c>
      <c r="T8" s="224">
        <v>128.85473267332841</v>
      </c>
      <c r="U8" s="224">
        <v>135.80043658172849</v>
      </c>
      <c r="V8" s="224">
        <v>141.97475688082821</v>
      </c>
      <c r="W8" s="224">
        <v>148.21643502002581</v>
      </c>
      <c r="X8" s="224">
        <v>145.51373209774869</v>
      </c>
      <c r="Y8" s="224">
        <v>141.2775661179885</v>
      </c>
      <c r="DA8" s="177" t="s">
        <v>2139</v>
      </c>
    </row>
    <row r="9" spans="1:105" ht="12" customHeight="1" x14ac:dyDescent="0.25">
      <c r="A9" s="173" t="s">
        <v>94</v>
      </c>
      <c r="B9" s="224">
        <v>98.79700553802661</v>
      </c>
      <c r="C9" s="224">
        <v>101.9172722143966</v>
      </c>
      <c r="D9" s="224">
        <v>104.8399409852977</v>
      </c>
      <c r="E9" s="224">
        <v>106.36913003052091</v>
      </c>
      <c r="F9" s="224">
        <v>105.8032526820728</v>
      </c>
      <c r="G9" s="224">
        <v>106.12968989455671</v>
      </c>
      <c r="H9" s="224">
        <v>104.02127185647559</v>
      </c>
      <c r="I9" s="224">
        <v>103.15271534386071</v>
      </c>
      <c r="J9" s="224">
        <v>103.58440727568779</v>
      </c>
      <c r="K9" s="224">
        <v>99.894304511085195</v>
      </c>
      <c r="L9" s="224">
        <v>99.468708181176311</v>
      </c>
      <c r="M9" s="224">
        <v>97.493452876864211</v>
      </c>
      <c r="N9" s="224">
        <v>93.599210772563907</v>
      </c>
      <c r="O9" s="224">
        <v>92.8240005274438</v>
      </c>
      <c r="P9" s="224">
        <v>93.021064989686863</v>
      </c>
      <c r="Q9" s="224">
        <v>93.921505704545964</v>
      </c>
      <c r="R9" s="224">
        <v>94.962199400037747</v>
      </c>
      <c r="S9" s="224">
        <v>96.549013546222596</v>
      </c>
      <c r="T9" s="224">
        <v>96.64104950499636</v>
      </c>
      <c r="U9" s="224">
        <v>101.8503274362964</v>
      </c>
      <c r="V9" s="224">
        <v>106.48106766062121</v>
      </c>
      <c r="W9" s="224">
        <v>111.1623262650193</v>
      </c>
      <c r="X9" s="224">
        <v>109.1352990733115</v>
      </c>
      <c r="Y9" s="224">
        <v>105.9581745884914</v>
      </c>
      <c r="DA9" s="177" t="s">
        <v>2140</v>
      </c>
    </row>
    <row r="10" spans="1:105" ht="12" customHeight="1" x14ac:dyDescent="0.25">
      <c r="A10" s="56" t="s">
        <v>95</v>
      </c>
      <c r="B10" s="260">
        <v>69.351934087098627</v>
      </c>
      <c r="C10" s="260">
        <v>70.922864295842714</v>
      </c>
      <c r="D10" s="260">
        <v>73.67256103892602</v>
      </c>
      <c r="E10" s="260">
        <v>74.799003747380908</v>
      </c>
      <c r="F10" s="260">
        <v>71.715354853333764</v>
      </c>
      <c r="G10" s="260">
        <v>68.447936956343682</v>
      </c>
      <c r="H10" s="260">
        <v>65.8840426731484</v>
      </c>
      <c r="I10" s="260">
        <v>64.206186160388256</v>
      </c>
      <c r="J10" s="260">
        <v>65.693419088948332</v>
      </c>
      <c r="K10" s="260">
        <v>60.855114791117977</v>
      </c>
      <c r="L10" s="260">
        <v>57.770968465528959</v>
      </c>
      <c r="M10" s="260">
        <v>56.688871089794837</v>
      </c>
      <c r="N10" s="260">
        <v>55.137265150829883</v>
      </c>
      <c r="O10" s="260">
        <v>54.70538587204414</v>
      </c>
      <c r="P10" s="260">
        <v>55.71041485529171</v>
      </c>
      <c r="Q10" s="260">
        <v>55.715033401505138</v>
      </c>
      <c r="R10" s="260">
        <v>57.427174044045387</v>
      </c>
      <c r="S10" s="260">
        <v>58.041826195230271</v>
      </c>
      <c r="T10" s="260">
        <v>57.469890528110518</v>
      </c>
      <c r="U10" s="260">
        <v>58.857295207775863</v>
      </c>
      <c r="V10" s="260">
        <v>60.490418538132047</v>
      </c>
      <c r="W10" s="260">
        <v>62.224871311918598</v>
      </c>
      <c r="X10" s="260">
        <v>61.202762302418478</v>
      </c>
      <c r="Y10" s="260">
        <v>59.689905135285301</v>
      </c>
      <c r="DA10" s="68" t="s">
        <v>2141</v>
      </c>
    </row>
    <row r="11" spans="1:105" ht="12" customHeight="1" x14ac:dyDescent="0.25">
      <c r="A11" s="37" t="s">
        <v>159</v>
      </c>
      <c r="B11" s="226">
        <v>1.1973165919020869</v>
      </c>
      <c r="C11" s="226">
        <v>1.2549316230641729</v>
      </c>
      <c r="D11" s="226">
        <v>1.337637245280981</v>
      </c>
      <c r="E11" s="226">
        <v>1.606690784412685</v>
      </c>
      <c r="F11" s="226">
        <v>1.6949886552252551</v>
      </c>
      <c r="G11" s="226">
        <v>1.515356777846798</v>
      </c>
      <c r="H11" s="226">
        <v>1.1121307519040271</v>
      </c>
      <c r="I11" s="226">
        <v>1.213658847156259</v>
      </c>
      <c r="J11" s="226">
        <v>1.133489522205291</v>
      </c>
      <c r="K11" s="226">
        <v>0.89761468473920736</v>
      </c>
      <c r="L11" s="226">
        <v>1.0129950147779569</v>
      </c>
      <c r="M11" s="226">
        <v>0.70443154017235277</v>
      </c>
      <c r="N11" s="226">
        <v>0.56812937822457255</v>
      </c>
      <c r="O11" s="226">
        <v>0.54913554944549625</v>
      </c>
      <c r="P11" s="226">
        <v>0.67162408018081199</v>
      </c>
      <c r="Q11" s="226">
        <v>0.67383006199062501</v>
      </c>
      <c r="R11" s="226">
        <v>0.57797126811761512</v>
      </c>
      <c r="S11" s="226">
        <v>0.53650212580188983</v>
      </c>
      <c r="T11" s="226">
        <v>0.47479490106331551</v>
      </c>
      <c r="U11" s="226">
        <v>0.39301596804429212</v>
      </c>
      <c r="V11" s="226">
        <v>0.41743797650429498</v>
      </c>
      <c r="W11" s="226">
        <v>0.84017263194661418</v>
      </c>
      <c r="X11" s="226">
        <v>0.44916466369691599</v>
      </c>
      <c r="Y11" s="226">
        <v>0.37785481143960947</v>
      </c>
      <c r="DA11" s="69" t="s">
        <v>2142</v>
      </c>
    </row>
    <row r="12" spans="1:105" ht="12" customHeight="1" x14ac:dyDescent="0.25">
      <c r="A12" s="37" t="s">
        <v>35</v>
      </c>
      <c r="B12" s="226">
        <v>46.439138112995607</v>
      </c>
      <c r="C12" s="226">
        <v>46.592559796933813</v>
      </c>
      <c r="D12" s="226">
        <v>48.395691584484759</v>
      </c>
      <c r="E12" s="226">
        <v>49.086065415447912</v>
      </c>
      <c r="F12" s="226">
        <v>41.966138435039248</v>
      </c>
      <c r="G12" s="226">
        <v>34.700272908511941</v>
      </c>
      <c r="H12" s="226">
        <v>32.039533573988628</v>
      </c>
      <c r="I12" s="226">
        <v>29.935457482282519</v>
      </c>
      <c r="J12" s="226">
        <v>31.348666358193711</v>
      </c>
      <c r="K12" s="226">
        <v>27.17687046661019</v>
      </c>
      <c r="L12" s="226">
        <v>22.378127660911101</v>
      </c>
      <c r="M12" s="226">
        <v>21.56695714963945</v>
      </c>
      <c r="N12" s="226">
        <v>22.117048573129331</v>
      </c>
      <c r="O12" s="226">
        <v>22.07540252918211</v>
      </c>
      <c r="P12" s="226">
        <v>23.08027924691465</v>
      </c>
      <c r="Q12" s="226">
        <v>21.48825246797653</v>
      </c>
      <c r="R12" s="226">
        <v>23.642804337315141</v>
      </c>
      <c r="S12" s="226">
        <v>24.070153915415212</v>
      </c>
      <c r="T12" s="226">
        <v>22.296878737174609</v>
      </c>
      <c r="U12" s="226">
        <v>19.327421245358071</v>
      </c>
      <c r="V12" s="226">
        <v>15.881064390401461</v>
      </c>
      <c r="W12" s="226">
        <v>19.684867767304269</v>
      </c>
      <c r="X12" s="226">
        <v>19.659241222990548</v>
      </c>
      <c r="Y12" s="226">
        <v>18.808879468407952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0.45774727619651978</v>
      </c>
      <c r="X14" s="226">
        <v>0.6911169033362905</v>
      </c>
      <c r="Y14" s="226">
        <v>0.95828898573673627</v>
      </c>
      <c r="DA14" s="69" t="s">
        <v>2145</v>
      </c>
    </row>
    <row r="15" spans="1:105" ht="12" customHeight="1" x14ac:dyDescent="0.25">
      <c r="A15" s="37" t="s">
        <v>40</v>
      </c>
      <c r="B15" s="226">
        <v>21.715479382200929</v>
      </c>
      <c r="C15" s="226">
        <v>23.075372875844739</v>
      </c>
      <c r="D15" s="226">
        <v>23.939232209160281</v>
      </c>
      <c r="E15" s="226">
        <v>24.106247547520319</v>
      </c>
      <c r="F15" s="226">
        <v>28.054227763069271</v>
      </c>
      <c r="G15" s="226">
        <v>32.232307269984943</v>
      </c>
      <c r="H15" s="226">
        <v>32.732378347255747</v>
      </c>
      <c r="I15" s="226">
        <v>33.057069830949473</v>
      </c>
      <c r="J15" s="226">
        <v>33.211263208549333</v>
      </c>
      <c r="K15" s="226">
        <v>32.780629639768591</v>
      </c>
      <c r="L15" s="226">
        <v>34.379845789839898</v>
      </c>
      <c r="M15" s="226">
        <v>34.417482399983029</v>
      </c>
      <c r="N15" s="226">
        <v>32.452087199475969</v>
      </c>
      <c r="O15" s="226">
        <v>32.080847793416531</v>
      </c>
      <c r="P15" s="226">
        <v>31.958511528196251</v>
      </c>
      <c r="Q15" s="226">
        <v>33.552950871537981</v>
      </c>
      <c r="R15" s="226">
        <v>33.206398438612631</v>
      </c>
      <c r="S15" s="226">
        <v>33.435170154013171</v>
      </c>
      <c r="T15" s="226">
        <v>34.698216889872597</v>
      </c>
      <c r="U15" s="226">
        <v>39.136857994373493</v>
      </c>
      <c r="V15" s="226">
        <v>44.191916171226303</v>
      </c>
      <c r="W15" s="226">
        <v>41.2420836364712</v>
      </c>
      <c r="X15" s="226">
        <v>40.40323951239472</v>
      </c>
      <c r="Y15" s="226">
        <v>39.544881869701001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214.06782609090922</v>
      </c>
      <c r="C16" s="261">
        <f t="shared" si="0"/>
        <v>218.92125019387882</v>
      </c>
      <c r="D16" s="261">
        <f t="shared" si="0"/>
        <v>228.01286555134391</v>
      </c>
      <c r="E16" s="261">
        <f t="shared" si="0"/>
        <v>231.43418239437995</v>
      </c>
      <c r="F16" s="261">
        <f t="shared" si="0"/>
        <v>221.52778866697315</v>
      </c>
      <c r="G16" s="261">
        <f t="shared" si="0"/>
        <v>209.86834857310328</v>
      </c>
      <c r="H16" s="261">
        <f t="shared" si="0"/>
        <v>201.30440995955576</v>
      </c>
      <c r="I16" s="261">
        <f t="shared" si="0"/>
        <v>195.72767264381096</v>
      </c>
      <c r="J16" s="261">
        <f t="shared" si="0"/>
        <v>200.73562080490851</v>
      </c>
      <c r="K16" s="261">
        <f t="shared" si="0"/>
        <v>185.11941316831388</v>
      </c>
      <c r="L16" s="261">
        <f t="shared" si="0"/>
        <v>175.99610239033177</v>
      </c>
      <c r="M16" s="261">
        <f t="shared" si="0"/>
        <v>172.95749047452836</v>
      </c>
      <c r="N16" s="261">
        <f t="shared" si="0"/>
        <v>168.2494998127321</v>
      </c>
      <c r="O16" s="261">
        <f t="shared" si="0"/>
        <v>166.94389816299068</v>
      </c>
      <c r="P16" s="261">
        <f t="shared" si="0"/>
        <v>170.17863857865191</v>
      </c>
      <c r="Q16" s="261">
        <f t="shared" si="0"/>
        <v>169.78538172058586</v>
      </c>
      <c r="R16" s="261">
        <f t="shared" si="0"/>
        <v>174.86371327910959</v>
      </c>
      <c r="S16" s="261">
        <f t="shared" si="0"/>
        <v>177.08968793479656</v>
      </c>
      <c r="T16" s="261">
        <f t="shared" si="0"/>
        <v>175.31203553169703</v>
      </c>
      <c r="U16" s="261">
        <f t="shared" si="0"/>
        <v>179.80423325476656</v>
      </c>
      <c r="V16" s="261">
        <f t="shared" si="0"/>
        <v>184.73584204787613</v>
      </c>
      <c r="W16" s="261">
        <f t="shared" si="0"/>
        <v>189.3345673814442</v>
      </c>
      <c r="X16" s="261">
        <f t="shared" si="0"/>
        <v>185.92591652035355</v>
      </c>
      <c r="Y16" s="261">
        <f t="shared" si="0"/>
        <v>180.8227392304467</v>
      </c>
      <c r="DA16" s="70"/>
    </row>
    <row r="17" spans="1:105" ht="12" customHeight="1" x14ac:dyDescent="0.25">
      <c r="A17" s="60" t="s">
        <v>2148</v>
      </c>
      <c r="B17" s="329">
        <v>156.6137903069463</v>
      </c>
      <c r="C17" s="329">
        <v>158.507689281887</v>
      </c>
      <c r="D17" s="329">
        <v>167.35522650384041</v>
      </c>
      <c r="E17" s="329">
        <v>170.04017345030471</v>
      </c>
      <c r="F17" s="329">
        <v>151.72378815782929</v>
      </c>
      <c r="G17" s="329">
        <v>129.75474992754141</v>
      </c>
      <c r="H17" s="329">
        <v>118.8389730111205</v>
      </c>
      <c r="I17" s="329">
        <v>108.6847207063747</v>
      </c>
      <c r="J17" s="329">
        <v>117.2203169134586</v>
      </c>
      <c r="K17" s="329">
        <v>96.129485246192132</v>
      </c>
      <c r="L17" s="329">
        <v>75.037319694816958</v>
      </c>
      <c r="M17" s="329">
        <v>70.506306546658806</v>
      </c>
      <c r="N17" s="329">
        <v>72.05562307698915</v>
      </c>
      <c r="O17" s="329">
        <v>71.824591036263826</v>
      </c>
      <c r="P17" s="329">
        <v>75.052559177560937</v>
      </c>
      <c r="Q17" s="329">
        <v>71.620172925793554</v>
      </c>
      <c r="R17" s="329">
        <v>80.500238602495784</v>
      </c>
      <c r="S17" s="329">
        <v>79.127964770263674</v>
      </c>
      <c r="T17" s="329">
        <v>72.851599314308885</v>
      </c>
      <c r="U17" s="329">
        <v>61.585308674573923</v>
      </c>
      <c r="V17" s="329">
        <v>50.857253676728988</v>
      </c>
      <c r="W17" s="329">
        <v>64.240116149436943</v>
      </c>
      <c r="X17" s="329">
        <v>62.92673321311338</v>
      </c>
      <c r="Y17" s="329">
        <v>60.374157394417068</v>
      </c>
      <c r="DA17" s="72" t="s">
        <v>2149</v>
      </c>
    </row>
    <row r="18" spans="1:105" ht="12" customHeight="1" x14ac:dyDescent="0.25">
      <c r="A18" s="59" t="s">
        <v>28</v>
      </c>
      <c r="B18" s="230">
        <v>1.9914362557158161</v>
      </c>
      <c r="C18" s="230">
        <v>1.9805008430247939</v>
      </c>
      <c r="D18" s="230">
        <v>2.0702386466384071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2150</v>
      </c>
    </row>
    <row r="19" spans="1:105" ht="12" customHeight="1" x14ac:dyDescent="0.25">
      <c r="A19" s="59" t="s">
        <v>31</v>
      </c>
      <c r="B19" s="230">
        <v>3.1255218866702501</v>
      </c>
      <c r="C19" s="230">
        <v>3.2529364280714592</v>
      </c>
      <c r="D19" s="230">
        <v>2.991931736134477</v>
      </c>
      <c r="E19" s="230">
        <v>3.4256553409385719</v>
      </c>
      <c r="F19" s="230">
        <v>3.283018250585787</v>
      </c>
      <c r="G19" s="230">
        <v>3.0382183931637812</v>
      </c>
      <c r="H19" s="230">
        <v>2.8106812940112258</v>
      </c>
      <c r="I19" s="230">
        <v>2.5593115276082301</v>
      </c>
      <c r="J19" s="230">
        <v>2.304586925403155</v>
      </c>
      <c r="K19" s="230">
        <v>1.606109492067934</v>
      </c>
      <c r="L19" s="230">
        <v>0.85703183437203345</v>
      </c>
      <c r="M19" s="230">
        <v>1.809814284071904</v>
      </c>
      <c r="N19" s="230">
        <v>1.6590830971425179</v>
      </c>
      <c r="O19" s="230">
        <v>1.47660789401694</v>
      </c>
      <c r="P19" s="230">
        <v>1.191333366032993</v>
      </c>
      <c r="Q19" s="230">
        <v>0.94964334965664876</v>
      </c>
      <c r="R19" s="230">
        <v>1.40550202703037</v>
      </c>
      <c r="S19" s="230">
        <v>1.865440017791417</v>
      </c>
      <c r="T19" s="230">
        <v>1.6809221402984831</v>
      </c>
      <c r="U19" s="230">
        <v>1.562162721703223</v>
      </c>
      <c r="V19" s="230">
        <v>1.218860145717884</v>
      </c>
      <c r="W19" s="230">
        <v>1.0361041561955351</v>
      </c>
      <c r="X19" s="230">
        <v>1.5585228412365579</v>
      </c>
      <c r="Y19" s="230">
        <v>1.821047407809067</v>
      </c>
      <c r="DA19" s="71" t="s">
        <v>2151</v>
      </c>
    </row>
    <row r="20" spans="1:105" ht="12" customHeight="1" x14ac:dyDescent="0.25">
      <c r="A20" s="59" t="s">
        <v>159</v>
      </c>
      <c r="B20" s="230">
        <v>2.949924219031705</v>
      </c>
      <c r="C20" s="230">
        <v>3.0638256689168508</v>
      </c>
      <c r="D20" s="230">
        <v>3.155005312895963</v>
      </c>
      <c r="E20" s="230">
        <v>3.808352841684723</v>
      </c>
      <c r="F20" s="230">
        <v>3.9617407177168822</v>
      </c>
      <c r="G20" s="230">
        <v>3.566847075071462</v>
      </c>
      <c r="H20" s="230">
        <v>2.660513613289222</v>
      </c>
      <c r="I20" s="230">
        <v>3.0442129623914518</v>
      </c>
      <c r="J20" s="230">
        <v>2.7089378602484522</v>
      </c>
      <c r="K20" s="230">
        <v>2.327350119540911</v>
      </c>
      <c r="L20" s="230">
        <v>2.857496567860772</v>
      </c>
      <c r="M20" s="230">
        <v>2.0170780056868298</v>
      </c>
      <c r="N20" s="230">
        <v>1.618494015478791</v>
      </c>
      <c r="O20" s="230">
        <v>1.5646243192786209</v>
      </c>
      <c r="P20" s="230">
        <v>1.920926700117312</v>
      </c>
      <c r="Q20" s="230">
        <v>1.895963893328817</v>
      </c>
      <c r="R20" s="230">
        <v>1.5763215124691741</v>
      </c>
      <c r="S20" s="230">
        <v>1.5099286904171341</v>
      </c>
      <c r="T20" s="230">
        <v>1.349127124421974</v>
      </c>
      <c r="U20" s="230">
        <v>1.1462538175693311</v>
      </c>
      <c r="V20" s="230">
        <v>1.2243876721807001</v>
      </c>
      <c r="W20" s="230">
        <v>2.4578077445781181</v>
      </c>
      <c r="X20" s="230">
        <v>1.318857068196621</v>
      </c>
      <c r="Y20" s="230">
        <v>1.1103991681988199</v>
      </c>
      <c r="DA20" s="71" t="s">
        <v>2152</v>
      </c>
    </row>
    <row r="21" spans="1:105" ht="12" customHeight="1" x14ac:dyDescent="0.25">
      <c r="A21" s="59" t="s">
        <v>32</v>
      </c>
      <c r="B21" s="230">
        <v>34.131105845220802</v>
      </c>
      <c r="C21" s="230">
        <v>36.458028950028783</v>
      </c>
      <c r="D21" s="230">
        <v>44.990015076518077</v>
      </c>
      <c r="E21" s="230">
        <v>46.457046616094253</v>
      </c>
      <c r="F21" s="230">
        <v>46.390491020907703</v>
      </c>
      <c r="G21" s="230">
        <v>41.472175415016537</v>
      </c>
      <c r="H21" s="230">
        <v>36.720661664412482</v>
      </c>
      <c r="I21" s="230">
        <v>27.994273794797881</v>
      </c>
      <c r="J21" s="230">
        <v>37.286303228371587</v>
      </c>
      <c r="K21" s="230">
        <v>21.731388853836201</v>
      </c>
      <c r="L21" s="230">
        <v>8.1976800597118089</v>
      </c>
      <c r="M21" s="230">
        <v>4.9243217670260329</v>
      </c>
      <c r="N21" s="230">
        <v>5.7707238161478847</v>
      </c>
      <c r="O21" s="230">
        <v>5.8850239948907852</v>
      </c>
      <c r="P21" s="230">
        <v>5.9278883598098373</v>
      </c>
      <c r="Q21" s="230">
        <v>8.3128066902504525</v>
      </c>
      <c r="R21" s="230">
        <v>13.03655731704111</v>
      </c>
      <c r="S21" s="230">
        <v>8.0096846517426297</v>
      </c>
      <c r="T21" s="230">
        <v>6.4650906038321239</v>
      </c>
      <c r="U21" s="230">
        <v>2.5073494510571259</v>
      </c>
      <c r="V21" s="230">
        <v>1.833242834948223</v>
      </c>
      <c r="W21" s="230">
        <v>3.1608716517419211</v>
      </c>
      <c r="X21" s="230">
        <v>2.3250233688151498</v>
      </c>
      <c r="Y21" s="230">
        <v>2.1691944196109918</v>
      </c>
      <c r="DA21" s="71" t="s">
        <v>2153</v>
      </c>
    </row>
    <row r="22" spans="1:105" ht="12" customHeight="1" x14ac:dyDescent="0.25">
      <c r="A22" s="59" t="s">
        <v>35</v>
      </c>
      <c r="B22" s="230">
        <v>114.4158021003077</v>
      </c>
      <c r="C22" s="230">
        <v>113.75239739184519</v>
      </c>
      <c r="D22" s="230">
        <v>114.14803573165339</v>
      </c>
      <c r="E22" s="230">
        <v>116.3491186515871</v>
      </c>
      <c r="F22" s="230">
        <v>98.088538168618896</v>
      </c>
      <c r="G22" s="230">
        <v>81.677509044289565</v>
      </c>
      <c r="H22" s="230">
        <v>76.647116439407526</v>
      </c>
      <c r="I22" s="230">
        <v>75.0869224215771</v>
      </c>
      <c r="J22" s="230">
        <v>74.920488899435384</v>
      </c>
      <c r="K22" s="230">
        <v>70.464636780747085</v>
      </c>
      <c r="L22" s="230">
        <v>63.125111232872342</v>
      </c>
      <c r="M22" s="230">
        <v>61.755092489874031</v>
      </c>
      <c r="N22" s="230">
        <v>63.007322148219963</v>
      </c>
      <c r="O22" s="230">
        <v>62.898334828077473</v>
      </c>
      <c r="P22" s="230">
        <v>66.012410751600797</v>
      </c>
      <c r="Q22" s="230">
        <v>60.461758992557627</v>
      </c>
      <c r="R22" s="230">
        <v>64.481857745955125</v>
      </c>
      <c r="S22" s="230">
        <v>67.742911410312487</v>
      </c>
      <c r="T22" s="230">
        <v>63.356459445756308</v>
      </c>
      <c r="U22" s="230">
        <v>56.369542684244237</v>
      </c>
      <c r="V22" s="230">
        <v>46.580763023882177</v>
      </c>
      <c r="W22" s="230">
        <v>57.585332596921383</v>
      </c>
      <c r="X22" s="230">
        <v>57.724329934865047</v>
      </c>
      <c r="Y22" s="230">
        <v>55.273516398798193</v>
      </c>
      <c r="DA22" s="71" t="s">
        <v>2154</v>
      </c>
    </row>
    <row r="23" spans="1:105" ht="12" customHeight="1" x14ac:dyDescent="0.25">
      <c r="A23" s="60" t="s">
        <v>2155</v>
      </c>
      <c r="B23" s="329">
        <v>53.502155562441843</v>
      </c>
      <c r="C23" s="329">
        <v>56.336870023415969</v>
      </c>
      <c r="D23" s="329">
        <v>56.464041408091603</v>
      </c>
      <c r="E23" s="329">
        <v>57.13924374285439</v>
      </c>
      <c r="F23" s="329">
        <v>65.571870401860934</v>
      </c>
      <c r="G23" s="329">
        <v>75.86841104977961</v>
      </c>
      <c r="H23" s="329">
        <v>78.304586074176243</v>
      </c>
      <c r="I23" s="329">
        <v>82.916843323681832</v>
      </c>
      <c r="J23" s="329">
        <v>79.371927600422367</v>
      </c>
      <c r="K23" s="329">
        <v>84.99415574167837</v>
      </c>
      <c r="L23" s="329">
        <v>96.980034368267752</v>
      </c>
      <c r="M23" s="329">
        <v>98.551445812794967</v>
      </c>
      <c r="N23" s="329">
        <v>92.449908304840406</v>
      </c>
      <c r="O23" s="329">
        <v>91.406347105629109</v>
      </c>
      <c r="P23" s="329">
        <v>91.405236801503492</v>
      </c>
      <c r="Q23" s="329">
        <v>94.408348566610456</v>
      </c>
      <c r="R23" s="329">
        <v>90.564986700612309</v>
      </c>
      <c r="S23" s="329">
        <v>94.099762622683983</v>
      </c>
      <c r="T23" s="329">
        <v>98.594794237188296</v>
      </c>
      <c r="U23" s="329">
        <v>114.1449114827408</v>
      </c>
      <c r="V23" s="329">
        <v>129.61934566472229</v>
      </c>
      <c r="W23" s="329">
        <v>120.64795818140649</v>
      </c>
      <c r="X23" s="329">
        <v>118.6337713443077</v>
      </c>
      <c r="Y23" s="329">
        <v>116.21025485249</v>
      </c>
      <c r="DA23" s="72" t="s">
        <v>2156</v>
      </c>
    </row>
    <row r="24" spans="1:105" ht="12" customHeight="1" x14ac:dyDescent="0.25">
      <c r="A24" s="60" t="s">
        <v>2157</v>
      </c>
      <c r="B24" s="329">
        <v>3.9518802215210642</v>
      </c>
      <c r="C24" s="329">
        <v>4.0766908885758646</v>
      </c>
      <c r="D24" s="329">
        <v>4.1935976394119088</v>
      </c>
      <c r="E24" s="329">
        <v>4.2547652012208346</v>
      </c>
      <c r="F24" s="329">
        <v>4.2321301072829138</v>
      </c>
      <c r="G24" s="329">
        <v>4.2451875957822676</v>
      </c>
      <c r="H24" s="329">
        <v>4.160850874259026</v>
      </c>
      <c r="I24" s="329">
        <v>4.1261086137544281</v>
      </c>
      <c r="J24" s="329">
        <v>4.1433762910275096</v>
      </c>
      <c r="K24" s="329">
        <v>3.995772180443407</v>
      </c>
      <c r="L24" s="329">
        <v>3.9787483272470521</v>
      </c>
      <c r="M24" s="329">
        <v>3.8997381150745678</v>
      </c>
      <c r="N24" s="329">
        <v>3.743968430902556</v>
      </c>
      <c r="O24" s="329">
        <v>3.7129600210977531</v>
      </c>
      <c r="P24" s="329">
        <v>3.720842599587475</v>
      </c>
      <c r="Q24" s="329">
        <v>3.7568602281818388</v>
      </c>
      <c r="R24" s="329">
        <v>3.79848797600151</v>
      </c>
      <c r="S24" s="329">
        <v>3.8619605418489038</v>
      </c>
      <c r="T24" s="329">
        <v>3.8656419801998538</v>
      </c>
      <c r="U24" s="329">
        <v>4.0740130974518554</v>
      </c>
      <c r="V24" s="329">
        <v>4.2592427064248453</v>
      </c>
      <c r="W24" s="329">
        <v>4.4464930506007736</v>
      </c>
      <c r="X24" s="329">
        <v>4.3654119629324599</v>
      </c>
      <c r="Y24" s="329">
        <v>4.2383269835396558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178.38985507575765</v>
      </c>
      <c r="C25" s="261">
        <f t="shared" si="1"/>
        <v>182.43437516156573</v>
      </c>
      <c r="D25" s="261">
        <f t="shared" si="1"/>
        <v>190.01072129278654</v>
      </c>
      <c r="E25" s="261">
        <f t="shared" si="1"/>
        <v>192.86181866198328</v>
      </c>
      <c r="F25" s="261">
        <f t="shared" si="1"/>
        <v>184.60649055581095</v>
      </c>
      <c r="G25" s="261">
        <f t="shared" si="1"/>
        <v>174.89029047758601</v>
      </c>
      <c r="H25" s="261">
        <f t="shared" si="1"/>
        <v>167.75367496629644</v>
      </c>
      <c r="I25" s="261">
        <f t="shared" si="1"/>
        <v>163.10639386984241</v>
      </c>
      <c r="J25" s="261">
        <f t="shared" si="1"/>
        <v>167.27968400409043</v>
      </c>
      <c r="K25" s="261">
        <f t="shared" si="1"/>
        <v>154.26617764026162</v>
      </c>
      <c r="L25" s="261">
        <f t="shared" si="1"/>
        <v>146.6634186586098</v>
      </c>
      <c r="M25" s="261">
        <f t="shared" si="1"/>
        <v>144.13124206210705</v>
      </c>
      <c r="N25" s="261">
        <f t="shared" si="1"/>
        <v>140.20791651061009</v>
      </c>
      <c r="O25" s="261">
        <f t="shared" si="1"/>
        <v>139.11991513582561</v>
      </c>
      <c r="P25" s="261">
        <f t="shared" si="1"/>
        <v>141.81553214887657</v>
      </c>
      <c r="Q25" s="261">
        <f t="shared" si="1"/>
        <v>141.4878181004882</v>
      </c>
      <c r="R25" s="261">
        <f t="shared" si="1"/>
        <v>145.7197610659247</v>
      </c>
      <c r="S25" s="261">
        <f t="shared" si="1"/>
        <v>147.57473994566374</v>
      </c>
      <c r="T25" s="261">
        <f t="shared" si="1"/>
        <v>146.09336294308088</v>
      </c>
      <c r="U25" s="261">
        <f t="shared" si="1"/>
        <v>149.83686104563884</v>
      </c>
      <c r="V25" s="261">
        <f t="shared" si="1"/>
        <v>153.94653503989679</v>
      </c>
      <c r="W25" s="261">
        <f t="shared" si="1"/>
        <v>157.77880615120353</v>
      </c>
      <c r="X25" s="261">
        <f t="shared" si="1"/>
        <v>154.93826376696126</v>
      </c>
      <c r="Y25" s="261">
        <f t="shared" si="1"/>
        <v>150.6856160253723</v>
      </c>
      <c r="DA25" s="70"/>
    </row>
    <row r="26" spans="1:105" ht="12" customHeight="1" x14ac:dyDescent="0.25">
      <c r="A26" s="60" t="s">
        <v>2160</v>
      </c>
      <c r="B26" s="329">
        <v>130.51149192245521</v>
      </c>
      <c r="C26" s="329">
        <v>132.08974106823919</v>
      </c>
      <c r="D26" s="329">
        <v>139.4626887532003</v>
      </c>
      <c r="E26" s="329">
        <v>141.70014454192059</v>
      </c>
      <c r="F26" s="329">
        <v>126.43649013152439</v>
      </c>
      <c r="G26" s="329">
        <v>108.1289582729511</v>
      </c>
      <c r="H26" s="329">
        <v>99.032477509267054</v>
      </c>
      <c r="I26" s="329">
        <v>90.570600588645533</v>
      </c>
      <c r="J26" s="329">
        <v>97.683597427882177</v>
      </c>
      <c r="K26" s="329">
        <v>80.107904371826805</v>
      </c>
      <c r="L26" s="329">
        <v>62.531099745680812</v>
      </c>
      <c r="M26" s="329">
        <v>58.755255455549033</v>
      </c>
      <c r="N26" s="329">
        <v>60.046352564157637</v>
      </c>
      <c r="O26" s="329">
        <v>59.853825863553183</v>
      </c>
      <c r="P26" s="329">
        <v>62.543799314634107</v>
      </c>
      <c r="Q26" s="329">
        <v>59.683477438161297</v>
      </c>
      <c r="R26" s="329">
        <v>67.083532168746487</v>
      </c>
      <c r="S26" s="329">
        <v>65.939970641886362</v>
      </c>
      <c r="T26" s="329">
        <v>60.709666095257418</v>
      </c>
      <c r="U26" s="329">
        <v>51.321090562144953</v>
      </c>
      <c r="V26" s="329">
        <v>42.381044730607478</v>
      </c>
      <c r="W26" s="329">
        <v>53.533430124530803</v>
      </c>
      <c r="X26" s="329">
        <v>52.438944344261138</v>
      </c>
      <c r="Y26" s="329">
        <v>50.311797828680888</v>
      </c>
      <c r="DA26" s="72" t="s">
        <v>2161</v>
      </c>
    </row>
    <row r="27" spans="1:105" ht="12" customHeight="1" x14ac:dyDescent="0.25">
      <c r="A27" s="59" t="s">
        <v>28</v>
      </c>
      <c r="B27" s="230">
        <v>1.6595302130965131</v>
      </c>
      <c r="C27" s="230">
        <v>1.6504173691873281</v>
      </c>
      <c r="D27" s="230">
        <v>1.725198872198672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2162</v>
      </c>
    </row>
    <row r="28" spans="1:105" ht="12" customHeight="1" x14ac:dyDescent="0.25">
      <c r="A28" s="59" t="s">
        <v>31</v>
      </c>
      <c r="B28" s="230">
        <v>2.6046015722252092</v>
      </c>
      <c r="C28" s="230">
        <v>2.7107803567262159</v>
      </c>
      <c r="D28" s="230">
        <v>2.4932764467787321</v>
      </c>
      <c r="E28" s="230">
        <v>2.8547127841154771</v>
      </c>
      <c r="F28" s="230">
        <v>2.735848542154824</v>
      </c>
      <c r="G28" s="230">
        <v>2.5318486609698172</v>
      </c>
      <c r="H28" s="230">
        <v>2.3422344116760221</v>
      </c>
      <c r="I28" s="230">
        <v>2.132759606340191</v>
      </c>
      <c r="J28" s="230">
        <v>1.9204891045026291</v>
      </c>
      <c r="K28" s="230">
        <v>1.338424576723279</v>
      </c>
      <c r="L28" s="230">
        <v>0.7141931953100279</v>
      </c>
      <c r="M28" s="230">
        <v>1.508178570059922</v>
      </c>
      <c r="N28" s="230">
        <v>1.382569247618765</v>
      </c>
      <c r="O28" s="230">
        <v>1.23050657834745</v>
      </c>
      <c r="P28" s="230">
        <v>0.99277780502749435</v>
      </c>
      <c r="Q28" s="230">
        <v>0.79136945804720704</v>
      </c>
      <c r="R28" s="230">
        <v>1.171251689191976</v>
      </c>
      <c r="S28" s="230">
        <v>1.5545333481595141</v>
      </c>
      <c r="T28" s="230">
        <v>1.4007684502487361</v>
      </c>
      <c r="U28" s="230">
        <v>1.30180226808602</v>
      </c>
      <c r="V28" s="230">
        <v>1.0157167880982361</v>
      </c>
      <c r="W28" s="230">
        <v>0.86342013016294605</v>
      </c>
      <c r="X28" s="230">
        <v>1.2987690343637981</v>
      </c>
      <c r="Y28" s="230">
        <v>1.5175395065075561</v>
      </c>
      <c r="DA28" s="71" t="s">
        <v>2163</v>
      </c>
    </row>
    <row r="29" spans="1:105" ht="12" customHeight="1" x14ac:dyDescent="0.25">
      <c r="A29" s="59" t="s">
        <v>159</v>
      </c>
      <c r="B29" s="230">
        <v>2.4582701825264222</v>
      </c>
      <c r="C29" s="230">
        <v>2.5531880574307091</v>
      </c>
      <c r="D29" s="230">
        <v>2.62917109407997</v>
      </c>
      <c r="E29" s="230">
        <v>3.1736273680706031</v>
      </c>
      <c r="F29" s="230">
        <v>3.3014505980974032</v>
      </c>
      <c r="G29" s="230">
        <v>2.9723725625595518</v>
      </c>
      <c r="H29" s="230">
        <v>2.2170946777410179</v>
      </c>
      <c r="I29" s="230">
        <v>2.536844135326211</v>
      </c>
      <c r="J29" s="230">
        <v>2.2574482168737111</v>
      </c>
      <c r="K29" s="230">
        <v>1.93945843295076</v>
      </c>
      <c r="L29" s="230">
        <v>2.381247139883977</v>
      </c>
      <c r="M29" s="230">
        <v>1.680898338072359</v>
      </c>
      <c r="N29" s="230">
        <v>1.3487450128989931</v>
      </c>
      <c r="O29" s="230">
        <v>1.3038535993988509</v>
      </c>
      <c r="P29" s="230">
        <v>1.6007722500977599</v>
      </c>
      <c r="Q29" s="230">
        <v>1.5799699111073471</v>
      </c>
      <c r="R29" s="230">
        <v>1.313601260390979</v>
      </c>
      <c r="S29" s="230">
        <v>1.2582739086809449</v>
      </c>
      <c r="T29" s="230">
        <v>1.1242726036849791</v>
      </c>
      <c r="U29" s="230">
        <v>0.95521151464110954</v>
      </c>
      <c r="V29" s="230">
        <v>1.020323060150583</v>
      </c>
      <c r="W29" s="230">
        <v>2.0481731204817648</v>
      </c>
      <c r="X29" s="230">
        <v>1.0990475568305169</v>
      </c>
      <c r="Y29" s="230">
        <v>0.92533264016568317</v>
      </c>
      <c r="DA29" s="71" t="s">
        <v>2164</v>
      </c>
    </row>
    <row r="30" spans="1:105" ht="12" customHeight="1" x14ac:dyDescent="0.25">
      <c r="A30" s="59" t="s">
        <v>32</v>
      </c>
      <c r="B30" s="230">
        <v>28.44258820435067</v>
      </c>
      <c r="C30" s="230">
        <v>30.381690791690641</v>
      </c>
      <c r="D30" s="230">
        <v>37.49167923043175</v>
      </c>
      <c r="E30" s="230">
        <v>38.714205513411891</v>
      </c>
      <c r="F30" s="230">
        <v>38.658742517423093</v>
      </c>
      <c r="G30" s="230">
        <v>34.560146179180443</v>
      </c>
      <c r="H30" s="230">
        <v>30.600551387010398</v>
      </c>
      <c r="I30" s="230">
        <v>23.3285614956649</v>
      </c>
      <c r="J30" s="230">
        <v>31.071919356976331</v>
      </c>
      <c r="K30" s="230">
        <v>18.109490711530171</v>
      </c>
      <c r="L30" s="230">
        <v>6.8314000497598384</v>
      </c>
      <c r="M30" s="230">
        <v>4.1036014725216967</v>
      </c>
      <c r="N30" s="230">
        <v>4.8089365134565707</v>
      </c>
      <c r="O30" s="230">
        <v>4.9041866624089892</v>
      </c>
      <c r="P30" s="230">
        <v>4.9399069665081976</v>
      </c>
      <c r="Q30" s="230">
        <v>6.9273389085420431</v>
      </c>
      <c r="R30" s="230">
        <v>10.86379776420093</v>
      </c>
      <c r="S30" s="230">
        <v>6.6747372097855244</v>
      </c>
      <c r="T30" s="230">
        <v>5.3875755031934363</v>
      </c>
      <c r="U30" s="230">
        <v>2.0894578758809379</v>
      </c>
      <c r="V30" s="230">
        <v>1.527702362456852</v>
      </c>
      <c r="W30" s="230">
        <v>2.634059709784935</v>
      </c>
      <c r="X30" s="230">
        <v>1.9375194740126249</v>
      </c>
      <c r="Y30" s="230">
        <v>1.807662016342493</v>
      </c>
      <c r="DA30" s="71" t="s">
        <v>2165</v>
      </c>
    </row>
    <row r="31" spans="1:105" ht="12" customHeight="1" x14ac:dyDescent="0.25">
      <c r="A31" s="59" t="s">
        <v>35</v>
      </c>
      <c r="B31" s="230">
        <v>95.346501750256408</v>
      </c>
      <c r="C31" s="230">
        <v>94.793664493204275</v>
      </c>
      <c r="D31" s="230">
        <v>95.123363109711207</v>
      </c>
      <c r="E31" s="230">
        <v>96.957598876322621</v>
      </c>
      <c r="F31" s="230">
        <v>81.740448473849099</v>
      </c>
      <c r="G31" s="230">
        <v>68.06459087024129</v>
      </c>
      <c r="H31" s="230">
        <v>63.872597032839607</v>
      </c>
      <c r="I31" s="230">
        <v>62.572435351314233</v>
      </c>
      <c r="J31" s="230">
        <v>62.433740749529512</v>
      </c>
      <c r="K31" s="230">
        <v>58.720530650622599</v>
      </c>
      <c r="L31" s="230">
        <v>52.604259360726957</v>
      </c>
      <c r="M31" s="230">
        <v>51.462577074895052</v>
      </c>
      <c r="N31" s="230">
        <v>52.506101790183308</v>
      </c>
      <c r="O31" s="230">
        <v>52.415279023397893</v>
      </c>
      <c r="P31" s="230">
        <v>55.010342293000662</v>
      </c>
      <c r="Q31" s="230">
        <v>50.384799160464702</v>
      </c>
      <c r="R31" s="230">
        <v>53.734881454962597</v>
      </c>
      <c r="S31" s="230">
        <v>56.452426175260378</v>
      </c>
      <c r="T31" s="230">
        <v>52.797049538130267</v>
      </c>
      <c r="U31" s="230">
        <v>46.974618903536879</v>
      </c>
      <c r="V31" s="230">
        <v>38.817302519901808</v>
      </c>
      <c r="W31" s="230">
        <v>47.987777164101153</v>
      </c>
      <c r="X31" s="230">
        <v>48.1036082790542</v>
      </c>
      <c r="Y31" s="230">
        <v>46.061263665665173</v>
      </c>
      <c r="DA31" s="71" t="s">
        <v>2166</v>
      </c>
    </row>
    <row r="32" spans="1:105" ht="12" customHeight="1" x14ac:dyDescent="0.25">
      <c r="A32" s="60" t="s">
        <v>2167</v>
      </c>
      <c r="B32" s="329">
        <v>44.585129635368212</v>
      </c>
      <c r="C32" s="329">
        <v>46.947391686179969</v>
      </c>
      <c r="D32" s="329">
        <v>47.053367840076348</v>
      </c>
      <c r="E32" s="329">
        <v>47.616036452378673</v>
      </c>
      <c r="F32" s="329">
        <v>54.643225334884129</v>
      </c>
      <c r="G32" s="329">
        <v>63.223675874816337</v>
      </c>
      <c r="H32" s="329">
        <v>65.253821728480204</v>
      </c>
      <c r="I32" s="329">
        <v>69.097369436401522</v>
      </c>
      <c r="J32" s="329">
        <v>66.143273000351996</v>
      </c>
      <c r="K32" s="329">
        <v>70.828463118065329</v>
      </c>
      <c r="L32" s="329">
        <v>80.816695306889798</v>
      </c>
      <c r="M32" s="329">
        <v>82.126204843995865</v>
      </c>
      <c r="N32" s="329">
        <v>77.041590254033665</v>
      </c>
      <c r="O32" s="329">
        <v>76.171955921357608</v>
      </c>
      <c r="P32" s="329">
        <v>76.171030667919567</v>
      </c>
      <c r="Q32" s="329">
        <v>78.673623805508697</v>
      </c>
      <c r="R32" s="329">
        <v>75.470822250510295</v>
      </c>
      <c r="S32" s="329">
        <v>78.416468852236633</v>
      </c>
      <c r="T32" s="329">
        <v>82.162328530990251</v>
      </c>
      <c r="U32" s="329">
        <v>95.120759568950689</v>
      </c>
      <c r="V32" s="329">
        <v>108.0161213872686</v>
      </c>
      <c r="W32" s="329">
        <v>100.5399651511721</v>
      </c>
      <c r="X32" s="329">
        <v>98.861476120256398</v>
      </c>
      <c r="Y32" s="329">
        <v>96.841879043741685</v>
      </c>
      <c r="DA32" s="72" t="s">
        <v>2168</v>
      </c>
    </row>
    <row r="33" spans="1:105" ht="12" customHeight="1" x14ac:dyDescent="0.25">
      <c r="A33" s="60" t="s">
        <v>2169</v>
      </c>
      <c r="B33" s="329">
        <v>3.2932335179342211</v>
      </c>
      <c r="C33" s="329">
        <v>3.397242407146555</v>
      </c>
      <c r="D33" s="329">
        <v>3.4946646995099249</v>
      </c>
      <c r="E33" s="329">
        <v>3.54563766768403</v>
      </c>
      <c r="F33" s="329">
        <v>3.5267750894024288</v>
      </c>
      <c r="G33" s="329">
        <v>3.537656329818557</v>
      </c>
      <c r="H33" s="329">
        <v>3.4673757285491891</v>
      </c>
      <c r="I33" s="329">
        <v>3.4384238447953579</v>
      </c>
      <c r="J33" s="329">
        <v>3.452813575856259</v>
      </c>
      <c r="K33" s="329">
        <v>3.3298101503695059</v>
      </c>
      <c r="L33" s="329">
        <v>3.3156236060392099</v>
      </c>
      <c r="M33" s="329">
        <v>3.249781762562141</v>
      </c>
      <c r="N33" s="329">
        <v>3.1199736924187969</v>
      </c>
      <c r="O33" s="329">
        <v>3.094133350914793</v>
      </c>
      <c r="P33" s="329">
        <v>3.1007021663228951</v>
      </c>
      <c r="Q33" s="329">
        <v>3.1307168568181991</v>
      </c>
      <c r="R33" s="329">
        <v>3.1654066466679249</v>
      </c>
      <c r="S33" s="329">
        <v>3.2183004515407529</v>
      </c>
      <c r="T33" s="329">
        <v>3.2213683168332108</v>
      </c>
      <c r="U33" s="329">
        <v>3.3950109145432128</v>
      </c>
      <c r="V33" s="329">
        <v>3.549368922020705</v>
      </c>
      <c r="W33" s="329">
        <v>3.7054108755006459</v>
      </c>
      <c r="X33" s="329">
        <v>3.6378433024437169</v>
      </c>
      <c r="Y33" s="329">
        <v>3.5319391529497128</v>
      </c>
      <c r="DA33" s="72" t="s">
        <v>2170</v>
      </c>
    </row>
    <row r="34" spans="1:105" ht="12" customHeight="1" x14ac:dyDescent="0.25">
      <c r="A34" s="57" t="s">
        <v>2171</v>
      </c>
      <c r="B34" s="261">
        <v>1791.562719248393</v>
      </c>
      <c r="C34" s="261">
        <v>1827.1744965281409</v>
      </c>
      <c r="D34" s="261">
        <v>1911.4331198077721</v>
      </c>
      <c r="E34" s="261">
        <v>1939.6621381225079</v>
      </c>
      <c r="F34" s="261">
        <v>1853.5651272875921</v>
      </c>
      <c r="G34" s="261">
        <v>1704.2621418855799</v>
      </c>
      <c r="H34" s="261">
        <v>1608.853401294527</v>
      </c>
      <c r="I34" s="261">
        <v>1541.1879881613311</v>
      </c>
      <c r="J34" s="261">
        <v>1611.036922875104</v>
      </c>
      <c r="K34" s="261">
        <v>1421.1605041440309</v>
      </c>
      <c r="L34" s="261">
        <v>1259.6664446574939</v>
      </c>
      <c r="M34" s="261">
        <v>1237.481022837585</v>
      </c>
      <c r="N34" s="261">
        <v>1234.398947238268</v>
      </c>
      <c r="O34" s="261">
        <v>1226.2077338931949</v>
      </c>
      <c r="P34" s="261">
        <v>1286.8283966632589</v>
      </c>
      <c r="Q34" s="261">
        <v>1255.914749203271</v>
      </c>
      <c r="R34" s="261">
        <v>1336.073208679853</v>
      </c>
      <c r="S34" s="261">
        <v>1344.8801149999931</v>
      </c>
      <c r="T34" s="261">
        <v>1303.6332768175489</v>
      </c>
      <c r="U34" s="261">
        <v>1246.352600768329</v>
      </c>
      <c r="V34" s="261">
        <v>1183.8327577619409</v>
      </c>
      <c r="W34" s="261">
        <v>1233.4542878643531</v>
      </c>
      <c r="X34" s="261">
        <v>1211.0465916527339</v>
      </c>
      <c r="Y34" s="261">
        <v>1177.407342786448</v>
      </c>
      <c r="DA34" s="70" t="s">
        <v>2172</v>
      </c>
    </row>
    <row r="35" spans="1:105" ht="12" customHeight="1" x14ac:dyDescent="0.25">
      <c r="A35" s="64" t="s">
        <v>28</v>
      </c>
      <c r="B35" s="229">
        <v>22.56490964055229</v>
      </c>
      <c r="C35" s="229">
        <v>22.579790478508251</v>
      </c>
      <c r="D35" s="229">
        <v>23.347925226930439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35.415202846616801</v>
      </c>
      <c r="C37" s="229">
        <v>37.086893067705233</v>
      </c>
      <c r="D37" s="229">
        <v>33.742679170238233</v>
      </c>
      <c r="E37" s="229">
        <v>38.694225695702833</v>
      </c>
      <c r="F37" s="229">
        <v>35.853990804984669</v>
      </c>
      <c r="G37" s="229">
        <v>35.273802784705047</v>
      </c>
      <c r="H37" s="229">
        <v>33.776728351263102</v>
      </c>
      <c r="I37" s="229">
        <v>31.310811385387161</v>
      </c>
      <c r="J37" s="229">
        <v>27.04361274740728</v>
      </c>
      <c r="K37" s="229">
        <v>20.737571289250571</v>
      </c>
      <c r="L37" s="229">
        <v>12.61053708395081</v>
      </c>
      <c r="M37" s="229">
        <v>25.856720339442191</v>
      </c>
      <c r="N37" s="229">
        <v>22.33102957750425</v>
      </c>
      <c r="O37" s="229">
        <v>19.850508408367102</v>
      </c>
      <c r="P37" s="229">
        <v>14.645845316681941</v>
      </c>
      <c r="Q37" s="229">
        <v>12.30104052391698</v>
      </c>
      <c r="R37" s="229">
        <v>17.09483195425172</v>
      </c>
      <c r="S37" s="229">
        <v>22.766765492396271</v>
      </c>
      <c r="T37" s="229">
        <v>21.182054951106039</v>
      </c>
      <c r="U37" s="229">
        <v>22.40856092096924</v>
      </c>
      <c r="V37" s="229">
        <v>20.068212380294209</v>
      </c>
      <c r="W37" s="229">
        <v>18.412917578406361</v>
      </c>
      <c r="X37" s="229">
        <v>27.661425577678589</v>
      </c>
      <c r="Y37" s="229">
        <v>32.0492187454713</v>
      </c>
      <c r="DA37" s="73" t="s">
        <v>2175</v>
      </c>
    </row>
    <row r="38" spans="1:105" ht="12" customHeight="1" x14ac:dyDescent="0.25">
      <c r="A38" s="64" t="s">
        <v>159</v>
      </c>
      <c r="B38" s="229">
        <v>33.425510486651604</v>
      </c>
      <c r="C38" s="229">
        <v>34.930831718889522</v>
      </c>
      <c r="D38" s="229">
        <v>35.581805148732393</v>
      </c>
      <c r="E38" s="229">
        <v>43.016955799366961</v>
      </c>
      <c r="F38" s="229">
        <v>43.266349567021003</v>
      </c>
      <c r="G38" s="229">
        <v>41.411196960813911</v>
      </c>
      <c r="H38" s="229">
        <v>31.972122126539659</v>
      </c>
      <c r="I38" s="229">
        <v>37.243132324522627</v>
      </c>
      <c r="J38" s="229">
        <v>31.788545548800901</v>
      </c>
      <c r="K38" s="229">
        <v>30.049999241884841</v>
      </c>
      <c r="L38" s="229">
        <v>42.045773553643762</v>
      </c>
      <c r="M38" s="229">
        <v>28.817886097429</v>
      </c>
      <c r="N38" s="229">
        <v>21.784706138541171</v>
      </c>
      <c r="O38" s="229">
        <v>21.03374113847153</v>
      </c>
      <c r="P38" s="229">
        <v>23.615216459759019</v>
      </c>
      <c r="Q38" s="229">
        <v>24.559039656470581</v>
      </c>
      <c r="R38" s="229">
        <v>19.172474207289159</v>
      </c>
      <c r="S38" s="229">
        <v>18.42792696474234</v>
      </c>
      <c r="T38" s="229">
        <v>17.00095691550559</v>
      </c>
      <c r="U38" s="229">
        <v>16.442524293429969</v>
      </c>
      <c r="V38" s="229">
        <v>20.159221652673189</v>
      </c>
      <c r="W38" s="229">
        <v>43.678438266919777</v>
      </c>
      <c r="X38" s="229">
        <v>23.407720229862768</v>
      </c>
      <c r="Y38" s="229">
        <v>19.542284118352072</v>
      </c>
      <c r="DA38" s="73" t="s">
        <v>2176</v>
      </c>
    </row>
    <row r="39" spans="1:105" ht="12" customHeight="1" x14ac:dyDescent="0.25">
      <c r="A39" s="64" t="s">
        <v>32</v>
      </c>
      <c r="B39" s="229">
        <v>386.73862500946569</v>
      </c>
      <c r="C39" s="229">
        <v>415.65983566750361</v>
      </c>
      <c r="D39" s="229">
        <v>507.39247365064148</v>
      </c>
      <c r="E39" s="229">
        <v>524.75198699540533</v>
      </c>
      <c r="F39" s="229">
        <v>506.63265067307168</v>
      </c>
      <c r="G39" s="229">
        <v>481.49314740954111</v>
      </c>
      <c r="H39" s="229">
        <v>441.28226724255057</v>
      </c>
      <c r="I39" s="229">
        <v>342.4840693305303</v>
      </c>
      <c r="J39" s="229">
        <v>437.54320315519692</v>
      </c>
      <c r="K39" s="229">
        <v>280.58873183708943</v>
      </c>
      <c r="L39" s="229">
        <v>120.6222969198182</v>
      </c>
      <c r="M39" s="229">
        <v>70.353522962006451</v>
      </c>
      <c r="N39" s="229">
        <v>77.673146356536463</v>
      </c>
      <c r="O39" s="229">
        <v>79.114244727640283</v>
      </c>
      <c r="P39" s="229">
        <v>72.875433902629354</v>
      </c>
      <c r="Q39" s="229">
        <v>107.6785005667976</v>
      </c>
      <c r="R39" s="229">
        <v>158.5609642041255</v>
      </c>
      <c r="S39" s="229">
        <v>97.754208334271937</v>
      </c>
      <c r="T39" s="229">
        <v>81.469510782893323</v>
      </c>
      <c r="U39" s="229">
        <v>35.966863210583341</v>
      </c>
      <c r="V39" s="229">
        <v>30.183862099063951</v>
      </c>
      <c r="W39" s="229">
        <v>56.172797736042817</v>
      </c>
      <c r="X39" s="229">
        <v>41.265651796169003</v>
      </c>
      <c r="Y39" s="229">
        <v>38.176373749220623</v>
      </c>
      <c r="DA39" s="73" t="s">
        <v>2177</v>
      </c>
    </row>
    <row r="40" spans="1:105" ht="12" customHeight="1" x14ac:dyDescent="0.25">
      <c r="A40" s="64" t="s">
        <v>33</v>
      </c>
      <c r="B40" s="229">
        <v>0.94577227650392393</v>
      </c>
      <c r="C40" s="229">
        <v>1.891623736889136</v>
      </c>
      <c r="D40" s="229">
        <v>1.8916237368894311</v>
      </c>
      <c r="E40" s="229">
        <v>0.94577227650413642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0.43202725557686872</v>
      </c>
      <c r="X40" s="229">
        <v>0.34049068896270918</v>
      </c>
      <c r="Y40" s="229">
        <v>0.39243531499981699</v>
      </c>
      <c r="DA40" s="73" t="s">
        <v>2178</v>
      </c>
    </row>
    <row r="41" spans="1:105" ht="12" customHeight="1" x14ac:dyDescent="0.25">
      <c r="A41" s="64" t="s">
        <v>35</v>
      </c>
      <c r="B41" s="229">
        <v>1296.4423181683719</v>
      </c>
      <c r="C41" s="229">
        <v>1296.8968473717121</v>
      </c>
      <c r="D41" s="229">
        <v>1287.3490732052419</v>
      </c>
      <c r="E41" s="229">
        <v>1314.212496160555</v>
      </c>
      <c r="F41" s="229">
        <v>1071.2293618667941</v>
      </c>
      <c r="G41" s="229">
        <v>948.27822531022514</v>
      </c>
      <c r="H41" s="229">
        <v>921.08942995340476</v>
      </c>
      <c r="I41" s="229">
        <v>918.6191052123786</v>
      </c>
      <c r="J41" s="229">
        <v>879.16869887141092</v>
      </c>
      <c r="K41" s="229">
        <v>909.81681873410082</v>
      </c>
      <c r="L41" s="229">
        <v>928.83545768627664</v>
      </c>
      <c r="M41" s="229">
        <v>882.29171915609629</v>
      </c>
      <c r="N41" s="229">
        <v>848.06986275406166</v>
      </c>
      <c r="O41" s="229">
        <v>845.56227109179827</v>
      </c>
      <c r="P41" s="229">
        <v>811.53402096726165</v>
      </c>
      <c r="Q41" s="229">
        <v>783.18091500736534</v>
      </c>
      <c r="R41" s="229">
        <v>784.27956777414749</v>
      </c>
      <c r="S41" s="229">
        <v>826.76846381624523</v>
      </c>
      <c r="T41" s="229">
        <v>798.38320485756003</v>
      </c>
      <c r="U41" s="229">
        <v>808.59715430274912</v>
      </c>
      <c r="V41" s="229">
        <v>766.9400369546496</v>
      </c>
      <c r="W41" s="229">
        <v>1023.366209364115</v>
      </c>
      <c r="X41" s="229">
        <v>1024.5196376125971</v>
      </c>
      <c r="Y41" s="229">
        <v>972.77699103274165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16.03038082023081</v>
      </c>
      <c r="C43" s="229">
        <v>18.12867448693315</v>
      </c>
      <c r="D43" s="229">
        <v>22.12753966909737</v>
      </c>
      <c r="E43" s="229">
        <v>18.040701194973781</v>
      </c>
      <c r="F43" s="229">
        <v>17.341269972735549</v>
      </c>
      <c r="G43" s="229">
        <v>15.26491024112573</v>
      </c>
      <c r="H43" s="229">
        <v>15.94240752827948</v>
      </c>
      <c r="I43" s="229">
        <v>15.00091118135899</v>
      </c>
      <c r="J43" s="229">
        <v>31.24247541263632</v>
      </c>
      <c r="K43" s="229">
        <v>16.804561626290329</v>
      </c>
      <c r="L43" s="229">
        <v>9.2161327436468508</v>
      </c>
      <c r="M43" s="229">
        <v>8.4463070510668334</v>
      </c>
      <c r="N43" s="229">
        <v>8.3583337591036813</v>
      </c>
      <c r="O43" s="229">
        <v>15.85878934978358</v>
      </c>
      <c r="P43" s="229">
        <v>16.056749052667389</v>
      </c>
      <c r="Q43" s="229">
        <v>33.345282560571057</v>
      </c>
      <c r="R43" s="229">
        <v>34.159055307187167</v>
      </c>
      <c r="S43" s="229">
        <v>30.421972036120209</v>
      </c>
      <c r="T43" s="229">
        <v>33.484725375283347</v>
      </c>
      <c r="U43" s="229">
        <v>32.875801329206944</v>
      </c>
      <c r="V43" s="229">
        <v>21.212728290136312</v>
      </c>
      <c r="W43" s="229">
        <v>23.634567295237719</v>
      </c>
      <c r="X43" s="229">
        <v>28.519500107516521</v>
      </c>
      <c r="Y43" s="229">
        <v>29.277448217924199</v>
      </c>
      <c r="DA43" s="73" t="s">
        <v>2181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179.24150440298581</v>
      </c>
      <c r="G44" s="229">
        <v>182.54085917916899</v>
      </c>
      <c r="H44" s="229">
        <v>164.7904460924893</v>
      </c>
      <c r="I44" s="229">
        <v>196.5299587271534</v>
      </c>
      <c r="J44" s="229">
        <v>204.25038713965139</v>
      </c>
      <c r="K44" s="229">
        <v>163.16282141541561</v>
      </c>
      <c r="L44" s="229">
        <v>146.33624667015809</v>
      </c>
      <c r="M44" s="229">
        <v>221.7148672315443</v>
      </c>
      <c r="N44" s="229">
        <v>256.18186865252028</v>
      </c>
      <c r="O44" s="229">
        <v>244.78817917713431</v>
      </c>
      <c r="P44" s="229">
        <v>348.10113096425971</v>
      </c>
      <c r="Q44" s="229">
        <v>294.84997088814993</v>
      </c>
      <c r="R44" s="229">
        <v>322.806315232852</v>
      </c>
      <c r="S44" s="229">
        <v>348.74077835621659</v>
      </c>
      <c r="T44" s="229">
        <v>352.11282393520111</v>
      </c>
      <c r="U44" s="229">
        <v>330.0616967113906</v>
      </c>
      <c r="V44" s="229">
        <v>325.26869638512341</v>
      </c>
      <c r="W44" s="229">
        <v>67.757330368054269</v>
      </c>
      <c r="X44" s="229">
        <v>65.33216563994732</v>
      </c>
      <c r="Y44" s="229">
        <v>85.192591607737711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335.83113593556362</v>
      </c>
      <c r="C45" s="261">
        <f t="shared" si="2"/>
        <v>343.10403069406027</v>
      </c>
      <c r="D45" s="261">
        <f t="shared" si="2"/>
        <v>357.93914038160096</v>
      </c>
      <c r="E45" s="261">
        <f t="shared" si="2"/>
        <v>363.26654850755216</v>
      </c>
      <c r="F45" s="261">
        <f t="shared" si="2"/>
        <v>347.5952340703883</v>
      </c>
      <c r="G45" s="261">
        <f t="shared" si="2"/>
        <v>324.2408097122393</v>
      </c>
      <c r="H45" s="261">
        <f t="shared" si="2"/>
        <v>308.23981143956314</v>
      </c>
      <c r="I45" s="261">
        <f t="shared" si="2"/>
        <v>296.78909049292929</v>
      </c>
      <c r="J45" s="261">
        <f t="shared" si="2"/>
        <v>307.77314439366523</v>
      </c>
      <c r="K45" s="261">
        <f t="shared" si="2"/>
        <v>276.43537335475469</v>
      </c>
      <c r="L45" s="261">
        <f t="shared" si="2"/>
        <v>251.01511231855406</v>
      </c>
      <c r="M45" s="261">
        <f t="shared" si="2"/>
        <v>245.70196664384252</v>
      </c>
      <c r="N45" s="261">
        <f t="shared" si="2"/>
        <v>242.70797302203852</v>
      </c>
      <c r="O45" s="261">
        <f t="shared" si="2"/>
        <v>241.03575589776224</v>
      </c>
      <c r="P45" s="261">
        <f t="shared" si="2"/>
        <v>249.4586099204808</v>
      </c>
      <c r="Q45" s="261">
        <f t="shared" si="2"/>
        <v>245.5454739874927</v>
      </c>
      <c r="R45" s="261">
        <f t="shared" si="2"/>
        <v>258.37734293419186</v>
      </c>
      <c r="S45" s="261">
        <f t="shared" si="2"/>
        <v>260.36222011723373</v>
      </c>
      <c r="T45" s="261">
        <f t="shared" si="2"/>
        <v>253.85367498225696</v>
      </c>
      <c r="U45" s="261">
        <f t="shared" si="2"/>
        <v>248.03194110055443</v>
      </c>
      <c r="V45" s="261">
        <f t="shared" si="2"/>
        <v>240.97725701700261</v>
      </c>
      <c r="W45" s="261">
        <f t="shared" si="2"/>
        <v>253.81142762082331</v>
      </c>
      <c r="X45" s="261">
        <f t="shared" si="2"/>
        <v>249.1624421199096</v>
      </c>
      <c r="Y45" s="261">
        <f t="shared" si="2"/>
        <v>241.96423135182931</v>
      </c>
      <c r="DA45" s="70"/>
    </row>
    <row r="46" spans="1:105" ht="12" customHeight="1" x14ac:dyDescent="0.25">
      <c r="A46" s="165" t="s">
        <v>2184</v>
      </c>
      <c r="B46" s="346">
        <v>153.16769812902999</v>
      </c>
      <c r="C46" s="346">
        <v>156.187156788462</v>
      </c>
      <c r="D46" s="346">
        <v>163.35945620209779</v>
      </c>
      <c r="E46" s="346">
        <v>165.82351643794831</v>
      </c>
      <c r="F46" s="346">
        <v>156.6791346783107</v>
      </c>
      <c r="G46" s="346">
        <v>143.9392282784577</v>
      </c>
      <c r="H46" s="346">
        <v>135.96853015002091</v>
      </c>
      <c r="I46" s="346">
        <v>129.87561738478169</v>
      </c>
      <c r="J46" s="346">
        <v>135.57923696318741</v>
      </c>
      <c r="K46" s="346">
        <v>119.9504967532685</v>
      </c>
      <c r="L46" s="346">
        <v>106.4306573857284</v>
      </c>
      <c r="M46" s="346">
        <v>103.7842162301409</v>
      </c>
      <c r="N46" s="346">
        <v>103.10936708868731</v>
      </c>
      <c r="O46" s="346">
        <v>102.4464572292494</v>
      </c>
      <c r="P46" s="346">
        <v>106.3821195479</v>
      </c>
      <c r="Q46" s="346">
        <v>104.2184011817458</v>
      </c>
      <c r="R46" s="346">
        <v>110.6969119924935</v>
      </c>
      <c r="S46" s="346">
        <v>111.1910718377838</v>
      </c>
      <c r="T46" s="346">
        <v>107.6139237192863</v>
      </c>
      <c r="U46" s="346">
        <v>103.1275836226243</v>
      </c>
      <c r="V46" s="346">
        <v>98.098378376817521</v>
      </c>
      <c r="W46" s="346">
        <v>104.8262824933833</v>
      </c>
      <c r="X46" s="346">
        <v>102.88793599806451</v>
      </c>
      <c r="Y46" s="346">
        <v>99.831213526014352</v>
      </c>
      <c r="DA46" s="167" t="s">
        <v>2185</v>
      </c>
    </row>
    <row r="47" spans="1:105" ht="12" customHeight="1" x14ac:dyDescent="0.25">
      <c r="A47" s="59" t="s">
        <v>28</v>
      </c>
      <c r="B47" s="230">
        <v>1.9476171712648811</v>
      </c>
      <c r="C47" s="230">
        <v>1.9515065615466149</v>
      </c>
      <c r="D47" s="230">
        <v>2.0208096668893472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2186</v>
      </c>
    </row>
    <row r="48" spans="1:105" ht="12" customHeight="1" x14ac:dyDescent="0.25">
      <c r="A48" s="59" t="s">
        <v>31</v>
      </c>
      <c r="B48" s="230">
        <v>3.0567486547316669</v>
      </c>
      <c r="C48" s="230">
        <v>3.205313850803543</v>
      </c>
      <c r="D48" s="230">
        <v>2.9204964291779132</v>
      </c>
      <c r="E48" s="230">
        <v>3.3407059238556371</v>
      </c>
      <c r="F48" s="230">
        <v>3.3902426566083559</v>
      </c>
      <c r="G48" s="230">
        <v>3.370349147893402</v>
      </c>
      <c r="H48" s="230">
        <v>3.2158154398650352</v>
      </c>
      <c r="I48" s="230">
        <v>3.0583154887622759</v>
      </c>
      <c r="J48" s="230">
        <v>2.6655288527514931</v>
      </c>
      <c r="K48" s="230">
        <v>2.0041055137275881</v>
      </c>
      <c r="L48" s="230">
        <v>1.2155879488191881</v>
      </c>
      <c r="M48" s="230">
        <v>2.6640192373460421</v>
      </c>
      <c r="N48" s="230">
        <v>2.3740965769059339</v>
      </c>
      <c r="O48" s="230">
        <v>2.1061483995418979</v>
      </c>
      <c r="P48" s="230">
        <v>1.688637535555422</v>
      </c>
      <c r="Q48" s="230">
        <v>1.3818775849178371</v>
      </c>
      <c r="R48" s="230">
        <v>1.9327238886796121</v>
      </c>
      <c r="S48" s="230">
        <v>2.621327057122425</v>
      </c>
      <c r="T48" s="230">
        <v>2.483001453457609</v>
      </c>
      <c r="U48" s="230">
        <v>2.615917175407581</v>
      </c>
      <c r="V48" s="230">
        <v>2.3510550633167071</v>
      </c>
      <c r="W48" s="230">
        <v>1.690702842399417</v>
      </c>
      <c r="X48" s="230">
        <v>2.548252390563515</v>
      </c>
      <c r="Y48" s="230">
        <v>3.011178630988117</v>
      </c>
      <c r="DA48" s="71" t="s">
        <v>2187</v>
      </c>
    </row>
    <row r="49" spans="1:105" ht="12" customHeight="1" x14ac:dyDescent="0.25">
      <c r="A49" s="59" t="s">
        <v>159</v>
      </c>
      <c r="B49" s="230">
        <v>2.8850147959424151</v>
      </c>
      <c r="C49" s="230">
        <v>3.0189716492089018</v>
      </c>
      <c r="D49" s="230">
        <v>3.0796764642279451</v>
      </c>
      <c r="E49" s="230">
        <v>3.713913290197731</v>
      </c>
      <c r="F49" s="230">
        <v>4.0911324124468216</v>
      </c>
      <c r="G49" s="230">
        <v>3.956766250636393</v>
      </c>
      <c r="H49" s="230">
        <v>3.0440024537169799</v>
      </c>
      <c r="I49" s="230">
        <v>3.6377609968698721</v>
      </c>
      <c r="J49" s="230">
        <v>3.1332087964267061</v>
      </c>
      <c r="K49" s="230">
        <v>2.9040705070119932</v>
      </c>
      <c r="L49" s="230">
        <v>4.0529864263780677</v>
      </c>
      <c r="M49" s="230">
        <v>2.9691082989395889</v>
      </c>
      <c r="N49" s="230">
        <v>2.316014856946532</v>
      </c>
      <c r="O49" s="230">
        <v>2.2316899559357211</v>
      </c>
      <c r="P49" s="230">
        <v>2.722788617656223</v>
      </c>
      <c r="Q49" s="230">
        <v>2.758919974485079</v>
      </c>
      <c r="R49" s="230">
        <v>2.1676199569955621</v>
      </c>
      <c r="S49" s="230">
        <v>2.1217604923056972</v>
      </c>
      <c r="T49" s="230">
        <v>1.99288505429764</v>
      </c>
      <c r="U49" s="230">
        <v>1.9194575616852889</v>
      </c>
      <c r="V49" s="230">
        <v>2.3617170897384252</v>
      </c>
      <c r="W49" s="230">
        <v>4.0106224021799068</v>
      </c>
      <c r="X49" s="230">
        <v>2.1563884647190208</v>
      </c>
      <c r="Y49" s="230">
        <v>1.83609181881213</v>
      </c>
      <c r="DA49" s="71" t="s">
        <v>2188</v>
      </c>
    </row>
    <row r="50" spans="1:105" ht="12" customHeight="1" x14ac:dyDescent="0.25">
      <c r="A50" s="59" t="s">
        <v>32</v>
      </c>
      <c r="B50" s="230">
        <v>33.380093200380728</v>
      </c>
      <c r="C50" s="230">
        <v>35.924288024222228</v>
      </c>
      <c r="D50" s="230">
        <v>43.915834306229591</v>
      </c>
      <c r="E50" s="230">
        <v>45.305004557960451</v>
      </c>
      <c r="F50" s="230">
        <v>47.905619011416029</v>
      </c>
      <c r="G50" s="230">
        <v>46.005814258050883</v>
      </c>
      <c r="H50" s="230">
        <v>42.013611075039961</v>
      </c>
      <c r="I50" s="230">
        <v>33.452481348877789</v>
      </c>
      <c r="J50" s="230">
        <v>43.126043965679088</v>
      </c>
      <c r="K50" s="230">
        <v>27.11645528403939</v>
      </c>
      <c r="L50" s="230">
        <v>11.627340653177271</v>
      </c>
      <c r="M50" s="230">
        <v>7.2485271188842084</v>
      </c>
      <c r="N50" s="230">
        <v>8.2577272240206341</v>
      </c>
      <c r="O50" s="230">
        <v>8.3940590581474357</v>
      </c>
      <c r="P50" s="230">
        <v>8.4023960684399537</v>
      </c>
      <c r="Q50" s="230">
        <v>12.09641623580627</v>
      </c>
      <c r="R50" s="230">
        <v>17.92673739932065</v>
      </c>
      <c r="S50" s="230">
        <v>11.25525500492336</v>
      </c>
      <c r="T50" s="230">
        <v>9.5500136390611043</v>
      </c>
      <c r="U50" s="230">
        <v>4.1986781547429457</v>
      </c>
      <c r="V50" s="230">
        <v>3.536135679336335</v>
      </c>
      <c r="W50" s="230">
        <v>5.1578739976130912</v>
      </c>
      <c r="X50" s="230">
        <v>3.801513972678416</v>
      </c>
      <c r="Y50" s="230">
        <v>3.5868543865367268</v>
      </c>
      <c r="DA50" s="71" t="s">
        <v>2189</v>
      </c>
    </row>
    <row r="51" spans="1:105" ht="12" customHeight="1" x14ac:dyDescent="0.25">
      <c r="A51" s="59" t="s">
        <v>35</v>
      </c>
      <c r="B51" s="230">
        <v>111.8982243067104</v>
      </c>
      <c r="C51" s="230">
        <v>112.0870767026807</v>
      </c>
      <c r="D51" s="230">
        <v>111.422639335573</v>
      </c>
      <c r="E51" s="230">
        <v>113.46389266593449</v>
      </c>
      <c r="F51" s="230">
        <v>101.29214059783951</v>
      </c>
      <c r="G51" s="230">
        <v>90.606298621877059</v>
      </c>
      <c r="H51" s="230">
        <v>87.695101181398954</v>
      </c>
      <c r="I51" s="230">
        <v>89.727059550271747</v>
      </c>
      <c r="J51" s="230">
        <v>86.654455348330117</v>
      </c>
      <c r="K51" s="230">
        <v>87.925865448489517</v>
      </c>
      <c r="L51" s="230">
        <v>89.534742357353906</v>
      </c>
      <c r="M51" s="230">
        <v>90.902561574971088</v>
      </c>
      <c r="N51" s="230">
        <v>90.161528430814201</v>
      </c>
      <c r="O51" s="230">
        <v>89.714559815624327</v>
      </c>
      <c r="P51" s="230">
        <v>93.568297326248427</v>
      </c>
      <c r="Q51" s="230">
        <v>87.98118738653659</v>
      </c>
      <c r="R51" s="230">
        <v>88.669830747497713</v>
      </c>
      <c r="S51" s="230">
        <v>95.192729283432342</v>
      </c>
      <c r="T51" s="230">
        <v>93.588023572469922</v>
      </c>
      <c r="U51" s="230">
        <v>94.39353073078847</v>
      </c>
      <c r="V51" s="230">
        <v>89.849470544426055</v>
      </c>
      <c r="W51" s="230">
        <v>93.967083251190886</v>
      </c>
      <c r="X51" s="230">
        <v>94.381781170103594</v>
      </c>
      <c r="Y51" s="230">
        <v>91.397088689677375</v>
      </c>
      <c r="DA51" s="71" t="s">
        <v>2190</v>
      </c>
    </row>
    <row r="52" spans="1:105" ht="12" customHeight="1" x14ac:dyDescent="0.25">
      <c r="A52" s="165" t="s">
        <v>2191</v>
      </c>
      <c r="B52" s="346">
        <v>129.47771649189599</v>
      </c>
      <c r="C52" s="346">
        <v>132.05140903018139</v>
      </c>
      <c r="D52" s="346">
        <v>138.14084928241789</v>
      </c>
      <c r="E52" s="346">
        <v>140.18098373650679</v>
      </c>
      <c r="F52" s="346">
        <v>133.95868169822839</v>
      </c>
      <c r="G52" s="346">
        <v>123.16843170721189</v>
      </c>
      <c r="H52" s="346">
        <v>116.2731632734728</v>
      </c>
      <c r="I52" s="346">
        <v>111.3829280147025</v>
      </c>
      <c r="J52" s="346">
        <v>116.4309681803993</v>
      </c>
      <c r="K52" s="346">
        <v>102.70844267301869</v>
      </c>
      <c r="L52" s="346">
        <v>91.037133695292454</v>
      </c>
      <c r="M52" s="346">
        <v>89.43377494832302</v>
      </c>
      <c r="N52" s="346">
        <v>89.211030800787682</v>
      </c>
      <c r="O52" s="346">
        <v>88.619045051238913</v>
      </c>
      <c r="P52" s="346">
        <v>93.000150386466046</v>
      </c>
      <c r="Q52" s="346">
        <v>90.765995568132979</v>
      </c>
      <c r="R52" s="346">
        <v>96.559113598011436</v>
      </c>
      <c r="S52" s="346">
        <v>97.195595987066795</v>
      </c>
      <c r="T52" s="346">
        <v>94.214652946114271</v>
      </c>
      <c r="U52" s="346">
        <v>90.074931208057237</v>
      </c>
      <c r="V52" s="346">
        <v>85.556570549550699</v>
      </c>
      <c r="W52" s="346">
        <v>89.142759488104588</v>
      </c>
      <c r="X52" s="346">
        <v>87.523336787379037</v>
      </c>
      <c r="Y52" s="346">
        <v>85.092200505677084</v>
      </c>
      <c r="DA52" s="167" t="s">
        <v>2192</v>
      </c>
    </row>
    <row r="53" spans="1:105" ht="12" customHeight="1" x14ac:dyDescent="0.25">
      <c r="A53" s="64" t="s">
        <v>28</v>
      </c>
      <c r="B53" s="229">
        <v>1.630784644999975</v>
      </c>
      <c r="C53" s="229">
        <v>1.6318600954418301</v>
      </c>
      <c r="D53" s="229">
        <v>1.687373827735559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2.5594859417486462</v>
      </c>
      <c r="C55" s="229">
        <v>2.680300373854696</v>
      </c>
      <c r="D55" s="229">
        <v>2.4386112751408389</v>
      </c>
      <c r="E55" s="229">
        <v>2.796463629586738</v>
      </c>
      <c r="F55" s="229">
        <v>2.591197509679378</v>
      </c>
      <c r="G55" s="229">
        <v>2.549266842561416</v>
      </c>
      <c r="H55" s="229">
        <v>2.4410720375580008</v>
      </c>
      <c r="I55" s="229">
        <v>2.2628581830443371</v>
      </c>
      <c r="J55" s="229">
        <v>1.954464215293793</v>
      </c>
      <c r="K55" s="229">
        <v>1.4987213940500601</v>
      </c>
      <c r="L55" s="229">
        <v>0.91137392390667704</v>
      </c>
      <c r="M55" s="229">
        <v>1.8686865212985999</v>
      </c>
      <c r="N55" s="229">
        <v>1.6138819397968081</v>
      </c>
      <c r="O55" s="229">
        <v>1.4346126274590141</v>
      </c>
      <c r="P55" s="229">
        <v>1.058467329847687</v>
      </c>
      <c r="Q55" s="229">
        <v>0.88900635205181699</v>
      </c>
      <c r="R55" s="229">
        <v>1.235457615560223</v>
      </c>
      <c r="S55" s="229">
        <v>1.645372934026357</v>
      </c>
      <c r="T55" s="229">
        <v>1.530844595173126</v>
      </c>
      <c r="U55" s="229">
        <v>1.619485193984084</v>
      </c>
      <c r="V55" s="229">
        <v>1.450346273204983</v>
      </c>
      <c r="W55" s="229">
        <v>1.3307167515774849</v>
      </c>
      <c r="X55" s="229">
        <v>1.9991140584857101</v>
      </c>
      <c r="Y55" s="229">
        <v>2.3162234924456251</v>
      </c>
      <c r="DA55" s="73" t="s">
        <v>2195</v>
      </c>
    </row>
    <row r="56" spans="1:105" ht="12" customHeight="1" x14ac:dyDescent="0.25">
      <c r="A56" s="64" t="s">
        <v>159</v>
      </c>
      <c r="B56" s="229">
        <v>2.4156892325841781</v>
      </c>
      <c r="C56" s="229">
        <v>2.524480040543557</v>
      </c>
      <c r="D56" s="229">
        <v>2.571526427637564</v>
      </c>
      <c r="E56" s="229">
        <v>3.108870902198448</v>
      </c>
      <c r="F56" s="229">
        <v>3.1268947956386408</v>
      </c>
      <c r="G56" s="229">
        <v>2.9928213855285821</v>
      </c>
      <c r="H56" s="229">
        <v>2.3106516561591981</v>
      </c>
      <c r="I56" s="229">
        <v>2.6915919139061621</v>
      </c>
      <c r="J56" s="229">
        <v>2.2973844253602782</v>
      </c>
      <c r="K56" s="229">
        <v>2.1717382487478591</v>
      </c>
      <c r="L56" s="229">
        <v>3.0386827596775641</v>
      </c>
      <c r="M56" s="229">
        <v>2.0826924148008792</v>
      </c>
      <c r="N56" s="229">
        <v>1.5743986939227159</v>
      </c>
      <c r="O56" s="229">
        <v>1.5201258335144889</v>
      </c>
      <c r="P56" s="229">
        <v>1.706691185756642</v>
      </c>
      <c r="Q56" s="229">
        <v>1.7749020672230551</v>
      </c>
      <c r="R56" s="229">
        <v>1.3856105360916471</v>
      </c>
      <c r="S56" s="229">
        <v>1.331801492316868</v>
      </c>
      <c r="T56" s="229">
        <v>1.228673189024748</v>
      </c>
      <c r="U56" s="229">
        <v>1.188314802492086</v>
      </c>
      <c r="V56" s="229">
        <v>1.456923588439675</v>
      </c>
      <c r="W56" s="229">
        <v>3.1566767861220071</v>
      </c>
      <c r="X56" s="229">
        <v>1.6916952619528061</v>
      </c>
      <c r="Y56" s="229">
        <v>1.4123370036085561</v>
      </c>
      <c r="DA56" s="73" t="s">
        <v>2196</v>
      </c>
    </row>
    <row r="57" spans="1:105" ht="12" customHeight="1" x14ac:dyDescent="0.25">
      <c r="A57" s="64" t="s">
        <v>32</v>
      </c>
      <c r="B57" s="229">
        <v>27.94991964693741</v>
      </c>
      <c r="C57" s="229">
        <v>30.040079413018521</v>
      </c>
      <c r="D57" s="229">
        <v>36.669672876995783</v>
      </c>
      <c r="E57" s="229">
        <v>37.924259235118669</v>
      </c>
      <c r="F57" s="229">
        <v>36.61475984324214</v>
      </c>
      <c r="G57" s="229">
        <v>34.79790719201705</v>
      </c>
      <c r="H57" s="229">
        <v>31.891833691930241</v>
      </c>
      <c r="I57" s="229">
        <v>24.751606379916609</v>
      </c>
      <c r="J57" s="229">
        <v>31.621608444080412</v>
      </c>
      <c r="K57" s="229">
        <v>20.27837925030315</v>
      </c>
      <c r="L57" s="229">
        <v>8.7174729611127653</v>
      </c>
      <c r="M57" s="229">
        <v>5.0845071748882571</v>
      </c>
      <c r="N57" s="229">
        <v>5.6135023992932389</v>
      </c>
      <c r="O57" s="229">
        <v>5.7176517680683343</v>
      </c>
      <c r="P57" s="229">
        <v>5.26676776017481</v>
      </c>
      <c r="Q57" s="229">
        <v>7.7820141147552482</v>
      </c>
      <c r="R57" s="229">
        <v>11.459331760663311</v>
      </c>
      <c r="S57" s="229">
        <v>7.0647773235114748</v>
      </c>
      <c r="T57" s="229">
        <v>5.8878687899390396</v>
      </c>
      <c r="U57" s="229">
        <v>2.599354891597883</v>
      </c>
      <c r="V57" s="229">
        <v>2.181412627927787</v>
      </c>
      <c r="W57" s="229">
        <v>4.0596544579110452</v>
      </c>
      <c r="X57" s="229">
        <v>2.982302716345421</v>
      </c>
      <c r="Y57" s="229">
        <v>2.7590380419748639</v>
      </c>
      <c r="DA57" s="73" t="s">
        <v>2197</v>
      </c>
    </row>
    <row r="58" spans="1:105" ht="12" customHeight="1" x14ac:dyDescent="0.25">
      <c r="A58" s="64" t="s">
        <v>33</v>
      </c>
      <c r="B58" s="229">
        <v>6.8351743071793647E-2</v>
      </c>
      <c r="C58" s="229">
        <v>0.1367092088280471</v>
      </c>
      <c r="D58" s="229">
        <v>0.13670920882806839</v>
      </c>
      <c r="E58" s="229">
        <v>6.835174307180901E-2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3.12229663596824E-2</v>
      </c>
      <c r="X58" s="229">
        <v>2.4607543135380279E-2</v>
      </c>
      <c r="Y58" s="229">
        <v>2.836162413463874E-2</v>
      </c>
      <c r="DA58" s="73" t="s">
        <v>2198</v>
      </c>
    </row>
    <row r="59" spans="1:105" ht="12" customHeight="1" x14ac:dyDescent="0.25">
      <c r="A59" s="64" t="s">
        <v>35</v>
      </c>
      <c r="B59" s="229">
        <v>93.69495642905693</v>
      </c>
      <c r="C59" s="229">
        <v>93.727805629754783</v>
      </c>
      <c r="D59" s="229">
        <v>93.037780109926246</v>
      </c>
      <c r="E59" s="229">
        <v>94.979221860215119</v>
      </c>
      <c r="F59" s="229">
        <v>77.418630184363138</v>
      </c>
      <c r="G59" s="229">
        <v>68.532850060457505</v>
      </c>
      <c r="H59" s="229">
        <v>66.56789337814638</v>
      </c>
      <c r="I59" s="229">
        <v>66.389360970084425</v>
      </c>
      <c r="J59" s="229">
        <v>63.538247541106138</v>
      </c>
      <c r="K59" s="229">
        <v>65.7532124608137</v>
      </c>
      <c r="L59" s="229">
        <v>67.127705196041276</v>
      </c>
      <c r="M59" s="229">
        <v>63.763950794849123</v>
      </c>
      <c r="N59" s="229">
        <v>61.290708985649168</v>
      </c>
      <c r="O59" s="229">
        <v>61.109483266428953</v>
      </c>
      <c r="P59" s="229">
        <v>58.65023354270815</v>
      </c>
      <c r="Q59" s="229">
        <v>56.601131172080429</v>
      </c>
      <c r="R59" s="229">
        <v>56.680531714373537</v>
      </c>
      <c r="S59" s="229">
        <v>59.751239302048923</v>
      </c>
      <c r="T59" s="229">
        <v>57.699813207659354</v>
      </c>
      <c r="U59" s="229">
        <v>58.437983764747933</v>
      </c>
      <c r="V59" s="229">
        <v>55.427389509845383</v>
      </c>
      <c r="W59" s="229">
        <v>73.959520646322474</v>
      </c>
      <c r="X59" s="229">
        <v>74.042879857890242</v>
      </c>
      <c r="Y59" s="229">
        <v>70.303396080723061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1.1585288534970919</v>
      </c>
      <c r="C61" s="229">
        <v>1.3101742687399389</v>
      </c>
      <c r="D61" s="229">
        <v>1.599175556153861</v>
      </c>
      <c r="E61" s="229">
        <v>1.3038163663160971</v>
      </c>
      <c r="F61" s="229">
        <v>1.253267894568183</v>
      </c>
      <c r="G61" s="229">
        <v>1.103207662918938</v>
      </c>
      <c r="H61" s="229">
        <v>1.1521709510738301</v>
      </c>
      <c r="I61" s="229">
        <v>1.084128232962422</v>
      </c>
      <c r="J61" s="229">
        <v>2.2579194858885132</v>
      </c>
      <c r="K61" s="229">
        <v>1.214479539366742</v>
      </c>
      <c r="L61" s="229">
        <v>0.6660575204613548</v>
      </c>
      <c r="M61" s="229">
        <v>0.61042158223761833</v>
      </c>
      <c r="N61" s="229">
        <v>0.60406367981350284</v>
      </c>
      <c r="O61" s="229">
        <v>1.1461277962947429</v>
      </c>
      <c r="P61" s="229">
        <v>1.160434507419857</v>
      </c>
      <c r="Q61" s="229">
        <v>2.4098910941454941</v>
      </c>
      <c r="R61" s="229">
        <v>2.4687031222387068</v>
      </c>
      <c r="S61" s="229">
        <v>2.1986210296169042</v>
      </c>
      <c r="T61" s="229">
        <v>2.4199687414620921</v>
      </c>
      <c r="U61" s="229">
        <v>2.3759612980408198</v>
      </c>
      <c r="V61" s="229">
        <v>1.5330613827028909</v>
      </c>
      <c r="W61" s="229">
        <v>1.70808968660904</v>
      </c>
      <c r="X61" s="229">
        <v>2.0611278130194521</v>
      </c>
      <c r="Y61" s="229">
        <v>2.1159053485757311</v>
      </c>
      <c r="DA61" s="73" t="s">
        <v>2201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12.95393147073689</v>
      </c>
      <c r="G62" s="229">
        <v>13.192378563728459</v>
      </c>
      <c r="H62" s="229">
        <v>11.909541558605159</v>
      </c>
      <c r="I62" s="229">
        <v>14.20338233478857</v>
      </c>
      <c r="J62" s="229">
        <v>14.76134406867013</v>
      </c>
      <c r="K62" s="229">
        <v>11.79191177973715</v>
      </c>
      <c r="L62" s="229">
        <v>10.57584133409283</v>
      </c>
      <c r="M62" s="229">
        <v>16.02351646024854</v>
      </c>
      <c r="N62" s="229">
        <v>18.514475102312229</v>
      </c>
      <c r="O62" s="229">
        <v>17.691043759473381</v>
      </c>
      <c r="P62" s="229">
        <v>25.1575560605589</v>
      </c>
      <c r="Q62" s="229">
        <v>21.309050767876951</v>
      </c>
      <c r="R62" s="229">
        <v>23.329478849084019</v>
      </c>
      <c r="S62" s="229">
        <v>25.203783905546281</v>
      </c>
      <c r="T62" s="229">
        <v>25.447484422855918</v>
      </c>
      <c r="U62" s="229">
        <v>23.85383125719445</v>
      </c>
      <c r="V62" s="229">
        <v>23.507437167429991</v>
      </c>
      <c r="W62" s="229">
        <v>4.8968781932028573</v>
      </c>
      <c r="X62" s="229">
        <v>4.7216095365500159</v>
      </c>
      <c r="Y62" s="229">
        <v>6.1569389142145932</v>
      </c>
      <c r="DA62" s="73" t="s">
        <v>2202</v>
      </c>
    </row>
    <row r="63" spans="1:105" ht="12" customHeight="1" x14ac:dyDescent="0.25">
      <c r="A63" s="166" t="s">
        <v>2203</v>
      </c>
      <c r="B63" s="347">
        <v>15.642859210187551</v>
      </c>
      <c r="C63" s="347">
        <v>16.136901433946139</v>
      </c>
      <c r="D63" s="347">
        <v>16.59965732267214</v>
      </c>
      <c r="E63" s="347">
        <v>16.841778921499142</v>
      </c>
      <c r="F63" s="347">
        <v>16.752181674661539</v>
      </c>
      <c r="G63" s="347">
        <v>16.803867566638139</v>
      </c>
      <c r="H63" s="347">
        <v>16.470034710608651</v>
      </c>
      <c r="I63" s="347">
        <v>16.332513262777951</v>
      </c>
      <c r="J63" s="347">
        <v>16.400864485317229</v>
      </c>
      <c r="K63" s="347">
        <v>15.81659821425515</v>
      </c>
      <c r="L63" s="347">
        <v>15.74921212868624</v>
      </c>
      <c r="M63" s="347">
        <v>15.43646337217017</v>
      </c>
      <c r="N63" s="347">
        <v>14.819875038989281</v>
      </c>
      <c r="O63" s="347">
        <v>14.69713341684527</v>
      </c>
      <c r="P63" s="347">
        <v>14.72833529003376</v>
      </c>
      <c r="Q63" s="347">
        <v>14.870905069886449</v>
      </c>
      <c r="R63" s="347">
        <v>15.03568157167264</v>
      </c>
      <c r="S63" s="347">
        <v>15.286927144818581</v>
      </c>
      <c r="T63" s="347">
        <v>15.30149950495775</v>
      </c>
      <c r="U63" s="347">
        <v>16.12630184408026</v>
      </c>
      <c r="V63" s="347">
        <v>16.85950237959835</v>
      </c>
      <c r="W63" s="347">
        <v>17.600701658628061</v>
      </c>
      <c r="X63" s="347">
        <v>17.279755686607661</v>
      </c>
      <c r="Y63" s="347">
        <v>16.77671097651114</v>
      </c>
      <c r="DA63" s="168" t="s">
        <v>2204</v>
      </c>
    </row>
    <row r="64" spans="1:105" ht="12" customHeight="1" x14ac:dyDescent="0.25">
      <c r="A64" s="60" t="s">
        <v>2205</v>
      </c>
      <c r="B64" s="262">
        <v>31.28571842037509</v>
      </c>
      <c r="C64" s="262">
        <v>32.273802867892272</v>
      </c>
      <c r="D64" s="262">
        <v>33.19931464534428</v>
      </c>
      <c r="E64" s="262">
        <v>33.683557842998283</v>
      </c>
      <c r="F64" s="262">
        <v>33.504363349323071</v>
      </c>
      <c r="G64" s="262">
        <v>33.607735133276293</v>
      </c>
      <c r="H64" s="262">
        <v>32.940069421217302</v>
      </c>
      <c r="I64" s="262">
        <v>32.665026525555888</v>
      </c>
      <c r="J64" s="262">
        <v>32.801728970634457</v>
      </c>
      <c r="K64" s="262">
        <v>31.633196428510299</v>
      </c>
      <c r="L64" s="262">
        <v>31.498424257372491</v>
      </c>
      <c r="M64" s="262">
        <v>30.87292674434034</v>
      </c>
      <c r="N64" s="262">
        <v>29.639750077978569</v>
      </c>
      <c r="O64" s="262">
        <v>29.394266833690541</v>
      </c>
      <c r="P64" s="262">
        <v>29.456670580067509</v>
      </c>
      <c r="Q64" s="262">
        <v>29.741810139772891</v>
      </c>
      <c r="R64" s="262">
        <v>30.07136314334528</v>
      </c>
      <c r="S64" s="262">
        <v>30.573854289637151</v>
      </c>
      <c r="T64" s="262">
        <v>30.602999009915511</v>
      </c>
      <c r="U64" s="262">
        <v>32.252603688160519</v>
      </c>
      <c r="V64" s="262">
        <v>33.7190047591967</v>
      </c>
      <c r="W64" s="262">
        <v>35.20140331725613</v>
      </c>
      <c r="X64" s="262">
        <v>34.559511373215322</v>
      </c>
      <c r="Y64" s="262">
        <v>33.553421953022273</v>
      </c>
      <c r="DA64" s="72" t="s">
        <v>2206</v>
      </c>
    </row>
    <row r="65" spans="1:105" ht="12" customHeight="1" x14ac:dyDescent="0.25">
      <c r="A65" s="101" t="s">
        <v>2207</v>
      </c>
      <c r="B65" s="278">
        <v>6.2571436840750199</v>
      </c>
      <c r="C65" s="278">
        <v>6.4547605735784543</v>
      </c>
      <c r="D65" s="278">
        <v>6.6398629290688582</v>
      </c>
      <c r="E65" s="278">
        <v>6.7367115685996541</v>
      </c>
      <c r="F65" s="278">
        <v>6.7008726698646157</v>
      </c>
      <c r="G65" s="278">
        <v>6.7215470266552577</v>
      </c>
      <c r="H65" s="278">
        <v>6.588013884243459</v>
      </c>
      <c r="I65" s="278">
        <v>6.53300530511118</v>
      </c>
      <c r="J65" s="278">
        <v>6.560345794126893</v>
      </c>
      <c r="K65" s="278">
        <v>6.3266392857020586</v>
      </c>
      <c r="L65" s="278">
        <v>6.2996848514744981</v>
      </c>
      <c r="M65" s="278">
        <v>6.1745853488680682</v>
      </c>
      <c r="N65" s="278">
        <v>5.927950015595715</v>
      </c>
      <c r="O65" s="278">
        <v>5.8788533667381087</v>
      </c>
      <c r="P65" s="278">
        <v>5.8913341160135033</v>
      </c>
      <c r="Q65" s="278">
        <v>5.9483620279545768</v>
      </c>
      <c r="R65" s="278">
        <v>6.0142726286690573</v>
      </c>
      <c r="S65" s="278">
        <v>6.1147708579274314</v>
      </c>
      <c r="T65" s="278">
        <v>6.1205998019831016</v>
      </c>
      <c r="U65" s="278">
        <v>6.4505207376321048</v>
      </c>
      <c r="V65" s="278">
        <v>6.7438009518393383</v>
      </c>
      <c r="W65" s="278">
        <v>7.0402806634512247</v>
      </c>
      <c r="X65" s="278">
        <v>6.9119022746430634</v>
      </c>
      <c r="Y65" s="278">
        <v>6.7106843906044551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289.45815464486157</v>
      </c>
      <c r="C66" s="261">
        <f t="shared" si="3"/>
        <v>297.55893899163686</v>
      </c>
      <c r="D66" s="261">
        <f t="shared" si="3"/>
        <v>307.50264723198796</v>
      </c>
      <c r="E66" s="261">
        <f t="shared" si="3"/>
        <v>312.03602571978814</v>
      </c>
      <c r="F66" s="261">
        <f t="shared" si="3"/>
        <v>305.91710705338971</v>
      </c>
      <c r="G66" s="261">
        <f t="shared" si="3"/>
        <v>299.45674482803219</v>
      </c>
      <c r="H66" s="261">
        <f t="shared" si="3"/>
        <v>290.68238342412593</v>
      </c>
      <c r="I66" s="261">
        <f t="shared" si="3"/>
        <v>285.65141815184245</v>
      </c>
      <c r="J66" s="261">
        <f t="shared" si="3"/>
        <v>289.62658329534656</v>
      </c>
      <c r="K66" s="261">
        <f t="shared" si="3"/>
        <v>273.42258120219446</v>
      </c>
      <c r="L66" s="261">
        <f t="shared" si="3"/>
        <v>265.11402104264499</v>
      </c>
      <c r="M66" s="261">
        <f t="shared" si="3"/>
        <v>259.70587198756334</v>
      </c>
      <c r="N66" s="261">
        <f t="shared" si="3"/>
        <v>251.3475345677422</v>
      </c>
      <c r="O66" s="261">
        <f t="shared" si="3"/>
        <v>249.37153131975313</v>
      </c>
      <c r="P66" s="261">
        <f t="shared" si="3"/>
        <v>252.17997190630294</v>
      </c>
      <c r="Q66" s="261">
        <f t="shared" si="3"/>
        <v>252.70699370846557</v>
      </c>
      <c r="R66" s="261">
        <f t="shared" si="3"/>
        <v>258.469316713887</v>
      </c>
      <c r="S66" s="261">
        <f t="shared" si="3"/>
        <v>262.14404419587362</v>
      </c>
      <c r="T66" s="261">
        <f t="shared" si="3"/>
        <v>260.35711438765765</v>
      </c>
      <c r="U66" s="261">
        <f t="shared" si="3"/>
        <v>268.59095009119812</v>
      </c>
      <c r="V66" s="261">
        <f t="shared" si="3"/>
        <v>275.2824247879114</v>
      </c>
      <c r="W66" s="261">
        <f t="shared" si="3"/>
        <v>288.31936049022659</v>
      </c>
      <c r="X66" s="261">
        <f t="shared" si="3"/>
        <v>283.06767741951802</v>
      </c>
      <c r="Y66" s="261">
        <f t="shared" si="3"/>
        <v>274.82096721683581</v>
      </c>
      <c r="DA66" s="70"/>
    </row>
    <row r="67" spans="1:105" ht="12" customHeight="1" x14ac:dyDescent="0.25">
      <c r="A67" s="165" t="s">
        <v>2210</v>
      </c>
      <c r="B67" s="346">
        <v>61.151980861330507</v>
      </c>
      <c r="C67" s="346">
        <v>62.327739517708522</v>
      </c>
      <c r="D67" s="346">
        <v>65.092018037767232</v>
      </c>
      <c r="E67" s="346">
        <v>66.084859081716957</v>
      </c>
      <c r="F67" s="346">
        <v>62.305979236484568</v>
      </c>
      <c r="G67" s="346">
        <v>57.20436306824223</v>
      </c>
      <c r="H67" s="346">
        <v>54.080608222066161</v>
      </c>
      <c r="I67" s="346">
        <v>51.763495939732223</v>
      </c>
      <c r="J67" s="346">
        <v>53.896771564013513</v>
      </c>
      <c r="K67" s="346">
        <v>47.89399402714492</v>
      </c>
      <c r="L67" s="346">
        <v>42.662338405783267</v>
      </c>
      <c r="M67" s="346">
        <v>41.633134012912308</v>
      </c>
      <c r="N67" s="346">
        <v>41.354469642717241</v>
      </c>
      <c r="O67" s="346">
        <v>41.090010121734501</v>
      </c>
      <c r="P67" s="346">
        <v>42.666459899778452</v>
      </c>
      <c r="Q67" s="346">
        <v>41.755810093193908</v>
      </c>
      <c r="R67" s="346">
        <v>44.278916862278997</v>
      </c>
      <c r="S67" s="346">
        <v>44.558568526994932</v>
      </c>
      <c r="T67" s="346">
        <v>43.143183776282143</v>
      </c>
      <c r="U67" s="346">
        <v>41.404851209641087</v>
      </c>
      <c r="V67" s="346">
        <v>39.389582030102829</v>
      </c>
      <c r="W67" s="346">
        <v>42.088885159029743</v>
      </c>
      <c r="X67" s="346">
        <v>41.326029823223038</v>
      </c>
      <c r="Y67" s="346">
        <v>40.094847125508089</v>
      </c>
      <c r="DA67" s="167" t="s">
        <v>2211</v>
      </c>
    </row>
    <row r="68" spans="1:105" ht="12" customHeight="1" x14ac:dyDescent="0.25">
      <c r="A68" s="165" t="s">
        <v>2212</v>
      </c>
      <c r="B68" s="346">
        <v>24.38915435304412</v>
      </c>
      <c r="C68" s="346">
        <v>24.873949623413662</v>
      </c>
      <c r="D68" s="346">
        <v>26.020991000566241</v>
      </c>
      <c r="E68" s="346">
        <v>26.405282255076092</v>
      </c>
      <c r="F68" s="346">
        <v>25.233214281106729</v>
      </c>
      <c r="G68" s="346">
        <v>23.20070181742496</v>
      </c>
      <c r="H68" s="346">
        <v>21.90187009029405</v>
      </c>
      <c r="I68" s="346">
        <v>20.980717742381639</v>
      </c>
      <c r="J68" s="346">
        <v>21.931595114313431</v>
      </c>
      <c r="K68" s="346">
        <v>19.34674266416971</v>
      </c>
      <c r="L68" s="346">
        <v>17.14826895091382</v>
      </c>
      <c r="M68" s="346">
        <v>16.84625123680323</v>
      </c>
      <c r="N68" s="346">
        <v>16.804293890453081</v>
      </c>
      <c r="O68" s="346">
        <v>16.692784109374639</v>
      </c>
      <c r="P68" s="346">
        <v>17.518033867810779</v>
      </c>
      <c r="Q68" s="346">
        <v>17.097195841088752</v>
      </c>
      <c r="R68" s="346">
        <v>18.188420289930129</v>
      </c>
      <c r="S68" s="346">
        <v>18.308311709475181</v>
      </c>
      <c r="T68" s="346">
        <v>17.74680443306308</v>
      </c>
      <c r="U68" s="346">
        <v>16.96702305304126</v>
      </c>
      <c r="V68" s="346">
        <v>16.115919106286551</v>
      </c>
      <c r="W68" s="346">
        <v>16.79143392019698</v>
      </c>
      <c r="X68" s="346">
        <v>16.486390308979981</v>
      </c>
      <c r="Y68" s="346">
        <v>16.02844774068155</v>
      </c>
      <c r="DA68" s="167" t="s">
        <v>2213</v>
      </c>
    </row>
    <row r="69" spans="1:105" ht="12" customHeight="1" x14ac:dyDescent="0.25">
      <c r="A69" s="64" t="s">
        <v>28</v>
      </c>
      <c r="B69" s="229">
        <v>0.3071838112465326</v>
      </c>
      <c r="C69" s="229">
        <v>0.30738638916909811</v>
      </c>
      <c r="D69" s="229">
        <v>0.31784326949035452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0.48211923556484182</v>
      </c>
      <c r="C71" s="229">
        <v>0.50487652471501188</v>
      </c>
      <c r="D71" s="229">
        <v>0.45935060030353719</v>
      </c>
      <c r="E71" s="229">
        <v>0.52675769199971822</v>
      </c>
      <c r="F71" s="229">
        <v>0.48809260570137891</v>
      </c>
      <c r="G71" s="229">
        <v>0.48019430829411691</v>
      </c>
      <c r="H71" s="229">
        <v>0.45981412341812772</v>
      </c>
      <c r="I71" s="229">
        <v>0.42624475470087231</v>
      </c>
      <c r="J71" s="229">
        <v>0.36815392421046522</v>
      </c>
      <c r="K71" s="229">
        <v>0.28230763101219969</v>
      </c>
      <c r="L71" s="229">
        <v>0.1716715424533353</v>
      </c>
      <c r="M71" s="229">
        <v>0.35199635304239552</v>
      </c>
      <c r="N71" s="229">
        <v>0.30399992217779198</v>
      </c>
      <c r="O71" s="229">
        <v>0.27023174146042372</v>
      </c>
      <c r="P71" s="229">
        <v>0.19937888761673889</v>
      </c>
      <c r="Q71" s="229">
        <v>0.16745826022028679</v>
      </c>
      <c r="R71" s="229">
        <v>0.23271777800026361</v>
      </c>
      <c r="S71" s="229">
        <v>0.30993174380551852</v>
      </c>
      <c r="T71" s="229">
        <v>0.28835853870297112</v>
      </c>
      <c r="U71" s="229">
        <v>0.30505538280032601</v>
      </c>
      <c r="V71" s="229">
        <v>0.27319541988348711</v>
      </c>
      <c r="W71" s="229">
        <v>0.25066132716695</v>
      </c>
      <c r="X71" s="229">
        <v>0.37656442098899801</v>
      </c>
      <c r="Y71" s="229">
        <v>0.43629694594543622</v>
      </c>
      <c r="DA71" s="73" t="s">
        <v>2216</v>
      </c>
    </row>
    <row r="72" spans="1:105" ht="12" customHeight="1" x14ac:dyDescent="0.25">
      <c r="A72" s="64" t="s">
        <v>159</v>
      </c>
      <c r="B72" s="229">
        <v>0.45503287483580068</v>
      </c>
      <c r="C72" s="229">
        <v>0.47552532619657001</v>
      </c>
      <c r="D72" s="229">
        <v>0.48438724952729711</v>
      </c>
      <c r="E72" s="229">
        <v>0.58560449127283809</v>
      </c>
      <c r="F72" s="229">
        <v>0.58899957369370526</v>
      </c>
      <c r="G72" s="229">
        <v>0.56374474852061929</v>
      </c>
      <c r="H72" s="229">
        <v>0.43524740337624801</v>
      </c>
      <c r="I72" s="229">
        <v>0.50700346300725485</v>
      </c>
      <c r="J72" s="229">
        <v>0.43274831281024628</v>
      </c>
      <c r="K72" s="229">
        <v>0.40908088896081551</v>
      </c>
      <c r="L72" s="229">
        <v>0.57238345611654939</v>
      </c>
      <c r="M72" s="229">
        <v>0.39230771248326812</v>
      </c>
      <c r="N72" s="229">
        <v>0.29656263486632878</v>
      </c>
      <c r="O72" s="229">
        <v>0.28633949218555471</v>
      </c>
      <c r="P72" s="229">
        <v>0.32148199620900741</v>
      </c>
      <c r="Q72" s="229">
        <v>0.33433058329963339</v>
      </c>
      <c r="R72" s="229">
        <v>0.26100143062114117</v>
      </c>
      <c r="S72" s="229">
        <v>0.250865655062457</v>
      </c>
      <c r="T72" s="229">
        <v>0.2314398250794539</v>
      </c>
      <c r="U72" s="229">
        <v>0.22383769132814929</v>
      </c>
      <c r="V72" s="229">
        <v>0.27443436014930173</v>
      </c>
      <c r="W72" s="229">
        <v>0.59460947771827277</v>
      </c>
      <c r="X72" s="229">
        <v>0.31865727925980819</v>
      </c>
      <c r="Y72" s="229">
        <v>0.26603577907307968</v>
      </c>
      <c r="DA72" s="73" t="s">
        <v>2217</v>
      </c>
    </row>
    <row r="73" spans="1:105" ht="12" customHeight="1" x14ac:dyDescent="0.25">
      <c r="A73" s="64" t="s">
        <v>32</v>
      </c>
      <c r="B73" s="229">
        <v>5.2648048088413946</v>
      </c>
      <c r="C73" s="229">
        <v>5.6585191138095814</v>
      </c>
      <c r="D73" s="229">
        <v>6.9073068023149924</v>
      </c>
      <c r="E73" s="229">
        <v>7.1436277783603064</v>
      </c>
      <c r="F73" s="229">
        <v>6.8969630729652804</v>
      </c>
      <c r="G73" s="229">
        <v>6.5547304406015483</v>
      </c>
      <c r="H73" s="229">
        <v>6.007326013992401</v>
      </c>
      <c r="I73" s="229">
        <v>4.6623524482945404</v>
      </c>
      <c r="J73" s="229">
        <v>5.9564248592727642</v>
      </c>
      <c r="K73" s="229">
        <v>3.8197501080903442</v>
      </c>
      <c r="L73" s="229">
        <v>1.6420724691292741</v>
      </c>
      <c r="M73" s="229">
        <v>0.95774650385706783</v>
      </c>
      <c r="N73" s="229">
        <v>1.0573910336618839</v>
      </c>
      <c r="O73" s="229">
        <v>1.077009197309271</v>
      </c>
      <c r="P73" s="229">
        <v>0.99207813765065689</v>
      </c>
      <c r="Q73" s="229">
        <v>1.4658641545799349</v>
      </c>
      <c r="R73" s="229">
        <v>2.158544486773144</v>
      </c>
      <c r="S73" s="229">
        <v>1.330761379498006</v>
      </c>
      <c r="T73" s="229">
        <v>1.109072237440041</v>
      </c>
      <c r="U73" s="229">
        <v>0.48962917625666502</v>
      </c>
      <c r="V73" s="229">
        <v>0.41090320969276861</v>
      </c>
      <c r="W73" s="229">
        <v>0.7646994546757645</v>
      </c>
      <c r="X73" s="229">
        <v>0.56176339255259999</v>
      </c>
      <c r="Y73" s="229">
        <v>0.5197079968262901</v>
      </c>
      <c r="DA73" s="73" t="s">
        <v>2218</v>
      </c>
    </row>
    <row r="74" spans="1:105" ht="12" customHeight="1" x14ac:dyDescent="0.25">
      <c r="A74" s="64" t="s">
        <v>33</v>
      </c>
      <c r="B74" s="229">
        <v>1.2875120578620411E-2</v>
      </c>
      <c r="C74" s="229">
        <v>2.5751319114424371E-2</v>
      </c>
      <c r="D74" s="229">
        <v>2.5751319114428399E-2</v>
      </c>
      <c r="E74" s="229">
        <v>1.2875120578623309E-2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5.8813343835412831E-3</v>
      </c>
      <c r="X74" s="229">
        <v>4.6352158814566731E-3</v>
      </c>
      <c r="Y74" s="229">
        <v>5.3423557926743316E-3</v>
      </c>
      <c r="DA74" s="73" t="s">
        <v>2219</v>
      </c>
    </row>
    <row r="75" spans="1:105" ht="12" customHeight="1" x14ac:dyDescent="0.25">
      <c r="A75" s="64" t="s">
        <v>35</v>
      </c>
      <c r="B75" s="229">
        <v>17.648911460320971</v>
      </c>
      <c r="C75" s="229">
        <v>17.655099121394251</v>
      </c>
      <c r="D75" s="229">
        <v>17.525122015166151</v>
      </c>
      <c r="E75" s="229">
        <v>17.89082295427875</v>
      </c>
      <c r="F75" s="229">
        <v>14.5830106718468</v>
      </c>
      <c r="G75" s="229">
        <v>12.90923491443521</v>
      </c>
      <c r="H75" s="229">
        <v>12.539104569844749</v>
      </c>
      <c r="I75" s="229">
        <v>12.505475196580999</v>
      </c>
      <c r="J75" s="229">
        <v>11.968423359543539</v>
      </c>
      <c r="K75" s="229">
        <v>12.38564666851892</v>
      </c>
      <c r="L75" s="229">
        <v>12.64455388734296</v>
      </c>
      <c r="M75" s="229">
        <v>12.01093809986078</v>
      </c>
      <c r="N75" s="229">
        <v>11.545064296465769</v>
      </c>
      <c r="O75" s="229">
        <v>11.510927595892429</v>
      </c>
      <c r="P75" s="229">
        <v>11.04768942078713</v>
      </c>
      <c r="Q75" s="229">
        <v>10.661708918840629</v>
      </c>
      <c r="R75" s="229">
        <v>10.67666525367701</v>
      </c>
      <c r="S75" s="229">
        <v>11.25508108736655</v>
      </c>
      <c r="T75" s="229">
        <v>10.868662875680981</v>
      </c>
      <c r="U75" s="229">
        <v>11.00770885319352</v>
      </c>
      <c r="V75" s="229">
        <v>10.440616306563671</v>
      </c>
      <c r="W75" s="229">
        <v>13.931433251938859</v>
      </c>
      <c r="X75" s="229">
        <v>13.94713526409013</v>
      </c>
      <c r="Y75" s="229">
        <v>13.242744968114041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0.2182270416559618</v>
      </c>
      <c r="C77" s="229">
        <v>0.24679182901472541</v>
      </c>
      <c r="D77" s="229">
        <v>0.30122974464948071</v>
      </c>
      <c r="E77" s="229">
        <v>0.24559421858585759</v>
      </c>
      <c r="F77" s="229">
        <v>0.23607262279954699</v>
      </c>
      <c r="G77" s="229">
        <v>0.2078064295802986</v>
      </c>
      <c r="H77" s="229">
        <v>0.2170294312272035</v>
      </c>
      <c r="I77" s="229">
        <v>0.20421252033641199</v>
      </c>
      <c r="J77" s="229">
        <v>0.42531447379617421</v>
      </c>
      <c r="K77" s="229">
        <v>0.22876622902199001</v>
      </c>
      <c r="L77" s="229">
        <v>0.12546235842485359</v>
      </c>
      <c r="M77" s="229">
        <v>0.11498245870403891</v>
      </c>
      <c r="N77" s="229">
        <v>0.1137848482751197</v>
      </c>
      <c r="O77" s="229">
        <v>0.21589110844333109</v>
      </c>
      <c r="P77" s="229">
        <v>0.2185860013976462</v>
      </c>
      <c r="Q77" s="229">
        <v>0.45394070471438652</v>
      </c>
      <c r="R77" s="229">
        <v>0.46501887067100312</v>
      </c>
      <c r="S77" s="229">
        <v>0.41414468147908412</v>
      </c>
      <c r="T77" s="229">
        <v>0.45583898731141892</v>
      </c>
      <c r="U77" s="229">
        <v>0.4475494965838665</v>
      </c>
      <c r="V77" s="229">
        <v>0.28877610532907633</v>
      </c>
      <c r="W77" s="229">
        <v>0.32174542573245068</v>
      </c>
      <c r="X77" s="229">
        <v>0.38824568223081091</v>
      </c>
      <c r="Y77" s="229">
        <v>0.39856388837437601</v>
      </c>
      <c r="DA77" s="73" t="s">
        <v>2222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2.440075734100025</v>
      </c>
      <c r="G78" s="229">
        <v>2.4849909759931719</v>
      </c>
      <c r="H78" s="229">
        <v>2.2433485484353199</v>
      </c>
      <c r="I78" s="229">
        <v>2.675429359461559</v>
      </c>
      <c r="J78" s="229">
        <v>2.7805301846802459</v>
      </c>
      <c r="K78" s="229">
        <v>2.221191138565445</v>
      </c>
      <c r="L78" s="229">
        <v>1.9921252374468481</v>
      </c>
      <c r="M78" s="229">
        <v>3.0182801088556821</v>
      </c>
      <c r="N78" s="229">
        <v>3.487491155006182</v>
      </c>
      <c r="O78" s="229">
        <v>3.3323849740836291</v>
      </c>
      <c r="P78" s="229">
        <v>4.7388194241495976</v>
      </c>
      <c r="Q78" s="229">
        <v>4.013893219433883</v>
      </c>
      <c r="R78" s="229">
        <v>4.394472470187571</v>
      </c>
      <c r="S78" s="229">
        <v>4.7475271622635624</v>
      </c>
      <c r="T78" s="229">
        <v>4.793431968848207</v>
      </c>
      <c r="U78" s="229">
        <v>4.493242452878734</v>
      </c>
      <c r="V78" s="229">
        <v>4.4279937046682516</v>
      </c>
      <c r="W78" s="229">
        <v>0.92240364858114743</v>
      </c>
      <c r="X78" s="229">
        <v>0.88938905397618018</v>
      </c>
      <c r="Y78" s="229">
        <v>1.159755806555657</v>
      </c>
      <c r="DA78" s="73" t="s">
        <v>2223</v>
      </c>
    </row>
    <row r="79" spans="1:105" ht="12" customHeight="1" x14ac:dyDescent="0.25">
      <c r="A79" s="165" t="s">
        <v>2224</v>
      </c>
      <c r="B79" s="346">
        <v>203.9170194304869</v>
      </c>
      <c r="C79" s="346">
        <v>210.35724985051471</v>
      </c>
      <c r="D79" s="346">
        <v>216.38963819365449</v>
      </c>
      <c r="E79" s="346">
        <v>219.5458843829951</v>
      </c>
      <c r="F79" s="346">
        <v>218.3779135357984</v>
      </c>
      <c r="G79" s="346">
        <v>219.05167994236501</v>
      </c>
      <c r="H79" s="346">
        <v>214.6999051117657</v>
      </c>
      <c r="I79" s="346">
        <v>212.90720446972861</v>
      </c>
      <c r="J79" s="346">
        <v>213.79821661701959</v>
      </c>
      <c r="K79" s="346">
        <v>206.18184451087981</v>
      </c>
      <c r="L79" s="346">
        <v>205.3034136859479</v>
      </c>
      <c r="M79" s="346">
        <v>201.22648673784781</v>
      </c>
      <c r="N79" s="346">
        <v>193.18877103457189</v>
      </c>
      <c r="O79" s="346">
        <v>191.588737088644</v>
      </c>
      <c r="P79" s="346">
        <v>191.99547813871371</v>
      </c>
      <c r="Q79" s="346">
        <v>193.85398777418291</v>
      </c>
      <c r="R79" s="346">
        <v>196.0019795616779</v>
      </c>
      <c r="S79" s="346">
        <v>199.27716395940351</v>
      </c>
      <c r="T79" s="346">
        <v>199.46712617831241</v>
      </c>
      <c r="U79" s="346">
        <v>210.2190758285158</v>
      </c>
      <c r="V79" s="346">
        <v>219.776923651522</v>
      </c>
      <c r="W79" s="346">
        <v>229.43904141099989</v>
      </c>
      <c r="X79" s="346">
        <v>225.255257287315</v>
      </c>
      <c r="Y79" s="346">
        <v>218.6976723506462</v>
      </c>
      <c r="DA79" s="167" t="s">
        <v>2225</v>
      </c>
    </row>
    <row r="80" spans="1:105" ht="12" customHeight="1" x14ac:dyDescent="0.25">
      <c r="A80" s="132" t="s">
        <v>2226</v>
      </c>
      <c r="B80" s="316">
        <v>279.49672866707732</v>
      </c>
      <c r="C80" s="316">
        <v>288.32396309452798</v>
      </c>
      <c r="D80" s="316">
        <v>296.59219304740731</v>
      </c>
      <c r="E80" s="316">
        <v>300.91826885634362</v>
      </c>
      <c r="F80" s="316">
        <v>299.31740183758421</v>
      </c>
      <c r="G80" s="316">
        <v>300.24089271170101</v>
      </c>
      <c r="H80" s="316">
        <v>294.27617808196959</v>
      </c>
      <c r="I80" s="316">
        <v>291.81903170778202</v>
      </c>
      <c r="J80" s="316">
        <v>293.04028818292068</v>
      </c>
      <c r="K80" s="316">
        <v>282.60098746185997</v>
      </c>
      <c r="L80" s="316">
        <v>281.39697544454782</v>
      </c>
      <c r="M80" s="316">
        <v>275.80897818864878</v>
      </c>
      <c r="N80" s="316">
        <v>264.79216727558338</v>
      </c>
      <c r="O80" s="316">
        <v>262.59909749213853</v>
      </c>
      <c r="P80" s="316">
        <v>263.15659285582427</v>
      </c>
      <c r="Q80" s="316">
        <v>265.70393963816048</v>
      </c>
      <c r="R80" s="316">
        <v>268.64806210270677</v>
      </c>
      <c r="S80" s="316">
        <v>273.1371593222637</v>
      </c>
      <c r="T80" s="316">
        <v>273.39752904963473</v>
      </c>
      <c r="U80" s="316">
        <v>288.13457631728249</v>
      </c>
      <c r="V80" s="316">
        <v>301.23494041189713</v>
      </c>
      <c r="W80" s="316">
        <v>314.47822100373969</v>
      </c>
      <c r="X80" s="316">
        <v>308.74376107839828</v>
      </c>
      <c r="Y80" s="316">
        <v>299.75567591084211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1</v>
      </c>
      <c r="D84" s="232">
        <f t="shared" si="4"/>
        <v>1.0000000000000002</v>
      </c>
      <c r="E84" s="232">
        <f t="shared" si="4"/>
        <v>0.99999999999999978</v>
      </c>
      <c r="F84" s="232">
        <f t="shared" si="4"/>
        <v>0.99999999999999978</v>
      </c>
      <c r="G84" s="232">
        <f t="shared" si="4"/>
        <v>1</v>
      </c>
      <c r="H84" s="232">
        <f t="shared" si="4"/>
        <v>0.99999999999999989</v>
      </c>
      <c r="I84" s="232">
        <f t="shared" si="4"/>
        <v>0.99999999999999967</v>
      </c>
      <c r="J84" s="232">
        <f t="shared" si="4"/>
        <v>1</v>
      </c>
      <c r="K84" s="232">
        <f t="shared" si="4"/>
        <v>1</v>
      </c>
      <c r="L84" s="232">
        <f t="shared" si="4"/>
        <v>0.99999999999999978</v>
      </c>
      <c r="M84" s="232">
        <f t="shared" si="4"/>
        <v>1</v>
      </c>
      <c r="N84" s="232">
        <f t="shared" si="4"/>
        <v>0.99999999999999989</v>
      </c>
      <c r="O84" s="232">
        <f t="shared" si="4"/>
        <v>0.99999999999999978</v>
      </c>
      <c r="P84" s="232">
        <f t="shared" si="4"/>
        <v>1</v>
      </c>
      <c r="Q84" s="232">
        <f t="shared" si="4"/>
        <v>0.99999999999999978</v>
      </c>
      <c r="R84" s="232">
        <f t="shared" si="4"/>
        <v>1</v>
      </c>
      <c r="S84" s="232">
        <f t="shared" si="4"/>
        <v>0.99999999999999989</v>
      </c>
      <c r="T84" s="232">
        <f t="shared" si="4"/>
        <v>0.99999999999999989</v>
      </c>
      <c r="U84" s="232">
        <f t="shared" si="4"/>
        <v>0.99999999999999989</v>
      </c>
      <c r="V84" s="232">
        <f t="shared" si="4"/>
        <v>1</v>
      </c>
      <c r="W84" s="232">
        <f t="shared" si="4"/>
        <v>1.0000000000000002</v>
      </c>
      <c r="X84" s="232">
        <f t="shared" si="4"/>
        <v>1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1.4131159361078567E-2</v>
      </c>
      <c r="C85" s="299">
        <f t="shared" si="5"/>
        <v>1.4247559193328669E-2</v>
      </c>
      <c r="D85" s="299">
        <f t="shared" si="5"/>
        <v>1.4078649571929183E-2</v>
      </c>
      <c r="E85" s="299">
        <f t="shared" si="5"/>
        <v>1.4075927036325785E-2</v>
      </c>
      <c r="F85" s="299">
        <f t="shared" si="5"/>
        <v>1.4510536012647884E-2</v>
      </c>
      <c r="G85" s="299">
        <f t="shared" si="5"/>
        <v>1.5407835062344779E-2</v>
      </c>
      <c r="H85" s="299">
        <f t="shared" si="5"/>
        <v>1.5797180563282359E-2</v>
      </c>
      <c r="I85" s="299">
        <f t="shared" si="5"/>
        <v>1.6163444100752745E-2</v>
      </c>
      <c r="J85" s="299">
        <f t="shared" si="5"/>
        <v>1.5746623249967655E-2</v>
      </c>
      <c r="K85" s="299">
        <f t="shared" si="5"/>
        <v>1.6675922933420642E-2</v>
      </c>
      <c r="L85" s="299">
        <f t="shared" si="5"/>
        <v>1.790632272603877E-2</v>
      </c>
      <c r="M85" s="299">
        <f t="shared" si="5"/>
        <v>1.7884912894036428E-2</v>
      </c>
      <c r="N85" s="299">
        <f t="shared" si="5"/>
        <v>1.7484469238022517E-2</v>
      </c>
      <c r="O85" s="299">
        <f t="shared" si="5"/>
        <v>1.7466953280463268E-2</v>
      </c>
      <c r="P85" s="299">
        <f t="shared" si="5"/>
        <v>1.6992320590113283E-2</v>
      </c>
      <c r="Q85" s="299">
        <f t="shared" si="5"/>
        <v>1.7343039942554622E-2</v>
      </c>
      <c r="R85" s="299">
        <f t="shared" si="5"/>
        <v>1.6813225530104711E-2</v>
      </c>
      <c r="S85" s="299">
        <f t="shared" si="5"/>
        <v>1.691998605285867E-2</v>
      </c>
      <c r="T85" s="299">
        <f t="shared" si="5"/>
        <v>1.7255437490751653E-2</v>
      </c>
      <c r="U85" s="299">
        <f t="shared" si="5"/>
        <v>1.8268480817037157E-2</v>
      </c>
      <c r="V85" s="299">
        <f t="shared" si="5"/>
        <v>1.9259968813473527E-2</v>
      </c>
      <c r="W85" s="299">
        <f t="shared" si="5"/>
        <v>1.9304336025339652E-2</v>
      </c>
      <c r="X85" s="299">
        <f t="shared" si="5"/>
        <v>1.9302546516616392E-2</v>
      </c>
      <c r="Y85" s="299">
        <f t="shared" si="5"/>
        <v>1.9284966947717894E-2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1.6486352587924996E-2</v>
      </c>
      <c r="C86" s="233">
        <f t="shared" si="6"/>
        <v>1.6622152392216781E-2</v>
      </c>
      <c r="D86" s="233">
        <f t="shared" si="6"/>
        <v>1.642509116725072E-2</v>
      </c>
      <c r="E86" s="233">
        <f t="shared" si="6"/>
        <v>1.6421914875713418E-2</v>
      </c>
      <c r="F86" s="233">
        <f t="shared" si="6"/>
        <v>1.6928958681422537E-2</v>
      </c>
      <c r="G86" s="233">
        <f t="shared" si="6"/>
        <v>1.7975807572735578E-2</v>
      </c>
      <c r="H86" s="233">
        <f t="shared" si="6"/>
        <v>1.8430043990496088E-2</v>
      </c>
      <c r="I86" s="233">
        <f t="shared" si="6"/>
        <v>1.8857351450878208E-2</v>
      </c>
      <c r="J86" s="233">
        <f t="shared" si="6"/>
        <v>1.8371060458295604E-2</v>
      </c>
      <c r="K86" s="233">
        <f t="shared" si="6"/>
        <v>1.9455243422324082E-2</v>
      </c>
      <c r="L86" s="233">
        <f t="shared" si="6"/>
        <v>2.0890709847045219E-2</v>
      </c>
      <c r="M86" s="233">
        <f t="shared" si="6"/>
        <v>2.0865731709709168E-2</v>
      </c>
      <c r="N86" s="233">
        <f t="shared" si="6"/>
        <v>2.0398547444359604E-2</v>
      </c>
      <c r="O86" s="233">
        <f t="shared" si="6"/>
        <v>2.0378112160540477E-2</v>
      </c>
      <c r="P86" s="233">
        <f t="shared" si="6"/>
        <v>1.9824374021798829E-2</v>
      </c>
      <c r="Q86" s="233">
        <f t="shared" si="6"/>
        <v>2.0233546599647063E-2</v>
      </c>
      <c r="R86" s="233">
        <f t="shared" si="6"/>
        <v>1.9615429785122162E-2</v>
      </c>
      <c r="S86" s="233">
        <f t="shared" si="6"/>
        <v>1.9739983728335124E-2</v>
      </c>
      <c r="T86" s="233">
        <f t="shared" si="6"/>
        <v>2.0131343739210265E-2</v>
      </c>
      <c r="U86" s="233">
        <f t="shared" si="6"/>
        <v>2.1313227619876678E-2</v>
      </c>
      <c r="V86" s="233">
        <f t="shared" si="6"/>
        <v>2.2469963615719114E-2</v>
      </c>
      <c r="W86" s="233">
        <f t="shared" si="6"/>
        <v>2.2521725362896271E-2</v>
      </c>
      <c r="X86" s="233">
        <f t="shared" si="6"/>
        <v>2.2519637602719123E-2</v>
      </c>
      <c r="Y86" s="233">
        <f t="shared" si="6"/>
        <v>2.2499128105670882E-2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3.7683091629542843E-2</v>
      </c>
      <c r="C87" s="233">
        <f t="shared" si="7"/>
        <v>3.7993491182209779E-2</v>
      </c>
      <c r="D87" s="233">
        <f t="shared" si="7"/>
        <v>3.7543065525144505E-2</v>
      </c>
      <c r="E87" s="233">
        <f t="shared" si="7"/>
        <v>3.7535805430202095E-2</v>
      </c>
      <c r="F87" s="233">
        <f t="shared" si="7"/>
        <v>3.8694762700394382E-2</v>
      </c>
      <c r="G87" s="233">
        <f t="shared" si="7"/>
        <v>4.108756016625275E-2</v>
      </c>
      <c r="H87" s="233">
        <f t="shared" si="7"/>
        <v>4.2125814835419655E-2</v>
      </c>
      <c r="I87" s="233">
        <f t="shared" si="7"/>
        <v>4.3102517602007319E-2</v>
      </c>
      <c r="J87" s="233">
        <f t="shared" si="7"/>
        <v>4.1990995333247093E-2</v>
      </c>
      <c r="K87" s="233">
        <f t="shared" si="7"/>
        <v>4.446912782245506E-2</v>
      </c>
      <c r="L87" s="233">
        <f t="shared" si="7"/>
        <v>4.7750193936103372E-2</v>
      </c>
      <c r="M87" s="233">
        <f t="shared" si="7"/>
        <v>4.7693101050763798E-2</v>
      </c>
      <c r="N87" s="233">
        <f t="shared" si="7"/>
        <v>4.6625251301393396E-2</v>
      </c>
      <c r="O87" s="233">
        <f t="shared" si="7"/>
        <v>4.6578542081235408E-2</v>
      </c>
      <c r="P87" s="233">
        <f t="shared" si="7"/>
        <v>4.5312854906968784E-2</v>
      </c>
      <c r="Q87" s="233">
        <f t="shared" si="7"/>
        <v>4.6248106513479013E-2</v>
      </c>
      <c r="R87" s="233">
        <f t="shared" si="7"/>
        <v>4.4835268080279232E-2</v>
      </c>
      <c r="S87" s="233">
        <f t="shared" si="7"/>
        <v>4.5119962807623148E-2</v>
      </c>
      <c r="T87" s="233">
        <f t="shared" si="7"/>
        <v>4.6014499975337721E-2</v>
      </c>
      <c r="U87" s="233">
        <f t="shared" si="7"/>
        <v>4.87159488454324E-2</v>
      </c>
      <c r="V87" s="233">
        <f t="shared" si="7"/>
        <v>5.1359916835929401E-2</v>
      </c>
      <c r="W87" s="233">
        <f t="shared" si="7"/>
        <v>5.1478229400905746E-2</v>
      </c>
      <c r="X87" s="233">
        <f t="shared" si="7"/>
        <v>5.1473457377643715E-2</v>
      </c>
      <c r="Y87" s="233">
        <f t="shared" si="7"/>
        <v>5.1426578527247718E-2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2.8262318722157131E-2</v>
      </c>
      <c r="C88" s="233">
        <f t="shared" si="8"/>
        <v>2.8495118386657324E-2</v>
      </c>
      <c r="D88" s="233">
        <f t="shared" si="8"/>
        <v>2.8157299143858363E-2</v>
      </c>
      <c r="E88" s="233">
        <f t="shared" si="8"/>
        <v>2.8151854072651576E-2</v>
      </c>
      <c r="F88" s="233">
        <f t="shared" si="8"/>
        <v>2.9021072025295754E-2</v>
      </c>
      <c r="G88" s="233">
        <f t="shared" si="8"/>
        <v>3.0815670124689557E-2</v>
      </c>
      <c r="H88" s="233">
        <f t="shared" si="8"/>
        <v>3.1594361126564705E-2</v>
      </c>
      <c r="I88" s="233">
        <f t="shared" si="8"/>
        <v>3.2326888201505484E-2</v>
      </c>
      <c r="J88" s="233">
        <f t="shared" si="8"/>
        <v>3.1493246499935318E-2</v>
      </c>
      <c r="K88" s="233">
        <f t="shared" si="8"/>
        <v>3.3351845866841284E-2</v>
      </c>
      <c r="L88" s="233">
        <f t="shared" si="8"/>
        <v>3.5812645452077532E-2</v>
      </c>
      <c r="M88" s="233">
        <f t="shared" si="8"/>
        <v>3.5769825788072848E-2</v>
      </c>
      <c r="N88" s="233">
        <f t="shared" si="8"/>
        <v>3.4968938476045042E-2</v>
      </c>
      <c r="O88" s="233">
        <f t="shared" si="8"/>
        <v>3.4933906560926535E-2</v>
      </c>
      <c r="P88" s="233">
        <f t="shared" si="8"/>
        <v>3.3984641180226566E-2</v>
      </c>
      <c r="Q88" s="233">
        <f t="shared" si="8"/>
        <v>3.4686079885109244E-2</v>
      </c>
      <c r="R88" s="233">
        <f t="shared" si="8"/>
        <v>3.3626451060209422E-2</v>
      </c>
      <c r="S88" s="233">
        <f t="shared" si="8"/>
        <v>3.3839972105717341E-2</v>
      </c>
      <c r="T88" s="233">
        <f t="shared" si="8"/>
        <v>3.4510874981503306E-2</v>
      </c>
      <c r="U88" s="233">
        <f t="shared" si="8"/>
        <v>3.6536961634074314E-2</v>
      </c>
      <c r="V88" s="233">
        <f t="shared" si="8"/>
        <v>3.8519937626947068E-2</v>
      </c>
      <c r="W88" s="233">
        <f t="shared" si="8"/>
        <v>3.8608672050679291E-2</v>
      </c>
      <c r="X88" s="233">
        <f t="shared" si="8"/>
        <v>3.8605093033232785E-2</v>
      </c>
      <c r="Y88" s="233">
        <f t="shared" si="8"/>
        <v>3.8569933895435796E-2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1.9839128266020169E-2</v>
      </c>
      <c r="C89" s="300">
        <f t="shared" si="9"/>
        <v>1.9829371121506473E-2</v>
      </c>
      <c r="D89" s="300">
        <f t="shared" si="9"/>
        <v>1.9786546237736936E-2</v>
      </c>
      <c r="E89" s="300">
        <f t="shared" si="9"/>
        <v>1.9796445055739201E-2</v>
      </c>
      <c r="F89" s="300">
        <f t="shared" si="9"/>
        <v>1.9671006568883008E-2</v>
      </c>
      <c r="G89" s="300">
        <f t="shared" si="9"/>
        <v>1.9874448404191718E-2</v>
      </c>
      <c r="H89" s="300">
        <f t="shared" si="9"/>
        <v>2.0010947756584917E-2</v>
      </c>
      <c r="I89" s="300">
        <f t="shared" si="9"/>
        <v>2.0121488755123221E-2</v>
      </c>
      <c r="J89" s="300">
        <f t="shared" si="9"/>
        <v>1.9973074087159405E-2</v>
      </c>
      <c r="K89" s="300">
        <f t="shared" si="9"/>
        <v>2.0317779063140418E-2</v>
      </c>
      <c r="L89" s="300">
        <f t="shared" si="9"/>
        <v>2.0799819851995117E-2</v>
      </c>
      <c r="M89" s="300">
        <f t="shared" si="9"/>
        <v>2.0798843236843431E-2</v>
      </c>
      <c r="N89" s="300">
        <f t="shared" si="9"/>
        <v>2.0599443273958892E-2</v>
      </c>
      <c r="O89" s="300">
        <f t="shared" si="9"/>
        <v>2.0588132676617445E-2</v>
      </c>
      <c r="P89" s="300">
        <f t="shared" si="9"/>
        <v>2.035343778388863E-2</v>
      </c>
      <c r="Q89" s="300">
        <f t="shared" si="9"/>
        <v>2.0576076638351839E-2</v>
      </c>
      <c r="R89" s="300">
        <f t="shared" si="9"/>
        <v>2.0335165673484323E-2</v>
      </c>
      <c r="S89" s="300">
        <f t="shared" si="9"/>
        <v>2.0343385263808651E-2</v>
      </c>
      <c r="T89" s="300">
        <f t="shared" si="9"/>
        <v>2.0522709732304432E-2</v>
      </c>
      <c r="U89" s="300">
        <f t="shared" si="9"/>
        <v>2.1113989429606201E-2</v>
      </c>
      <c r="V89" s="300">
        <f t="shared" si="9"/>
        <v>2.1882642617214114E-2</v>
      </c>
      <c r="W89" s="300">
        <f t="shared" si="9"/>
        <v>2.1611815176933585E-2</v>
      </c>
      <c r="X89" s="300">
        <f t="shared" si="9"/>
        <v>2.1649625305819074E-2</v>
      </c>
      <c r="Y89" s="300">
        <f t="shared" si="9"/>
        <v>2.172777800517945E-2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6.1237211555080349E-2</v>
      </c>
      <c r="C90" s="301">
        <f t="shared" si="10"/>
        <v>6.1208338940888694E-2</v>
      </c>
      <c r="D90" s="301">
        <f t="shared" si="10"/>
        <v>6.1238363963576556E-2</v>
      </c>
      <c r="E90" s="301">
        <f t="shared" si="10"/>
        <v>6.1251806123830778E-2</v>
      </c>
      <c r="F90" s="301">
        <f t="shared" si="10"/>
        <v>6.0763480777165597E-2</v>
      </c>
      <c r="G90" s="301">
        <f t="shared" si="10"/>
        <v>6.0937083729044335E-2</v>
      </c>
      <c r="H90" s="301">
        <f t="shared" si="10"/>
        <v>6.1142150169127177E-2</v>
      </c>
      <c r="I90" s="301">
        <f t="shared" si="10"/>
        <v>6.1338827295096668E-2</v>
      </c>
      <c r="J90" s="301">
        <f t="shared" si="10"/>
        <v>6.103057934676541E-2</v>
      </c>
      <c r="K90" s="301">
        <f t="shared" si="10"/>
        <v>6.1806067574799332E-2</v>
      </c>
      <c r="L90" s="301">
        <f t="shared" si="10"/>
        <v>6.3365515960779911E-2</v>
      </c>
      <c r="M90" s="301">
        <f t="shared" si="10"/>
        <v>6.3457177076598148E-2</v>
      </c>
      <c r="N90" s="301">
        <f t="shared" si="10"/>
        <v>6.285850445761848E-2</v>
      </c>
      <c r="O90" s="301">
        <f t="shared" si="10"/>
        <v>6.282860581535156E-2</v>
      </c>
      <c r="P90" s="301">
        <f t="shared" si="10"/>
        <v>6.2173658937103679E-2</v>
      </c>
      <c r="Q90" s="301">
        <f t="shared" si="10"/>
        <v>6.270331027496466E-2</v>
      </c>
      <c r="R90" s="301">
        <f t="shared" si="10"/>
        <v>6.1919860048904193E-2</v>
      </c>
      <c r="S90" s="301">
        <f t="shared" si="10"/>
        <v>6.2069097133288773E-2</v>
      </c>
      <c r="T90" s="301">
        <f t="shared" si="10"/>
        <v>6.260457406016133E-2</v>
      </c>
      <c r="U90" s="301">
        <f t="shared" si="10"/>
        <v>6.4501514501095078E-2</v>
      </c>
      <c r="V90" s="301">
        <f t="shared" si="10"/>
        <v>6.6828904607024106E-2</v>
      </c>
      <c r="W90" s="301">
        <f t="shared" si="10"/>
        <v>6.5759295127199274E-2</v>
      </c>
      <c r="X90" s="301">
        <f t="shared" si="10"/>
        <v>6.5768705134859426E-2</v>
      </c>
      <c r="Y90" s="301">
        <f t="shared" si="10"/>
        <v>6.5821453851918912E-2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4.4801649947136757E-2</v>
      </c>
      <c r="C91" s="302">
        <f t="shared" si="11"/>
        <v>4.4317270989959308E-2</v>
      </c>
      <c r="D91" s="302">
        <f t="shared" si="11"/>
        <v>4.4947289474510828E-2</v>
      </c>
      <c r="E91" s="302">
        <f t="shared" si="11"/>
        <v>4.500315221237406E-2</v>
      </c>
      <c r="F91" s="302">
        <f t="shared" si="11"/>
        <v>4.1616744972011156E-2</v>
      </c>
      <c r="G91" s="302">
        <f t="shared" si="11"/>
        <v>3.7675409914523651E-2</v>
      </c>
      <c r="H91" s="302">
        <f t="shared" si="11"/>
        <v>3.6094938681425874E-2</v>
      </c>
      <c r="I91" s="302">
        <f t="shared" si="11"/>
        <v>3.406055578638658E-2</v>
      </c>
      <c r="J91" s="302">
        <f t="shared" si="11"/>
        <v>3.5639035183460017E-2</v>
      </c>
      <c r="K91" s="302">
        <f t="shared" si="11"/>
        <v>3.2094880592857179E-2</v>
      </c>
      <c r="L91" s="302">
        <f t="shared" si="11"/>
        <v>2.7016385102840035E-2</v>
      </c>
      <c r="M91" s="302">
        <f t="shared" si="11"/>
        <v>2.5868386314307382E-2</v>
      </c>
      <c r="N91" s="302">
        <f t="shared" si="11"/>
        <v>2.6920191200703047E-2</v>
      </c>
      <c r="O91" s="302">
        <f t="shared" si="11"/>
        <v>2.7030870656083957E-2</v>
      </c>
      <c r="P91" s="302">
        <f t="shared" si="11"/>
        <v>2.7419964430528874E-2</v>
      </c>
      <c r="Q91" s="302">
        <f t="shared" si="11"/>
        <v>2.6449991627095187E-2</v>
      </c>
      <c r="R91" s="302">
        <f t="shared" si="11"/>
        <v>2.8505419533289895E-2</v>
      </c>
      <c r="S91" s="302">
        <f t="shared" si="11"/>
        <v>2.7733976995279921E-2</v>
      </c>
      <c r="T91" s="302">
        <f t="shared" si="11"/>
        <v>2.6015574634345243E-2</v>
      </c>
      <c r="U91" s="302">
        <f t="shared" si="11"/>
        <v>2.2092614887987576E-2</v>
      </c>
      <c r="V91" s="302">
        <f t="shared" si="11"/>
        <v>1.8397808009863788E-2</v>
      </c>
      <c r="W91" s="302">
        <f t="shared" si="11"/>
        <v>2.2311745896699878E-2</v>
      </c>
      <c r="X91" s="302">
        <f t="shared" si="11"/>
        <v>2.2259456020162525E-2</v>
      </c>
      <c r="Y91" s="302">
        <f t="shared" si="11"/>
        <v>2.1976853307816662E-2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1.5305068859057308E-2</v>
      </c>
      <c r="C92" s="302">
        <f t="shared" si="12"/>
        <v>1.5751263215463097E-2</v>
      </c>
      <c r="D92" s="302">
        <f t="shared" si="12"/>
        <v>1.5164782523311398E-2</v>
      </c>
      <c r="E92" s="302">
        <f t="shared" si="12"/>
        <v>1.5122579748550651E-2</v>
      </c>
      <c r="F92" s="302">
        <f t="shared" si="12"/>
        <v>1.7985892924142603E-2</v>
      </c>
      <c r="G92" s="302">
        <f t="shared" si="12"/>
        <v>2.202904700953311E-2</v>
      </c>
      <c r="H92" s="302">
        <f t="shared" si="12"/>
        <v>2.3783437042638716E-2</v>
      </c>
      <c r="I92" s="302">
        <f t="shared" si="12"/>
        <v>2.5985195980649863E-2</v>
      </c>
      <c r="J92" s="302">
        <f t="shared" si="12"/>
        <v>2.4131814303307974E-2</v>
      </c>
      <c r="K92" s="302">
        <f t="shared" si="12"/>
        <v>2.8377113147268516E-2</v>
      </c>
      <c r="L92" s="302">
        <f t="shared" si="12"/>
        <v>3.491662503985677E-2</v>
      </c>
      <c r="M92" s="302">
        <f t="shared" si="12"/>
        <v>3.6157997730767839E-2</v>
      </c>
      <c r="N92" s="302">
        <f t="shared" si="12"/>
        <v>3.4539555717873635E-2</v>
      </c>
      <c r="O92" s="302">
        <f t="shared" si="12"/>
        <v>3.4400378896830543E-2</v>
      </c>
      <c r="P92" s="302">
        <f t="shared" si="12"/>
        <v>3.3394308859365743E-2</v>
      </c>
      <c r="Q92" s="302">
        <f t="shared" si="12"/>
        <v>3.4865875452465091E-2</v>
      </c>
      <c r="R92" s="302">
        <f t="shared" si="12"/>
        <v>3.2069382473205926E-2</v>
      </c>
      <c r="S92" s="302">
        <f t="shared" si="12"/>
        <v>3.2981521253780163E-2</v>
      </c>
      <c r="T92" s="302">
        <f t="shared" si="12"/>
        <v>3.5208564426555962E-2</v>
      </c>
      <c r="U92" s="302">
        <f t="shared" si="12"/>
        <v>4.0947421147744537E-2</v>
      </c>
      <c r="V92" s="302">
        <f t="shared" si="12"/>
        <v>4.6890299092082428E-2</v>
      </c>
      <c r="W92" s="302">
        <f t="shared" si="12"/>
        <v>4.1903202348472231E-2</v>
      </c>
      <c r="X92" s="302">
        <f t="shared" si="12"/>
        <v>4.1965045393367581E-2</v>
      </c>
      <c r="Y92" s="302">
        <f t="shared" si="12"/>
        <v>4.2301803188284831E-2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1.1304927488862853E-3</v>
      </c>
      <c r="C93" s="302">
        <f t="shared" si="13"/>
        <v>1.139804735466293E-3</v>
      </c>
      <c r="D93" s="302">
        <f t="shared" si="13"/>
        <v>1.1262919657543348E-3</v>
      </c>
      <c r="E93" s="302">
        <f t="shared" si="13"/>
        <v>1.1260741629060625E-3</v>
      </c>
      <c r="F93" s="302">
        <f t="shared" si="13"/>
        <v>1.1608428810118308E-3</v>
      </c>
      <c r="G93" s="302">
        <f t="shared" si="13"/>
        <v>1.2326268049875821E-3</v>
      </c>
      <c r="H93" s="302">
        <f t="shared" si="13"/>
        <v>1.2637744450625888E-3</v>
      </c>
      <c r="I93" s="302">
        <f t="shared" si="13"/>
        <v>1.2930755280602191E-3</v>
      </c>
      <c r="J93" s="302">
        <f t="shared" si="13"/>
        <v>1.2597298599974121E-3</v>
      </c>
      <c r="K93" s="302">
        <f t="shared" si="13"/>
        <v>1.3340738346736512E-3</v>
      </c>
      <c r="L93" s="302">
        <f t="shared" si="13"/>
        <v>1.4325058180831012E-3</v>
      </c>
      <c r="M93" s="302">
        <f t="shared" si="13"/>
        <v>1.4307930315229137E-3</v>
      </c>
      <c r="N93" s="302">
        <f t="shared" si="13"/>
        <v>1.3987575390418015E-3</v>
      </c>
      <c r="O93" s="302">
        <f t="shared" si="13"/>
        <v>1.3973562624370619E-3</v>
      </c>
      <c r="P93" s="302">
        <f t="shared" si="13"/>
        <v>1.3593856472090627E-3</v>
      </c>
      <c r="Q93" s="302">
        <f t="shared" si="13"/>
        <v>1.3874431954043699E-3</v>
      </c>
      <c r="R93" s="302">
        <f t="shared" si="13"/>
        <v>1.3450580424083768E-3</v>
      </c>
      <c r="S93" s="302">
        <f t="shared" si="13"/>
        <v>1.3535988842286936E-3</v>
      </c>
      <c r="T93" s="302">
        <f t="shared" si="13"/>
        <v>1.3804349992601321E-3</v>
      </c>
      <c r="U93" s="302">
        <f t="shared" si="13"/>
        <v>1.4614784653629723E-3</v>
      </c>
      <c r="V93" s="302">
        <f t="shared" si="13"/>
        <v>1.5407975050778816E-3</v>
      </c>
      <c r="W93" s="302">
        <f t="shared" si="13"/>
        <v>1.5443468820271723E-3</v>
      </c>
      <c r="X93" s="302">
        <f t="shared" si="13"/>
        <v>1.5442037213293112E-3</v>
      </c>
      <c r="Y93" s="302">
        <f t="shared" si="13"/>
        <v>1.5427973558174318E-3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5.1031009629233619E-2</v>
      </c>
      <c r="C94" s="301">
        <f t="shared" si="14"/>
        <v>5.1006949117407253E-2</v>
      </c>
      <c r="D94" s="301">
        <f t="shared" si="14"/>
        <v>5.1031969969647116E-2</v>
      </c>
      <c r="E94" s="301">
        <f t="shared" si="14"/>
        <v>5.104317176985898E-2</v>
      </c>
      <c r="F94" s="301">
        <f t="shared" si="14"/>
        <v>5.0636233980971328E-2</v>
      </c>
      <c r="G94" s="301">
        <f t="shared" si="14"/>
        <v>5.0780903107536933E-2</v>
      </c>
      <c r="H94" s="301">
        <f t="shared" si="14"/>
        <v>5.0951791807605978E-2</v>
      </c>
      <c r="I94" s="301">
        <f t="shared" si="14"/>
        <v>5.1115689412580538E-2</v>
      </c>
      <c r="J94" s="301">
        <f t="shared" si="14"/>
        <v>5.0858816122304515E-2</v>
      </c>
      <c r="K94" s="301">
        <f t="shared" si="14"/>
        <v>5.1505056312332792E-2</v>
      </c>
      <c r="L94" s="301">
        <f t="shared" si="14"/>
        <v>5.2804596633983257E-2</v>
      </c>
      <c r="M94" s="301">
        <f t="shared" si="14"/>
        <v>5.2880980897165149E-2</v>
      </c>
      <c r="N94" s="301">
        <f t="shared" si="14"/>
        <v>5.2382087048015405E-2</v>
      </c>
      <c r="O94" s="301">
        <f t="shared" si="14"/>
        <v>5.2357171512792983E-2</v>
      </c>
      <c r="P94" s="301">
        <f t="shared" si="14"/>
        <v>5.1811382447586395E-2</v>
      </c>
      <c r="Q94" s="301">
        <f t="shared" si="14"/>
        <v>5.2252758562470539E-2</v>
      </c>
      <c r="R94" s="301">
        <f t="shared" si="14"/>
        <v>5.1599883374086844E-2</v>
      </c>
      <c r="S94" s="301">
        <f t="shared" si="14"/>
        <v>5.1724247611073956E-2</v>
      </c>
      <c r="T94" s="301">
        <f t="shared" si="14"/>
        <v>5.2170478383467785E-2</v>
      </c>
      <c r="U94" s="301">
        <f t="shared" si="14"/>
        <v>5.3751262084245917E-2</v>
      </c>
      <c r="V94" s="301">
        <f t="shared" si="14"/>
        <v>5.5690753839186757E-2</v>
      </c>
      <c r="W94" s="301">
        <f t="shared" si="14"/>
        <v>5.4799412605999402E-2</v>
      </c>
      <c r="X94" s="301">
        <f t="shared" si="14"/>
        <v>5.4807254279049505E-2</v>
      </c>
      <c r="Y94" s="301">
        <f t="shared" si="14"/>
        <v>5.4851211543265783E-2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3.7334708289280615E-2</v>
      </c>
      <c r="C95" s="302">
        <f t="shared" si="15"/>
        <v>3.6931059158299431E-2</v>
      </c>
      <c r="D95" s="302">
        <f t="shared" si="15"/>
        <v>3.7456074562092344E-2</v>
      </c>
      <c r="E95" s="302">
        <f t="shared" si="15"/>
        <v>3.7502626843645047E-2</v>
      </c>
      <c r="F95" s="302">
        <f t="shared" si="15"/>
        <v>3.4680620810009291E-2</v>
      </c>
      <c r="G95" s="302">
        <f t="shared" si="15"/>
        <v>3.1396174928769685E-2</v>
      </c>
      <c r="H95" s="302">
        <f t="shared" si="15"/>
        <v>3.0079115567854888E-2</v>
      </c>
      <c r="I95" s="302">
        <f t="shared" si="15"/>
        <v>2.838379648865547E-2</v>
      </c>
      <c r="J95" s="302">
        <f t="shared" si="15"/>
        <v>2.9699195986216682E-2</v>
      </c>
      <c r="K95" s="302">
        <f t="shared" si="15"/>
        <v>2.6745733827380991E-2</v>
      </c>
      <c r="L95" s="302">
        <f t="shared" si="15"/>
        <v>2.2513654252366701E-2</v>
      </c>
      <c r="M95" s="302">
        <f t="shared" si="15"/>
        <v>2.1556988595256163E-2</v>
      </c>
      <c r="N95" s="302">
        <f t="shared" si="15"/>
        <v>2.2433492667252544E-2</v>
      </c>
      <c r="O95" s="302">
        <f t="shared" si="15"/>
        <v>2.2525725546736628E-2</v>
      </c>
      <c r="P95" s="302">
        <f t="shared" si="15"/>
        <v>2.284997035877406E-2</v>
      </c>
      <c r="Q95" s="302">
        <f t="shared" si="15"/>
        <v>2.2041659689245992E-2</v>
      </c>
      <c r="R95" s="302">
        <f t="shared" si="15"/>
        <v>2.375451627774158E-2</v>
      </c>
      <c r="S95" s="302">
        <f t="shared" si="15"/>
        <v>2.311164749606659E-2</v>
      </c>
      <c r="T95" s="302">
        <f t="shared" si="15"/>
        <v>2.167964552862104E-2</v>
      </c>
      <c r="U95" s="302">
        <f t="shared" si="15"/>
        <v>1.841051240665632E-2</v>
      </c>
      <c r="V95" s="302">
        <f t="shared" si="15"/>
        <v>1.5331506674886487E-2</v>
      </c>
      <c r="W95" s="302">
        <f t="shared" si="15"/>
        <v>1.8593121580583238E-2</v>
      </c>
      <c r="X95" s="302">
        <f t="shared" si="15"/>
        <v>1.8549546683468764E-2</v>
      </c>
      <c r="Y95" s="302">
        <f t="shared" si="15"/>
        <v>1.8314044423180551E-2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1.2754224049214426E-2</v>
      </c>
      <c r="C96" s="302">
        <f t="shared" si="16"/>
        <v>1.3126052679552578E-2</v>
      </c>
      <c r="D96" s="302">
        <f t="shared" si="16"/>
        <v>1.2637318769426167E-2</v>
      </c>
      <c r="E96" s="302">
        <f t="shared" si="16"/>
        <v>1.2602149790458881E-2</v>
      </c>
      <c r="F96" s="302">
        <f t="shared" si="16"/>
        <v>1.4988244103452173E-2</v>
      </c>
      <c r="G96" s="302">
        <f t="shared" si="16"/>
        <v>1.8357539174610922E-2</v>
      </c>
      <c r="H96" s="302">
        <f t="shared" si="16"/>
        <v>1.9819530868865599E-2</v>
      </c>
      <c r="I96" s="302">
        <f t="shared" si="16"/>
        <v>2.1654329983874884E-2</v>
      </c>
      <c r="J96" s="302">
        <f t="shared" si="16"/>
        <v>2.0109845252756654E-2</v>
      </c>
      <c r="K96" s="302">
        <f t="shared" si="16"/>
        <v>2.3647594289390436E-2</v>
      </c>
      <c r="L96" s="302">
        <f t="shared" si="16"/>
        <v>2.909718753321398E-2</v>
      </c>
      <c r="M96" s="302">
        <f t="shared" si="16"/>
        <v>3.0131664775639888E-2</v>
      </c>
      <c r="N96" s="302">
        <f t="shared" si="16"/>
        <v>2.8782963098228028E-2</v>
      </c>
      <c r="O96" s="302">
        <f t="shared" si="16"/>
        <v>2.866698241402546E-2</v>
      </c>
      <c r="P96" s="302">
        <f t="shared" si="16"/>
        <v>2.7828590716138114E-2</v>
      </c>
      <c r="Q96" s="302">
        <f t="shared" si="16"/>
        <v>2.9054896210387572E-2</v>
      </c>
      <c r="R96" s="302">
        <f t="shared" si="16"/>
        <v>2.6724485394338287E-2</v>
      </c>
      <c r="S96" s="302">
        <f t="shared" si="16"/>
        <v>2.7484601044816794E-2</v>
      </c>
      <c r="T96" s="302">
        <f t="shared" si="16"/>
        <v>2.9340470355463302E-2</v>
      </c>
      <c r="U96" s="302">
        <f t="shared" si="16"/>
        <v>3.4122850956453794E-2</v>
      </c>
      <c r="V96" s="302">
        <f t="shared" si="16"/>
        <v>3.9075249243402034E-2</v>
      </c>
      <c r="W96" s="302">
        <f t="shared" si="16"/>
        <v>3.4919335290393531E-2</v>
      </c>
      <c r="X96" s="302">
        <f t="shared" si="16"/>
        <v>3.4970871161139644E-2</v>
      </c>
      <c r="Y96" s="302">
        <f t="shared" si="16"/>
        <v>3.5251502656904035E-2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9.4207729073857128E-4</v>
      </c>
      <c r="C97" s="302">
        <f t="shared" si="17"/>
        <v>9.4983727955524455E-4</v>
      </c>
      <c r="D97" s="302">
        <f t="shared" si="17"/>
        <v>9.3857663812861244E-4</v>
      </c>
      <c r="E97" s="302">
        <f t="shared" si="17"/>
        <v>9.3839513575505245E-4</v>
      </c>
      <c r="F97" s="302">
        <f t="shared" si="17"/>
        <v>9.6736906750985907E-4</v>
      </c>
      <c r="G97" s="302">
        <f t="shared" si="17"/>
        <v>1.0271890041563187E-3</v>
      </c>
      <c r="H97" s="302">
        <f t="shared" si="17"/>
        <v>1.0531453708854911E-3</v>
      </c>
      <c r="I97" s="302">
        <f t="shared" si="17"/>
        <v>1.0775629400501831E-3</v>
      </c>
      <c r="J97" s="302">
        <f t="shared" si="17"/>
        <v>1.0497748833311771E-3</v>
      </c>
      <c r="K97" s="302">
        <f t="shared" si="17"/>
        <v>1.1117281955613759E-3</v>
      </c>
      <c r="L97" s="302">
        <f t="shared" si="17"/>
        <v>1.1937548484025843E-3</v>
      </c>
      <c r="M97" s="302">
        <f t="shared" si="17"/>
        <v>1.1923275262690953E-3</v>
      </c>
      <c r="N97" s="302">
        <f t="shared" si="17"/>
        <v>1.1656312825348346E-3</v>
      </c>
      <c r="O97" s="302">
        <f t="shared" si="17"/>
        <v>1.1644635520308845E-3</v>
      </c>
      <c r="P97" s="302">
        <f t="shared" si="17"/>
        <v>1.1328213726742187E-3</v>
      </c>
      <c r="Q97" s="302">
        <f t="shared" si="17"/>
        <v>1.156202662836975E-3</v>
      </c>
      <c r="R97" s="302">
        <f t="shared" si="17"/>
        <v>1.1208817020069808E-3</v>
      </c>
      <c r="S97" s="302">
        <f t="shared" si="17"/>
        <v>1.1279990701905779E-3</v>
      </c>
      <c r="T97" s="302">
        <f t="shared" si="17"/>
        <v>1.1503624993834433E-3</v>
      </c>
      <c r="U97" s="302">
        <f t="shared" si="17"/>
        <v>1.2178987211358102E-3</v>
      </c>
      <c r="V97" s="302">
        <f t="shared" si="17"/>
        <v>1.2839979208982349E-3</v>
      </c>
      <c r="W97" s="302">
        <f t="shared" si="17"/>
        <v>1.2869557350226439E-3</v>
      </c>
      <c r="X97" s="302">
        <f t="shared" si="17"/>
        <v>1.2868364344410929E-3</v>
      </c>
      <c r="Y97" s="302">
        <f t="shared" si="17"/>
        <v>1.285664463181193E-3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0.51250254303146736</v>
      </c>
      <c r="C98" s="301">
        <f t="shared" si="18"/>
        <v>0.51086094103974367</v>
      </c>
      <c r="D98" s="301">
        <f t="shared" si="18"/>
        <v>0.51336154562938463</v>
      </c>
      <c r="E98" s="301">
        <f t="shared" si="18"/>
        <v>0.51335463068095166</v>
      </c>
      <c r="F98" s="301">
        <f t="shared" si="18"/>
        <v>0.50841959674179515</v>
      </c>
      <c r="G98" s="301">
        <f t="shared" si="18"/>
        <v>0.4948472008400403</v>
      </c>
      <c r="H98" s="301">
        <f t="shared" si="18"/>
        <v>0.48865673773279161</v>
      </c>
      <c r="I98" s="301">
        <f t="shared" si="18"/>
        <v>0.48299079306553344</v>
      </c>
      <c r="J98" s="301">
        <f t="shared" si="18"/>
        <v>0.48981100792098969</v>
      </c>
      <c r="K98" s="301">
        <f t="shared" si="18"/>
        <v>0.47448476985987142</v>
      </c>
      <c r="L98" s="301">
        <f t="shared" si="18"/>
        <v>0.45352944252808719</v>
      </c>
      <c r="M98" s="301">
        <f t="shared" si="18"/>
        <v>0.45402516063158993</v>
      </c>
      <c r="N98" s="301">
        <f t="shared" si="18"/>
        <v>0.46117505141958526</v>
      </c>
      <c r="O98" s="301">
        <f t="shared" si="18"/>
        <v>0.46147791688255924</v>
      </c>
      <c r="P98" s="301">
        <f t="shared" si="18"/>
        <v>0.47013438650670869</v>
      </c>
      <c r="Q98" s="301">
        <f t="shared" si="18"/>
        <v>0.46382092144891035</v>
      </c>
      <c r="R98" s="301">
        <f t="shared" si="18"/>
        <v>0.47310825410928919</v>
      </c>
      <c r="S98" s="301">
        <f t="shared" si="18"/>
        <v>0.47137411254176675</v>
      </c>
      <c r="T98" s="301">
        <f t="shared" si="18"/>
        <v>0.46553224813283883</v>
      </c>
      <c r="U98" s="301">
        <f t="shared" si="18"/>
        <v>0.44710643846759812</v>
      </c>
      <c r="V98" s="301">
        <f t="shared" si="18"/>
        <v>0.42825607398178733</v>
      </c>
      <c r="W98" s="301">
        <f t="shared" si="18"/>
        <v>0.42840082328004264</v>
      </c>
      <c r="X98" s="301">
        <f t="shared" si="18"/>
        <v>0.42839087568658502</v>
      </c>
      <c r="Y98" s="301">
        <f t="shared" si="18"/>
        <v>0.42858914430757356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9.6069375270506394E-2</v>
      </c>
      <c r="C99" s="301">
        <f t="shared" si="19"/>
        <v>9.5928685699120469E-2</v>
      </c>
      <c r="D99" s="301">
        <f t="shared" si="19"/>
        <v>9.6133204161509694E-2</v>
      </c>
      <c r="E99" s="301">
        <f t="shared" si="19"/>
        <v>9.614280816366598E-2</v>
      </c>
      <c r="F99" s="301">
        <f t="shared" si="19"/>
        <v>9.5342875269802618E-2</v>
      </c>
      <c r="G99" s="301">
        <f t="shared" si="19"/>
        <v>9.4146113523762107E-2</v>
      </c>
      <c r="H99" s="301">
        <f t="shared" si="19"/>
        <v>9.362161933227231E-2</v>
      </c>
      <c r="I99" s="301">
        <f t="shared" si="19"/>
        <v>9.3010326638603952E-2</v>
      </c>
      <c r="J99" s="301">
        <f t="shared" si="19"/>
        <v>9.357369277262706E-2</v>
      </c>
      <c r="K99" s="301">
        <f t="shared" si="19"/>
        <v>9.2293850078784101E-2</v>
      </c>
      <c r="L99" s="301">
        <f t="shared" si="19"/>
        <v>9.0375308827816803E-2</v>
      </c>
      <c r="M99" s="301">
        <f t="shared" si="19"/>
        <v>9.0146735840174033E-2</v>
      </c>
      <c r="N99" s="301">
        <f t="shared" si="19"/>
        <v>9.0676407484635221E-2</v>
      </c>
      <c r="O99" s="301">
        <f t="shared" si="19"/>
        <v>9.0712752375773989E-2</v>
      </c>
      <c r="P99" s="301">
        <f t="shared" si="19"/>
        <v>9.1138080911087896E-2</v>
      </c>
      <c r="Q99" s="301">
        <f t="shared" si="19"/>
        <v>9.0682212367310333E-2</v>
      </c>
      <c r="R99" s="301">
        <f t="shared" si="19"/>
        <v>9.1492332024063205E-2</v>
      </c>
      <c r="S99" s="301">
        <f t="shared" si="19"/>
        <v>9.1255725382753408E-2</v>
      </c>
      <c r="T99" s="301">
        <f t="shared" si="19"/>
        <v>9.0652082999728947E-2</v>
      </c>
      <c r="U99" s="301">
        <f t="shared" si="19"/>
        <v>8.8976969874584741E-2</v>
      </c>
      <c r="V99" s="301">
        <f t="shared" si="19"/>
        <v>8.7174453766681731E-2</v>
      </c>
      <c r="W99" s="301">
        <f t="shared" si="19"/>
        <v>8.8153266497543181E-2</v>
      </c>
      <c r="X99" s="301">
        <f t="shared" si="19"/>
        <v>8.8137745899840136E-2</v>
      </c>
      <c r="Y99" s="301">
        <f t="shared" si="19"/>
        <v>8.807762538893002E-2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4.3815845216033676E-2</v>
      </c>
      <c r="C100" s="302">
        <f t="shared" si="20"/>
        <v>4.366847175619322E-2</v>
      </c>
      <c r="D100" s="302">
        <f t="shared" si="20"/>
        <v>4.3874128819907925E-2</v>
      </c>
      <c r="E100" s="302">
        <f t="shared" si="20"/>
        <v>4.3887163834428131E-2</v>
      </c>
      <c r="F100" s="302">
        <f t="shared" si="20"/>
        <v>4.297596091892842E-2</v>
      </c>
      <c r="G100" s="302">
        <f t="shared" si="20"/>
        <v>4.1793995450643794E-2</v>
      </c>
      <c r="H100" s="302">
        <f t="shared" si="20"/>
        <v>4.1297695814902065E-2</v>
      </c>
      <c r="I100" s="302">
        <f t="shared" si="20"/>
        <v>4.0701541877047817E-2</v>
      </c>
      <c r="J100" s="302">
        <f t="shared" si="20"/>
        <v>4.1220782570013041E-2</v>
      </c>
      <c r="K100" s="302">
        <f t="shared" si="20"/>
        <v>4.0048033758742635E-2</v>
      </c>
      <c r="L100" s="302">
        <f t="shared" si="20"/>
        <v>3.8319220867371606E-2</v>
      </c>
      <c r="M100" s="302">
        <f t="shared" si="20"/>
        <v>3.807787317567439E-2</v>
      </c>
      <c r="N100" s="302">
        <f t="shared" si="20"/>
        <v>3.852196064761202E-2</v>
      </c>
      <c r="O100" s="302">
        <f t="shared" si="20"/>
        <v>3.8555276049392552E-2</v>
      </c>
      <c r="P100" s="302">
        <f t="shared" si="20"/>
        <v>3.8866015576452265E-2</v>
      </c>
      <c r="Q100" s="302">
        <f t="shared" si="20"/>
        <v>3.8488818527463511E-2</v>
      </c>
      <c r="R100" s="302">
        <f t="shared" si="20"/>
        <v>3.9198168504408215E-2</v>
      </c>
      <c r="S100" s="302">
        <f t="shared" si="20"/>
        <v>3.8971944209394038E-2</v>
      </c>
      <c r="T100" s="302">
        <f t="shared" si="20"/>
        <v>3.8429328807664871E-2</v>
      </c>
      <c r="U100" s="302">
        <f t="shared" si="20"/>
        <v>3.6995154174554214E-2</v>
      </c>
      <c r="V100" s="302">
        <f t="shared" si="20"/>
        <v>3.5487467391136215E-2</v>
      </c>
      <c r="W100" s="302">
        <f t="shared" si="20"/>
        <v>3.6408050272626211E-2</v>
      </c>
      <c r="X100" s="302">
        <f t="shared" si="20"/>
        <v>3.6395175300105199E-2</v>
      </c>
      <c r="Y100" s="302">
        <f t="shared" si="20"/>
        <v>3.6339653088150951E-2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3.7038981809044795E-2</v>
      </c>
      <c r="C101" s="302">
        <f t="shared" si="21"/>
        <v>3.6920341878110052E-2</v>
      </c>
      <c r="D101" s="302">
        <f t="shared" si="21"/>
        <v>3.7101062635824675E-2</v>
      </c>
      <c r="E101" s="302">
        <f t="shared" si="21"/>
        <v>3.7100562886793753E-2</v>
      </c>
      <c r="F101" s="302">
        <f t="shared" si="21"/>
        <v>3.674390391058998E-2</v>
      </c>
      <c r="G101" s="302">
        <f t="shared" si="21"/>
        <v>3.5763015655993775E-2</v>
      </c>
      <c r="H101" s="302">
        <f t="shared" si="21"/>
        <v>3.5315625777569561E-2</v>
      </c>
      <c r="I101" s="302">
        <f t="shared" si="21"/>
        <v>3.4906143279745665E-2</v>
      </c>
      <c r="J101" s="302">
        <f t="shared" si="21"/>
        <v>3.5399045836815538E-2</v>
      </c>
      <c r="K101" s="302">
        <f t="shared" si="21"/>
        <v>3.4291405961725245E-2</v>
      </c>
      <c r="L101" s="302">
        <f t="shared" si="21"/>
        <v>3.2776947158743464E-2</v>
      </c>
      <c r="M101" s="302">
        <f t="shared" si="21"/>
        <v>3.2812773115253754E-2</v>
      </c>
      <c r="N101" s="302">
        <f t="shared" si="21"/>
        <v>3.3329501624085649E-2</v>
      </c>
      <c r="O101" s="302">
        <f t="shared" si="21"/>
        <v>3.3351389961082646E-2</v>
      </c>
      <c r="P101" s="302">
        <f t="shared" si="21"/>
        <v>3.3977000165946999E-2</v>
      </c>
      <c r="Q101" s="302">
        <f t="shared" si="21"/>
        <v>3.3520720835029674E-2</v>
      </c>
      <c r="R101" s="302">
        <f t="shared" si="21"/>
        <v>3.4191924032242277E-2</v>
      </c>
      <c r="S101" s="302">
        <f t="shared" si="21"/>
        <v>3.4066596189781535E-2</v>
      </c>
      <c r="T101" s="302">
        <f t="shared" si="21"/>
        <v>3.3644399827021464E-2</v>
      </c>
      <c r="U101" s="302">
        <f t="shared" si="21"/>
        <v>3.2312751353687191E-2</v>
      </c>
      <c r="V101" s="302">
        <f t="shared" si="21"/>
        <v>3.0950419953039026E-2</v>
      </c>
      <c r="W101" s="302">
        <f t="shared" si="21"/>
        <v>3.0960881104301279E-2</v>
      </c>
      <c r="X101" s="302">
        <f t="shared" si="21"/>
        <v>3.0960162183511285E-2</v>
      </c>
      <c r="Y101" s="302">
        <f t="shared" si="21"/>
        <v>3.0974491220402797E-2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4.4748671310082134E-3</v>
      </c>
      <c r="C102" s="302">
        <f t="shared" si="22"/>
        <v>4.5117270778874128E-3</v>
      </c>
      <c r="D102" s="302">
        <f t="shared" si="22"/>
        <v>4.4582390311109082E-3</v>
      </c>
      <c r="E102" s="302">
        <f t="shared" si="22"/>
        <v>4.457376894836499E-3</v>
      </c>
      <c r="F102" s="302">
        <f t="shared" si="22"/>
        <v>4.5950030706718315E-3</v>
      </c>
      <c r="G102" s="302">
        <f t="shared" si="22"/>
        <v>4.8791477697425114E-3</v>
      </c>
      <c r="H102" s="302">
        <f t="shared" si="22"/>
        <v>5.0024405117060832E-3</v>
      </c>
      <c r="I102" s="302">
        <f t="shared" si="22"/>
        <v>5.1184239652383697E-3</v>
      </c>
      <c r="J102" s="302">
        <f t="shared" si="22"/>
        <v>4.986430695823091E-3</v>
      </c>
      <c r="K102" s="302">
        <f t="shared" si="22"/>
        <v>5.2807089289165351E-3</v>
      </c>
      <c r="L102" s="302">
        <f t="shared" si="22"/>
        <v>5.6703355299122732E-3</v>
      </c>
      <c r="M102" s="302">
        <f t="shared" si="22"/>
        <v>5.6635557497782029E-3</v>
      </c>
      <c r="N102" s="302">
        <f t="shared" si="22"/>
        <v>5.5367485920404629E-3</v>
      </c>
      <c r="O102" s="302">
        <f t="shared" si="22"/>
        <v>5.5312018721467024E-3</v>
      </c>
      <c r="P102" s="302">
        <f t="shared" si="22"/>
        <v>5.3809015202025421E-3</v>
      </c>
      <c r="Q102" s="302">
        <f t="shared" si="22"/>
        <v>5.4919626484756321E-3</v>
      </c>
      <c r="R102" s="302">
        <f t="shared" si="22"/>
        <v>5.324188084533157E-3</v>
      </c>
      <c r="S102" s="302">
        <f t="shared" si="22"/>
        <v>5.3579955834052468E-3</v>
      </c>
      <c r="T102" s="302">
        <f t="shared" si="22"/>
        <v>5.4642218720713552E-3</v>
      </c>
      <c r="U102" s="302">
        <f t="shared" si="22"/>
        <v>5.7850189253950985E-3</v>
      </c>
      <c r="V102" s="302">
        <f t="shared" si="22"/>
        <v>6.0989901242666164E-3</v>
      </c>
      <c r="W102" s="302">
        <f t="shared" si="22"/>
        <v>6.1130397413575567E-3</v>
      </c>
      <c r="X102" s="302">
        <f t="shared" si="22"/>
        <v>6.1124730635951927E-3</v>
      </c>
      <c r="Y102" s="302">
        <f t="shared" si="22"/>
        <v>6.1069062001106681E-3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8.949734262016425E-3</v>
      </c>
      <c r="C103" s="302">
        <f t="shared" si="23"/>
        <v>9.0234541557748238E-3</v>
      </c>
      <c r="D103" s="302">
        <f t="shared" si="23"/>
        <v>8.9164780622218165E-3</v>
      </c>
      <c r="E103" s="302">
        <f t="shared" si="23"/>
        <v>8.9147537896729981E-3</v>
      </c>
      <c r="F103" s="302">
        <f t="shared" si="23"/>
        <v>9.1900061413436613E-3</v>
      </c>
      <c r="G103" s="302">
        <f t="shared" si="23"/>
        <v>9.7582955394850263E-3</v>
      </c>
      <c r="H103" s="302">
        <f t="shared" si="23"/>
        <v>1.0004881023412166E-2</v>
      </c>
      <c r="I103" s="302">
        <f t="shared" si="23"/>
        <v>1.0236847930476734E-2</v>
      </c>
      <c r="J103" s="302">
        <f t="shared" si="23"/>
        <v>9.972861391646182E-3</v>
      </c>
      <c r="K103" s="302">
        <f t="shared" si="23"/>
        <v>1.056141785783307E-2</v>
      </c>
      <c r="L103" s="302">
        <f t="shared" si="23"/>
        <v>1.134067105982455E-2</v>
      </c>
      <c r="M103" s="302">
        <f t="shared" si="23"/>
        <v>1.1327111499556406E-2</v>
      </c>
      <c r="N103" s="302">
        <f t="shared" si="23"/>
        <v>1.1073497184080929E-2</v>
      </c>
      <c r="O103" s="302">
        <f t="shared" si="23"/>
        <v>1.1062403744293405E-2</v>
      </c>
      <c r="P103" s="302">
        <f t="shared" si="23"/>
        <v>1.0761803040405081E-2</v>
      </c>
      <c r="Q103" s="302">
        <f t="shared" si="23"/>
        <v>1.0983925296951262E-2</v>
      </c>
      <c r="R103" s="302">
        <f t="shared" si="23"/>
        <v>1.0648376169066314E-2</v>
      </c>
      <c r="S103" s="302">
        <f t="shared" si="23"/>
        <v>1.071599116681049E-2</v>
      </c>
      <c r="T103" s="302">
        <f t="shared" si="23"/>
        <v>1.0928443744142714E-2</v>
      </c>
      <c r="U103" s="302">
        <f t="shared" si="23"/>
        <v>1.1570037850790197E-2</v>
      </c>
      <c r="V103" s="302">
        <f t="shared" si="23"/>
        <v>1.2197980248533233E-2</v>
      </c>
      <c r="W103" s="302">
        <f t="shared" si="23"/>
        <v>1.2226079482715115E-2</v>
      </c>
      <c r="X103" s="302">
        <f t="shared" si="23"/>
        <v>1.2224946127190385E-2</v>
      </c>
      <c r="Y103" s="302">
        <f t="shared" si="23"/>
        <v>1.2213812400221334E-2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1.7899468524032853E-3</v>
      </c>
      <c r="C104" s="302">
        <f t="shared" si="24"/>
        <v>1.8046908311549646E-3</v>
      </c>
      <c r="D104" s="302">
        <f t="shared" si="24"/>
        <v>1.7832956124443639E-3</v>
      </c>
      <c r="E104" s="302">
        <f t="shared" si="24"/>
        <v>1.7829507579345989E-3</v>
      </c>
      <c r="F104" s="302">
        <f t="shared" si="24"/>
        <v>1.8380012282687326E-3</v>
      </c>
      <c r="G104" s="302">
        <f t="shared" si="24"/>
        <v>1.9516591078970053E-3</v>
      </c>
      <c r="H104" s="302">
        <f t="shared" si="24"/>
        <v>2.0009762046824327E-3</v>
      </c>
      <c r="I104" s="302">
        <f t="shared" si="24"/>
        <v>2.0473695860953479E-3</v>
      </c>
      <c r="J104" s="302">
        <f t="shared" si="24"/>
        <v>1.9945722783292368E-3</v>
      </c>
      <c r="K104" s="302">
        <f t="shared" si="24"/>
        <v>2.1122835715666134E-3</v>
      </c>
      <c r="L104" s="302">
        <f t="shared" si="24"/>
        <v>2.2681342119649098E-3</v>
      </c>
      <c r="M104" s="302">
        <f t="shared" si="24"/>
        <v>2.2654222999112811E-3</v>
      </c>
      <c r="N104" s="302">
        <f t="shared" si="24"/>
        <v>2.2146994368161862E-3</v>
      </c>
      <c r="O104" s="302">
        <f t="shared" si="24"/>
        <v>2.2124807488586814E-3</v>
      </c>
      <c r="P104" s="302">
        <f t="shared" si="24"/>
        <v>2.1523606080810164E-3</v>
      </c>
      <c r="Q104" s="302">
        <f t="shared" si="24"/>
        <v>2.196785059390252E-3</v>
      </c>
      <c r="R104" s="302">
        <f t="shared" si="24"/>
        <v>2.1296752338132636E-3</v>
      </c>
      <c r="S104" s="302">
        <f t="shared" si="24"/>
        <v>2.1431982333620981E-3</v>
      </c>
      <c r="T104" s="302">
        <f t="shared" si="24"/>
        <v>2.1856887488285424E-3</v>
      </c>
      <c r="U104" s="302">
        <f t="shared" si="24"/>
        <v>2.3140075701580396E-3</v>
      </c>
      <c r="V104" s="302">
        <f t="shared" si="24"/>
        <v>2.439596049706646E-3</v>
      </c>
      <c r="W104" s="302">
        <f t="shared" si="24"/>
        <v>2.4452158965430227E-3</v>
      </c>
      <c r="X104" s="302">
        <f t="shared" si="24"/>
        <v>2.4449892254380769E-3</v>
      </c>
      <c r="Y104" s="302">
        <f t="shared" si="24"/>
        <v>2.4427624800442672E-3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8.2803710282006282E-2</v>
      </c>
      <c r="C105" s="301">
        <f t="shared" si="25"/>
        <v>8.3194703011067392E-2</v>
      </c>
      <c r="D105" s="301">
        <f t="shared" si="25"/>
        <v>8.258726535198696E-2</v>
      </c>
      <c r="E105" s="301">
        <f t="shared" si="25"/>
        <v>8.2584041619528994E-2</v>
      </c>
      <c r="F105" s="301">
        <f t="shared" si="25"/>
        <v>8.3910864482059741E-2</v>
      </c>
      <c r="G105" s="301">
        <f t="shared" si="25"/>
        <v>8.6949846686655299E-2</v>
      </c>
      <c r="H105" s="301">
        <f t="shared" si="25"/>
        <v>8.8288905058803685E-2</v>
      </c>
      <c r="I105" s="301">
        <f t="shared" si="25"/>
        <v>8.9519906755859274E-2</v>
      </c>
      <c r="J105" s="301">
        <f t="shared" si="25"/>
        <v>8.8056509860391374E-2</v>
      </c>
      <c r="K105" s="301">
        <f t="shared" si="25"/>
        <v>9.1287965108736907E-2</v>
      </c>
      <c r="L105" s="301">
        <f t="shared" si="25"/>
        <v>9.545147025214526E-2</v>
      </c>
      <c r="M105" s="301">
        <f t="shared" si="25"/>
        <v>9.5284693720589078E-2</v>
      </c>
      <c r="N105" s="301">
        <f t="shared" si="25"/>
        <v>9.3904172907634642E-2</v>
      </c>
      <c r="O105" s="301">
        <f t="shared" si="25"/>
        <v>9.3849884992877719E-2</v>
      </c>
      <c r="P105" s="301">
        <f t="shared" si="25"/>
        <v>9.2132312815656259E-2</v>
      </c>
      <c r="Q105" s="301">
        <f t="shared" si="25"/>
        <v>9.3327027772228052E-2</v>
      </c>
      <c r="R105" s="301">
        <f t="shared" si="25"/>
        <v>9.1524900265124179E-2</v>
      </c>
      <c r="S105" s="301">
        <f t="shared" si="25"/>
        <v>9.1880246285699782E-2</v>
      </c>
      <c r="T105" s="301">
        <f t="shared" si="25"/>
        <v>9.297448518202274E-2</v>
      </c>
      <c r="U105" s="301">
        <f t="shared" si="25"/>
        <v>9.6352142263653032E-2</v>
      </c>
      <c r="V105" s="301">
        <f t="shared" si="25"/>
        <v>9.9584480749403778E-2</v>
      </c>
      <c r="W105" s="301">
        <f t="shared" si="25"/>
        <v>0.10013849124108923</v>
      </c>
      <c r="X105" s="301">
        <f t="shared" si="25"/>
        <v>0.1001312509726193</v>
      </c>
      <c r="Y105" s="301">
        <f t="shared" si="25"/>
        <v>0.10003783643687253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1.7493412519764686E-2</v>
      </c>
      <c r="C106" s="302">
        <f t="shared" si="26"/>
        <v>1.7426254429118892E-2</v>
      </c>
      <c r="D106" s="302">
        <f t="shared" si="26"/>
        <v>1.7482034104004909E-2</v>
      </c>
      <c r="E106" s="302">
        <f t="shared" si="26"/>
        <v>1.749014313406929E-2</v>
      </c>
      <c r="F106" s="302">
        <f t="shared" si="26"/>
        <v>1.7090082442569158E-2</v>
      </c>
      <c r="G106" s="302">
        <f t="shared" si="26"/>
        <v>1.6609779824621335E-2</v>
      </c>
      <c r="H106" s="302">
        <f t="shared" si="26"/>
        <v>1.6425892854585927E-2</v>
      </c>
      <c r="I106" s="302">
        <f t="shared" si="26"/>
        <v>1.6222091106226983E-2</v>
      </c>
      <c r="J106" s="302">
        <f t="shared" si="26"/>
        <v>1.638648477177292E-2</v>
      </c>
      <c r="K106" s="302">
        <f t="shared" si="26"/>
        <v>1.5990432232935736E-2</v>
      </c>
      <c r="L106" s="302">
        <f t="shared" si="26"/>
        <v>1.5360119050706651E-2</v>
      </c>
      <c r="M106" s="302">
        <f t="shared" si="26"/>
        <v>1.5274973926036444E-2</v>
      </c>
      <c r="N106" s="302">
        <f t="shared" si="26"/>
        <v>1.5450150623166828E-2</v>
      </c>
      <c r="O106" s="302">
        <f t="shared" si="26"/>
        <v>1.5464045570367402E-2</v>
      </c>
      <c r="P106" s="302">
        <f t="shared" si="26"/>
        <v>1.5587913665418219E-2</v>
      </c>
      <c r="Q106" s="302">
        <f t="shared" si="26"/>
        <v>1.5420806488304333E-2</v>
      </c>
      <c r="R106" s="302">
        <f t="shared" si="26"/>
        <v>1.5679321248617949E-2</v>
      </c>
      <c r="S106" s="302">
        <f t="shared" si="26"/>
        <v>1.5617567291894894E-2</v>
      </c>
      <c r="T106" s="302">
        <f t="shared" si="26"/>
        <v>1.5406589945303915E-2</v>
      </c>
      <c r="U106" s="302">
        <f t="shared" si="26"/>
        <v>1.4853241007569826E-2</v>
      </c>
      <c r="V106" s="302">
        <f t="shared" si="26"/>
        <v>1.4249333485150596E-2</v>
      </c>
      <c r="W106" s="302">
        <f t="shared" si="26"/>
        <v>1.4618225604685262E-2</v>
      </c>
      <c r="X106" s="302">
        <f t="shared" si="26"/>
        <v>1.4618507848207509E-2</v>
      </c>
      <c r="Y106" s="302">
        <f t="shared" si="26"/>
        <v>1.4594962674511935E-2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6.9768719197092688E-3</v>
      </c>
      <c r="C107" s="302">
        <f t="shared" si="27"/>
        <v>6.9545242318877635E-3</v>
      </c>
      <c r="D107" s="302">
        <f t="shared" si="27"/>
        <v>6.9885658150583849E-3</v>
      </c>
      <c r="E107" s="302">
        <f t="shared" si="27"/>
        <v>6.9884716795068618E-3</v>
      </c>
      <c r="F107" s="302">
        <f t="shared" si="27"/>
        <v>6.9212893792801062E-3</v>
      </c>
      <c r="G107" s="302">
        <f t="shared" si="27"/>
        <v>6.7365237246747285E-3</v>
      </c>
      <c r="H107" s="302">
        <f t="shared" si="27"/>
        <v>6.6522508389881725E-3</v>
      </c>
      <c r="I107" s="302">
        <f t="shared" si="27"/>
        <v>6.5751184017249463E-3</v>
      </c>
      <c r="J107" s="302">
        <f t="shared" si="27"/>
        <v>6.6679643127519539E-3</v>
      </c>
      <c r="K107" s="302">
        <f t="shared" si="27"/>
        <v>6.4593230066407603E-3</v>
      </c>
      <c r="L107" s="302">
        <f t="shared" si="27"/>
        <v>6.1740509883505719E-3</v>
      </c>
      <c r="M107" s="302">
        <f t="shared" si="27"/>
        <v>6.1807993679702366E-3</v>
      </c>
      <c r="N107" s="302">
        <f t="shared" si="27"/>
        <v>6.2781332699108697E-3</v>
      </c>
      <c r="O107" s="302">
        <f t="shared" si="27"/>
        <v>6.282256280757949E-3</v>
      </c>
      <c r="P107" s="302">
        <f t="shared" si="27"/>
        <v>6.4000997542504046E-3</v>
      </c>
      <c r="Q107" s="302">
        <f t="shared" si="27"/>
        <v>6.3141524010582178E-3</v>
      </c>
      <c r="R107" s="302">
        <f t="shared" si="27"/>
        <v>6.4405840282340011E-3</v>
      </c>
      <c r="S107" s="302">
        <f t="shared" si="27"/>
        <v>6.4169765676042765E-3</v>
      </c>
      <c r="T107" s="302">
        <f t="shared" si="27"/>
        <v>6.3374492748960107E-3</v>
      </c>
      <c r="U107" s="302">
        <f t="shared" si="27"/>
        <v>6.0866124433538223E-3</v>
      </c>
      <c r="V107" s="302">
        <f t="shared" si="27"/>
        <v>5.8299960022344961E-3</v>
      </c>
      <c r="W107" s="302">
        <f t="shared" si="27"/>
        <v>5.8319665238019004E-3</v>
      </c>
      <c r="X107" s="302">
        <f t="shared" si="27"/>
        <v>5.8318311038192986E-3</v>
      </c>
      <c r="Y107" s="302">
        <f t="shared" si="27"/>
        <v>5.8345302021811339E-3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5.8333425842532316E-2</v>
      </c>
      <c r="C108" s="302">
        <f t="shared" si="28"/>
        <v>5.8813924350060748E-2</v>
      </c>
      <c r="D108" s="302">
        <f t="shared" si="28"/>
        <v>5.8116665432923674E-2</v>
      </c>
      <c r="E108" s="302">
        <f t="shared" si="28"/>
        <v>5.8105426805952834E-2</v>
      </c>
      <c r="F108" s="302">
        <f t="shared" si="28"/>
        <v>5.9899492660210475E-2</v>
      </c>
      <c r="G108" s="302">
        <f t="shared" si="28"/>
        <v>6.3603543137359234E-2</v>
      </c>
      <c r="H108" s="302">
        <f t="shared" si="28"/>
        <v>6.5210761365229575E-2</v>
      </c>
      <c r="I108" s="302">
        <f t="shared" si="28"/>
        <v>6.6722697247907345E-2</v>
      </c>
      <c r="J108" s="302">
        <f t="shared" si="28"/>
        <v>6.5002060775866496E-2</v>
      </c>
      <c r="K108" s="302">
        <f t="shared" si="28"/>
        <v>6.8838209869160408E-2</v>
      </c>
      <c r="L108" s="302">
        <f t="shared" si="28"/>
        <v>7.3917300213088025E-2</v>
      </c>
      <c r="M108" s="302">
        <f t="shared" si="28"/>
        <v>7.3828920426582387E-2</v>
      </c>
      <c r="N108" s="302">
        <f t="shared" si="28"/>
        <v>7.217588901455696E-2</v>
      </c>
      <c r="O108" s="302">
        <f t="shared" si="28"/>
        <v>7.2103583141752373E-2</v>
      </c>
      <c r="P108" s="302">
        <f t="shared" si="28"/>
        <v>7.0144299395987639E-2</v>
      </c>
      <c r="Q108" s="302">
        <f t="shared" si="28"/>
        <v>7.1592068882865498E-2</v>
      </c>
      <c r="R108" s="302">
        <f t="shared" si="28"/>
        <v>6.9404994988272239E-2</v>
      </c>
      <c r="S108" s="302">
        <f t="shared" si="28"/>
        <v>6.9845702426200612E-2</v>
      </c>
      <c r="T108" s="302">
        <f t="shared" si="28"/>
        <v>7.1230445961822805E-2</v>
      </c>
      <c r="U108" s="302">
        <f t="shared" si="28"/>
        <v>7.5412288812729392E-2</v>
      </c>
      <c r="V108" s="302">
        <f t="shared" si="28"/>
        <v>7.9505151262018681E-2</v>
      </c>
      <c r="W108" s="302">
        <f t="shared" si="28"/>
        <v>7.9688299112602071E-2</v>
      </c>
      <c r="X108" s="302">
        <f t="shared" si="28"/>
        <v>7.9680912020592479E-2</v>
      </c>
      <c r="Y108" s="302">
        <f t="shared" si="28"/>
        <v>7.960834356017947E-2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7.9954099664982542E-2</v>
      </c>
      <c r="C109" s="235">
        <f t="shared" si="29"/>
        <v>8.0612689915853575E-2</v>
      </c>
      <c r="D109" s="235">
        <f t="shared" si="29"/>
        <v>7.9656999277975343E-2</v>
      </c>
      <c r="E109" s="235">
        <f t="shared" si="29"/>
        <v>7.9641595171531299E-2</v>
      </c>
      <c r="F109" s="235">
        <f t="shared" si="29"/>
        <v>8.2100612759561764E-2</v>
      </c>
      <c r="G109" s="235">
        <f t="shared" si="29"/>
        <v>8.7177530782746787E-2</v>
      </c>
      <c r="H109" s="235">
        <f t="shared" si="29"/>
        <v>8.9380447627051593E-2</v>
      </c>
      <c r="I109" s="235">
        <f t="shared" si="29"/>
        <v>9.1452766722059028E-2</v>
      </c>
      <c r="J109" s="235">
        <f t="shared" si="29"/>
        <v>8.9094394348316994E-2</v>
      </c>
      <c r="K109" s="235">
        <f t="shared" si="29"/>
        <v>9.4352371957293985E-2</v>
      </c>
      <c r="L109" s="235">
        <f t="shared" si="29"/>
        <v>0.10131397398392736</v>
      </c>
      <c r="M109" s="235">
        <f t="shared" si="29"/>
        <v>0.10119283715445807</v>
      </c>
      <c r="N109" s="235">
        <f t="shared" si="29"/>
        <v>9.8927126948731445E-2</v>
      </c>
      <c r="O109" s="235">
        <f t="shared" si="29"/>
        <v>9.8828021660861187E-2</v>
      </c>
      <c r="P109" s="235">
        <f t="shared" si="29"/>
        <v>9.6142549898861007E-2</v>
      </c>
      <c r="Q109" s="235">
        <f t="shared" si="29"/>
        <v>9.8126919994974041E-2</v>
      </c>
      <c r="R109" s="235">
        <f t="shared" si="29"/>
        <v>9.512923004933245E-2</v>
      </c>
      <c r="S109" s="235">
        <f t="shared" si="29"/>
        <v>9.5733281087074351E-2</v>
      </c>
      <c r="T109" s="235">
        <f t="shared" si="29"/>
        <v>9.7631265322672869E-2</v>
      </c>
      <c r="U109" s="235">
        <f t="shared" si="29"/>
        <v>0.10336306446279622</v>
      </c>
      <c r="V109" s="235">
        <f t="shared" si="29"/>
        <v>0.10897290354663317</v>
      </c>
      <c r="W109" s="235">
        <f t="shared" si="29"/>
        <v>0.10922393323137175</v>
      </c>
      <c r="X109" s="235">
        <f t="shared" si="29"/>
        <v>0.10921380819101556</v>
      </c>
      <c r="Y109" s="235">
        <f t="shared" si="29"/>
        <v>0.10911434299018785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108.94925259389792</v>
      </c>
      <c r="C113" s="320">
        <f t="shared" si="30"/>
        <v>109.19531160357126</v>
      </c>
      <c r="D113" s="320">
        <f t="shared" si="30"/>
        <v>111.52671379556696</v>
      </c>
      <c r="E113" s="320">
        <f t="shared" si="30"/>
        <v>112.03777381256036</v>
      </c>
      <c r="F113" s="320">
        <f t="shared" si="30"/>
        <v>110.07090512905103</v>
      </c>
      <c r="G113" s="320">
        <f t="shared" si="30"/>
        <v>105.75903992192637</v>
      </c>
      <c r="H113" s="320">
        <f t="shared" si="30"/>
        <v>101.66642059462863</v>
      </c>
      <c r="I113" s="320">
        <f t="shared" si="30"/>
        <v>101.40446830003896</v>
      </c>
      <c r="J113" s="320">
        <f t="shared" si="30"/>
        <v>100.46047410561015</v>
      </c>
      <c r="K113" s="320">
        <f t="shared" si="30"/>
        <v>96.667568135169191</v>
      </c>
      <c r="L113" s="320">
        <f t="shared" si="30"/>
        <v>99.194771286176589</v>
      </c>
      <c r="M113" s="320">
        <f t="shared" si="30"/>
        <v>99.212462675420056</v>
      </c>
      <c r="N113" s="320">
        <f t="shared" si="30"/>
        <v>99.996127920555352</v>
      </c>
      <c r="O113" s="320">
        <f t="shared" si="30"/>
        <v>98.644404463652762</v>
      </c>
      <c r="P113" s="320">
        <f t="shared" si="30"/>
        <v>97.287241633792533</v>
      </c>
      <c r="Q113" s="320">
        <f t="shared" si="30"/>
        <v>95.644111514181091</v>
      </c>
      <c r="R113" s="320">
        <f t="shared" si="30"/>
        <v>97.349277509353158</v>
      </c>
      <c r="S113" s="320">
        <f t="shared" si="30"/>
        <v>97.689943262779877</v>
      </c>
      <c r="T113" s="320">
        <f t="shared" si="30"/>
        <v>98.16648507663821</v>
      </c>
      <c r="U113" s="320">
        <f t="shared" si="30"/>
        <v>95.967479901010364</v>
      </c>
      <c r="V113" s="320">
        <f t="shared" si="30"/>
        <v>96.628114700679461</v>
      </c>
      <c r="W113" s="320">
        <f t="shared" si="30"/>
        <v>100.82155772557387</v>
      </c>
      <c r="X113" s="320">
        <f t="shared" si="30"/>
        <v>99.996916203670267</v>
      </c>
      <c r="Y113" s="320">
        <f t="shared" si="30"/>
        <v>91.001652296177085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1.5395792506747734</v>
      </c>
      <c r="C114" s="330">
        <f>IF(C$6=0,0,C$6/FBT!C$5*1000)</f>
        <v>1.5557666657058504</v>
      </c>
      <c r="D114" s="330">
        <f>IF(D$6=0,0,D$6/FBT!D$5*1000)</f>
        <v>1.5701455214366273</v>
      </c>
      <c r="E114" s="330">
        <f>IF(E$6=0,0,E$6/FBT!E$5*1000)</f>
        <v>1.5770355294979717</v>
      </c>
      <c r="F114" s="330">
        <f>IF(F$6=0,0,F$6/FBT!F$5*1000)</f>
        <v>1.5971878328198439</v>
      </c>
      <c r="G114" s="330">
        <f>IF(G$6=0,0,G$6/FBT!G$5*1000)</f>
        <v>1.6295178434689785</v>
      </c>
      <c r="H114" s="330">
        <f>IF(H$6=0,0,H$6/FBT!H$5*1000)</f>
        <v>1.6060428033559571</v>
      </c>
      <c r="I114" s="330">
        <f>IF(I$6=0,0,I$6/FBT!I$5*1000)</f>
        <v>1.6390454549342333</v>
      </c>
      <c r="J114" s="330">
        <f>IF(J$6=0,0,J$6/FBT!J$5*1000)</f>
        <v>1.5819132372541742</v>
      </c>
      <c r="K114" s="330">
        <f>IF(K$6=0,0,K$6/FBT!K$5*1000)</f>
        <v>1.6120209163832704</v>
      </c>
      <c r="L114" s="330">
        <f>IF(L$6=0,0,L$6/FBT!L$5*1000)</f>
        <v>1.7762135873858824</v>
      </c>
      <c r="M114" s="330">
        <f>IF(M$6=0,0,M$6/FBT!M$5*1000)</f>
        <v>1.7744062529527276</v>
      </c>
      <c r="N114" s="330">
        <f>IF(N$6=0,0,N$6/FBT!N$5*1000)</f>
        <v>1.7483792225483148</v>
      </c>
      <c r="O114" s="330">
        <f>IF(O$6=0,0,O$6/FBT!O$5*1000)</f>
        <v>1.7230172041457452</v>
      </c>
      <c r="P114" s="330">
        <f>IF(P$6=0,0,P$6/FBT!P$5*1000)</f>
        <v>1.6531359991692192</v>
      </c>
      <c r="Q114" s="330">
        <f>IF(Q$6=0,0,Q$6/FBT!Q$5*1000)</f>
        <v>1.6587596462605918</v>
      </c>
      <c r="R114" s="330">
        <f>IF(R$6=0,0,R$6/FBT!R$5*1000)</f>
        <v>1.6367553579575052</v>
      </c>
      <c r="S114" s="330">
        <f>IF(S$6=0,0,S$6/FBT!S$5*1000)</f>
        <v>1.6529124775107902</v>
      </c>
      <c r="T114" s="330">
        <f>IF(T$6=0,0,T$6/FBT!T$5*1000)</f>
        <v>1.693905646926736</v>
      </c>
      <c r="U114" s="330">
        <f>IF(U$6=0,0,U$6/FBT!U$5*1000)</f>
        <v>1.7531800656310073</v>
      </c>
      <c r="V114" s="330">
        <f>IF(V$6=0,0,V$6/FBT!V$5*1000)</f>
        <v>1.8610544756398293</v>
      </c>
      <c r="W114" s="330">
        <f>IF(W$6=0,0,W$6/FBT!W$5*1000)</f>
        <v>1.9462932289326569</v>
      </c>
      <c r="X114" s="330">
        <f>IF(X$6=0,0,X$6/FBT!X$5*1000)</f>
        <v>1.930195126539537</v>
      </c>
      <c r="Y114" s="330">
        <f>IF(Y$6=0,0,Y$6/FBT!Y$5*1000)</f>
        <v>1.7549638567194905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1.7961757924539026</v>
      </c>
      <c r="C115" s="331">
        <f>IF(C$7=0,0,C$7/FBT!C$5*1000)</f>
        <v>1.8150611099901586</v>
      </c>
      <c r="D115" s="331">
        <f>IF(D$7=0,0,D$7/FBT!D$5*1000)</f>
        <v>1.831836441676066</v>
      </c>
      <c r="E115" s="331">
        <f>IF(E$7=0,0,E$7/FBT!E$5*1000)</f>
        <v>1.8398747844143006</v>
      </c>
      <c r="F115" s="331">
        <f>IF(F$7=0,0,F$7/FBT!F$5*1000)</f>
        <v>1.8633858049564853</v>
      </c>
      <c r="G115" s="331">
        <f>IF(G$7=0,0,G$7/FBT!G$5*1000)</f>
        <v>1.9011041507138084</v>
      </c>
      <c r="H115" s="331">
        <f>IF(H$7=0,0,H$7/FBT!H$5*1000)</f>
        <v>1.8737166039152835</v>
      </c>
      <c r="I115" s="331">
        <f>IF(I$7=0,0,I$7/FBT!I$5*1000)</f>
        <v>1.912219697423273</v>
      </c>
      <c r="J115" s="331">
        <f>IF(J$7=0,0,J$7/FBT!J$5*1000)</f>
        <v>1.8455654434632034</v>
      </c>
      <c r="K115" s="331">
        <f>IF(K$7=0,0,K$7/FBT!K$5*1000)</f>
        <v>1.8806910691138155</v>
      </c>
      <c r="L115" s="331">
        <f>IF(L$7=0,0,L$7/FBT!L$5*1000)</f>
        <v>2.0722491852835283</v>
      </c>
      <c r="M115" s="331">
        <f>IF(M$7=0,0,M$7/FBT!M$5*1000)</f>
        <v>2.0701406284448489</v>
      </c>
      <c r="N115" s="331">
        <f>IF(N$7=0,0,N$7/FBT!N$5*1000)</f>
        <v>2.0397757596397006</v>
      </c>
      <c r="O115" s="331">
        <f>IF(O$7=0,0,O$7/FBT!O$5*1000)</f>
        <v>2.0101867381700358</v>
      </c>
      <c r="P115" s="331">
        <f>IF(P$7=0,0,P$7/FBT!P$5*1000)</f>
        <v>1.9286586656974223</v>
      </c>
      <c r="Q115" s="331">
        <f>IF(Q$7=0,0,Q$7/FBT!Q$5*1000)</f>
        <v>1.9352195873040239</v>
      </c>
      <c r="R115" s="331">
        <f>IF(R$7=0,0,R$7/FBT!R$5*1000)</f>
        <v>1.9095479176170893</v>
      </c>
      <c r="S115" s="331">
        <f>IF(S$7=0,0,S$7/FBT!S$5*1000)</f>
        <v>1.9283978904292562</v>
      </c>
      <c r="T115" s="331">
        <f>IF(T$7=0,0,T$7/FBT!T$5*1000)</f>
        <v>1.9762232547478586</v>
      </c>
      <c r="U115" s="331">
        <f>IF(U$7=0,0,U$7/FBT!U$5*1000)</f>
        <v>2.0453767432361745</v>
      </c>
      <c r="V115" s="331">
        <f>IF(V$7=0,0,V$7/FBT!V$5*1000)</f>
        <v>2.1712302215798007</v>
      </c>
      <c r="W115" s="331">
        <f>IF(W$7=0,0,W$7/FBT!W$5*1000)</f>
        <v>2.270675433754767</v>
      </c>
      <c r="X115" s="331">
        <f>IF(X$7=0,0,X$7/FBT!X$5*1000)</f>
        <v>2.2518943142961265</v>
      </c>
      <c r="Y115" s="331">
        <f>IF(Y$7=0,0,Y$7/FBT!Y$5*1000)</f>
        <v>2.047457832839406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4.1055446684660621</v>
      </c>
      <c r="C116" s="331">
        <f>IF(C$8=0,0,C$8/FBT!C$5*1000)</f>
        <v>4.1487111085489339</v>
      </c>
      <c r="D116" s="331">
        <f>IF(D$8=0,0,D$8/FBT!D$5*1000)</f>
        <v>4.1870547238310083</v>
      </c>
      <c r="E116" s="331">
        <f>IF(E$8=0,0,E$8/FBT!E$5*1000)</f>
        <v>4.2054280786612583</v>
      </c>
      <c r="F116" s="331">
        <f>IF(F$8=0,0,F$8/FBT!F$5*1000)</f>
        <v>4.259167554186253</v>
      </c>
      <c r="G116" s="331">
        <f>IF(G$8=0,0,G$8/FBT!G$5*1000)</f>
        <v>4.3453809159172767</v>
      </c>
      <c r="H116" s="331">
        <f>IF(H$8=0,0,H$8/FBT!H$5*1000)</f>
        <v>4.2827808089492221</v>
      </c>
      <c r="I116" s="331">
        <f>IF(I$8=0,0,I$8/FBT!I$5*1000)</f>
        <v>4.370787879824622</v>
      </c>
      <c r="J116" s="331">
        <f>IF(J$8=0,0,J$8/FBT!J$5*1000)</f>
        <v>4.2184352993444652</v>
      </c>
      <c r="K116" s="331">
        <f>IF(K$8=0,0,K$8/FBT!K$5*1000)</f>
        <v>4.2987224436887219</v>
      </c>
      <c r="L116" s="331">
        <f>IF(L$8=0,0,L$8/FBT!L$5*1000)</f>
        <v>4.736569566362351</v>
      </c>
      <c r="M116" s="331">
        <f>IF(M$8=0,0,M$8/FBT!M$5*1000)</f>
        <v>4.7317500078739396</v>
      </c>
      <c r="N116" s="331">
        <f>IF(N$8=0,0,N$8/FBT!N$5*1000)</f>
        <v>4.6623445934621737</v>
      </c>
      <c r="O116" s="331">
        <f>IF(O$8=0,0,O$8/FBT!O$5*1000)</f>
        <v>4.5947125443886563</v>
      </c>
      <c r="P116" s="331">
        <f>IF(P$8=0,0,P$8/FBT!P$5*1000)</f>
        <v>4.4083626644512544</v>
      </c>
      <c r="Q116" s="331">
        <f>IF(Q$8=0,0,Q$8/FBT!Q$5*1000)</f>
        <v>4.4233590566949132</v>
      </c>
      <c r="R116" s="331">
        <f>IF(R$8=0,0,R$8/FBT!R$5*1000)</f>
        <v>4.3646809545533474</v>
      </c>
      <c r="S116" s="331">
        <f>IF(S$8=0,0,S$8/FBT!S$5*1000)</f>
        <v>4.4077666066954437</v>
      </c>
      <c r="T116" s="331">
        <f>IF(T$8=0,0,T$8/FBT!T$5*1000)</f>
        <v>4.5170817251379605</v>
      </c>
      <c r="U116" s="331">
        <f>IF(U$8=0,0,U$8/FBT!U$5*1000)</f>
        <v>4.6751468416826842</v>
      </c>
      <c r="V116" s="331">
        <f>IF(V$8=0,0,V$8/FBT!V$5*1000)</f>
        <v>4.9628119350395439</v>
      </c>
      <c r="W116" s="331">
        <f>IF(W$8=0,0,W$8/FBT!W$5*1000)</f>
        <v>5.1901152771537529</v>
      </c>
      <c r="X116" s="331">
        <f>IF(X$8=0,0,X$8/FBT!X$5*1000)</f>
        <v>5.1471870041054313</v>
      </c>
      <c r="Y116" s="331">
        <f>IF(Y$8=0,0,Y$8/FBT!Y$5*1000)</f>
        <v>4.679903617918642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3.0791585013495464</v>
      </c>
      <c r="C117" s="331">
        <f>IF(C$9=0,0,C$9/FBT!C$5*1000)</f>
        <v>3.1115333314116995</v>
      </c>
      <c r="D117" s="331">
        <f>IF(D$9=0,0,D$9/FBT!D$5*1000)</f>
        <v>3.1402910428732542</v>
      </c>
      <c r="E117" s="331">
        <f>IF(E$9=0,0,E$9/FBT!E$5*1000)</f>
        <v>3.1540710589959442</v>
      </c>
      <c r="F117" s="331">
        <f>IF(F$9=0,0,F$9/FBT!F$5*1000)</f>
        <v>3.1943756656396864</v>
      </c>
      <c r="G117" s="331">
        <f>IF(G$9=0,0,G$9/FBT!G$5*1000)</f>
        <v>3.2590356869379571</v>
      </c>
      <c r="H117" s="331">
        <f>IF(H$9=0,0,H$9/FBT!H$5*1000)</f>
        <v>3.2120856067119128</v>
      </c>
      <c r="I117" s="331">
        <f>IF(I$9=0,0,I$9/FBT!I$5*1000)</f>
        <v>3.2780909098684656</v>
      </c>
      <c r="J117" s="331">
        <f>IF(J$9=0,0,J$9/FBT!J$5*1000)</f>
        <v>3.1638264745083489</v>
      </c>
      <c r="K117" s="331">
        <f>IF(K$9=0,0,K$9/FBT!K$5*1000)</f>
        <v>3.2240418327665408</v>
      </c>
      <c r="L117" s="331">
        <f>IF(L$9=0,0,L$9/FBT!L$5*1000)</f>
        <v>3.5524271747717644</v>
      </c>
      <c r="M117" s="331">
        <f>IF(M$9=0,0,M$9/FBT!M$5*1000)</f>
        <v>3.5488125059054547</v>
      </c>
      <c r="N117" s="331">
        <f>IF(N$9=0,0,N$9/FBT!N$5*1000)</f>
        <v>3.49675844509663</v>
      </c>
      <c r="O117" s="331">
        <f>IF(O$9=0,0,O$9/FBT!O$5*1000)</f>
        <v>3.4460344082914904</v>
      </c>
      <c r="P117" s="331">
        <f>IF(P$9=0,0,P$9/FBT!P$5*1000)</f>
        <v>3.3062719983384383</v>
      </c>
      <c r="Q117" s="331">
        <f>IF(Q$9=0,0,Q$9/FBT!Q$5*1000)</f>
        <v>3.3175192925211836</v>
      </c>
      <c r="R117" s="331">
        <f>IF(R$9=0,0,R$9/FBT!R$5*1000)</f>
        <v>3.2735107159150103</v>
      </c>
      <c r="S117" s="331">
        <f>IF(S$9=0,0,S$9/FBT!S$5*1000)</f>
        <v>3.3058249550215804</v>
      </c>
      <c r="T117" s="331">
        <f>IF(T$9=0,0,T$9/FBT!T$5*1000)</f>
        <v>3.3878112938534719</v>
      </c>
      <c r="U117" s="331">
        <f>IF(U$9=0,0,U$9/FBT!U$5*1000)</f>
        <v>3.5063601312620145</v>
      </c>
      <c r="V117" s="331">
        <f>IF(V$9=0,0,V$9/FBT!V$5*1000)</f>
        <v>3.7221089512796595</v>
      </c>
      <c r="W117" s="331">
        <f>IF(W$9=0,0,W$9/FBT!W$5*1000)</f>
        <v>3.8925864578653124</v>
      </c>
      <c r="X117" s="331">
        <f>IF(X$9=0,0,X$9/FBT!X$5*1000)</f>
        <v>3.8603902530790735</v>
      </c>
      <c r="Y117" s="331">
        <f>IF(Y$9=0,0,Y$9/FBT!Y$5*1000)</f>
        <v>3.5099277134389819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2.1614581966973705</v>
      </c>
      <c r="C118" s="332">
        <f>IF(C$10=0,0,C$10/FBT!C$5*1000)</f>
        <v>2.1652743585157568</v>
      </c>
      <c r="D118" s="332">
        <f>IF(D$10=0,0,D$10/FBT!D$5*1000)</f>
        <v>2.2067284792588393</v>
      </c>
      <c r="E118" s="332">
        <f>IF(E$10=0,0,E$10/FBT!E$5*1000)</f>
        <v>2.217949633447688</v>
      </c>
      <c r="F118" s="332">
        <f>IF(F$10=0,0,F$10/FBT!F$5*1000)</f>
        <v>2.1652054978364617</v>
      </c>
      <c r="G118" s="332">
        <f>IF(G$10=0,0,G$10/FBT!G$5*1000)</f>
        <v>2.1019025822051778</v>
      </c>
      <c r="H118" s="332">
        <f>IF(H$10=0,0,H$10/FBT!H$5*1000)</f>
        <v>2.0344414311181027</v>
      </c>
      <c r="I118" s="332">
        <f>IF(I$10=0,0,I$10/FBT!I$5*1000)</f>
        <v>2.0404088686184827</v>
      </c>
      <c r="J118" s="332">
        <f>IF(J$10=0,0,J$10/FBT!J$5*1000)</f>
        <v>2.0065044921425099</v>
      </c>
      <c r="K118" s="332">
        <f>IF(K$10=0,0,K$10/FBT!K$5*1000)</f>
        <v>1.9640702919414403</v>
      </c>
      <c r="L118" s="332">
        <f>IF(L$10=0,0,L$10/FBT!L$5*1000)</f>
        <v>2.0632333730123316</v>
      </c>
      <c r="M118" s="332">
        <f>IF(M$10=0,0,M$10/FBT!M$5*1000)</f>
        <v>2.0635044583272415</v>
      </c>
      <c r="N118" s="332">
        <f>IF(N$10=0,0,N$10/FBT!N$5*1000)</f>
        <v>2.0598645647150176</v>
      </c>
      <c r="O118" s="332">
        <f>IF(O$10=0,0,O$10/FBT!O$5*1000)</f>
        <v>2.0309040869035977</v>
      </c>
      <c r="P118" s="332">
        <f>IF(P$10=0,0,P$10/FBT!P$5*1000)</f>
        <v>1.9801298197595361</v>
      </c>
      <c r="Q118" s="332">
        <f>IF(Q$10=0,0,Q$10/FBT!Q$5*1000)</f>
        <v>1.9679805685228606</v>
      </c>
      <c r="R118" s="332">
        <f>IF(R$10=0,0,R$10/FBT!R$5*1000)</f>
        <v>1.979613686346698</v>
      </c>
      <c r="S118" s="332">
        <f>IF(S$10=0,0,S$10/FBT!S$5*1000)</f>
        <v>1.9873441521943389</v>
      </c>
      <c r="T118" s="332">
        <f>IF(T$10=0,0,T$10/FBT!T$5*1000)</f>
        <v>2.0146422786684415</v>
      </c>
      <c r="U118" s="332">
        <f>IF(U$10=0,0,U$10/FBT!U$5*1000)</f>
        <v>2.0262563562158791</v>
      </c>
      <c r="V118" s="332">
        <f>IF(V$10=0,0,V$10/FBT!V$5*1000)</f>
        <v>2.1144785007701419</v>
      </c>
      <c r="W118" s="332">
        <f>IF(W$10=0,0,W$10/FBT!W$5*1000)</f>
        <v>2.178936871415643</v>
      </c>
      <c r="X118" s="332">
        <f>IF(X$10=0,0,X$10/FBT!X$5*1000)</f>
        <v>2.1648957675468492</v>
      </c>
      <c r="Y118" s="332">
        <f>IF(Y$10=0,0,Y$10/FBT!Y$5*1000)</f>
        <v>1.9772636991958639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6.6717484298604113</v>
      </c>
      <c r="C119" s="348">
        <f>IF(C$16=0,0,C$16/FBT!C$5*1000)</f>
        <v>6.6836636433873453</v>
      </c>
      <c r="D119" s="348">
        <f>IF(D$16=0,0,D$16/FBT!D$5*1000)</f>
        <v>6.8297134910745649</v>
      </c>
      <c r="E119" s="348">
        <f>IF(E$16=0,0,E$16/FBT!E$5*1000)</f>
        <v>6.8625160001125529</v>
      </c>
      <c r="F119" s="348">
        <f>IF(F$16=0,0,F$16/FBT!F$5*1000)</f>
        <v>6.6882913279343112</v>
      </c>
      <c r="G119" s="348">
        <f>IF(G$16=0,0,G$16/FBT!G$5*1000)</f>
        <v>6.4446474708257711</v>
      </c>
      <c r="H119" s="348">
        <f>IF(H$16=0,0,H$16/FBT!H$5*1000)</f>
        <v>6.2161035551544286</v>
      </c>
      <c r="I119" s="348">
        <f>IF(I$16=0,0,I$16/FBT!I$5*1000)</f>
        <v>6.2200311680071936</v>
      </c>
      <c r="J119" s="348">
        <f>IF(J$16=0,0,J$16/FBT!J$5*1000)</f>
        <v>6.1311609361161112</v>
      </c>
      <c r="K119" s="348">
        <f>IF(K$16=0,0,K$16/FBT!K$5*1000)</f>
        <v>5.9746422484537849</v>
      </c>
      <c r="L119" s="348">
        <f>IF(L$16=0,0,L$16/FBT!L$5*1000)</f>
        <v>6.2855278631601381</v>
      </c>
      <c r="M119" s="348">
        <f>IF(M$16=0,0,M$16/FBT!M$5*1000)</f>
        <v>6.2957428121995136</v>
      </c>
      <c r="N119" s="348">
        <f>IF(N$16=0,0,N$16/FBT!N$5*1000)</f>
        <v>6.2856070526388175</v>
      </c>
      <c r="O119" s="348">
        <f>IF(O$16=0,0,O$16/FBT!O$5*1000)</f>
        <v>6.1976904039369458</v>
      </c>
      <c r="P119" s="348">
        <f>IF(P$16=0,0,P$16/FBT!P$5*1000)</f>
        <v>6.0487037802710111</v>
      </c>
      <c r="Q119" s="348">
        <f>IF(Q$16=0,0,Q$16/FBT!Q$5*1000)</f>
        <v>5.9972024002470183</v>
      </c>
      <c r="R119" s="348">
        <f>IF(R$16=0,0,R$16/FBT!R$5*1000)</f>
        <v>6.0278536392410853</v>
      </c>
      <c r="S119" s="348">
        <f>IF(S$16=0,0,S$16/FBT!S$5*1000)</f>
        <v>6.0635265773229534</v>
      </c>
      <c r="T119" s="348">
        <f>IF(T$16=0,0,T$16/FBT!T$5*1000)</f>
        <v>6.1456709852061202</v>
      </c>
      <c r="U119" s="348">
        <f>IF(U$16=0,0,U$16/FBT!U$5*1000)</f>
        <v>6.1900477964685718</v>
      </c>
      <c r="V119" s="348">
        <f>IF(V$16=0,0,V$16/FBT!V$5*1000)</f>
        <v>6.4575510596882912</v>
      </c>
      <c r="W119" s="348">
        <f>IF(W$16=0,0,W$16/FBT!W$5*1000)</f>
        <v>6.6299545696599695</v>
      </c>
      <c r="X119" s="348">
        <f>IF(X$16=0,0,X$16/FBT!X$5*1000)</f>
        <v>6.5766676961944359</v>
      </c>
      <c r="Y119" s="348">
        <f>IF(Y$16=0,0,Y$16/FBT!Y$5*1000)</f>
        <v>5.9898610570611881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5.5597903582170085</v>
      </c>
      <c r="C120" s="348">
        <f>IF(C$25=0,0,C$25/FBT!C$5*1000)</f>
        <v>5.5697197028227894</v>
      </c>
      <c r="D120" s="348">
        <f>IF(D$25=0,0,D$25/FBT!D$5*1000)</f>
        <v>5.6914279092288025</v>
      </c>
      <c r="E120" s="348">
        <f>IF(E$25=0,0,E$25/FBT!E$5*1000)</f>
        <v>5.7187633334271268</v>
      </c>
      <c r="F120" s="348">
        <f>IF(F$25=0,0,F$25/FBT!F$5*1000)</f>
        <v>5.5735761066119265</v>
      </c>
      <c r="G120" s="348">
        <f>IF(G$25=0,0,G$25/FBT!G$5*1000)</f>
        <v>5.3705395590214735</v>
      </c>
      <c r="H120" s="348">
        <f>IF(H$25=0,0,H$25/FBT!H$5*1000)</f>
        <v>5.180086295962024</v>
      </c>
      <c r="I120" s="348">
        <f>IF(I$25=0,0,I$25/FBT!I$5*1000)</f>
        <v>5.18335930667266</v>
      </c>
      <c r="J120" s="348">
        <f>IF(J$25=0,0,J$25/FBT!J$5*1000)</f>
        <v>5.1093007800967589</v>
      </c>
      <c r="K120" s="348">
        <f>IF(K$25=0,0,K$25/FBT!K$5*1000)</f>
        <v>4.9788685403781558</v>
      </c>
      <c r="L120" s="348">
        <f>IF(L$25=0,0,L$25/FBT!L$5*1000)</f>
        <v>5.2379398859667816</v>
      </c>
      <c r="M120" s="348">
        <f>IF(M$25=0,0,M$25/FBT!M$5*1000)</f>
        <v>5.2464523434995973</v>
      </c>
      <c r="N120" s="348">
        <f>IF(N$25=0,0,N$25/FBT!N$5*1000)</f>
        <v>5.238005877199015</v>
      </c>
      <c r="O120" s="348">
        <f>IF(O$25=0,0,O$25/FBT!O$5*1000)</f>
        <v>5.1647420032807894</v>
      </c>
      <c r="P120" s="348">
        <f>IF(P$25=0,0,P$25/FBT!P$5*1000)</f>
        <v>5.0405864835591752</v>
      </c>
      <c r="Q120" s="348">
        <f>IF(Q$25=0,0,Q$25/FBT!Q$5*1000)</f>
        <v>4.9976686668725145</v>
      </c>
      <c r="R120" s="348">
        <f>IF(R$25=0,0,R$25/FBT!R$5*1000)</f>
        <v>5.0232113660342392</v>
      </c>
      <c r="S120" s="348">
        <f>IF(S$25=0,0,S$25/FBT!S$5*1000)</f>
        <v>5.0529388144357918</v>
      </c>
      <c r="T120" s="348">
        <f>IF(T$25=0,0,T$25/FBT!T$5*1000)</f>
        <v>5.1213924876717671</v>
      </c>
      <c r="U120" s="348">
        <f>IF(U$25=0,0,U$25/FBT!U$5*1000)</f>
        <v>5.1583731637238115</v>
      </c>
      <c r="V120" s="348">
        <f>IF(V$25=0,0,V$25/FBT!V$5*1000)</f>
        <v>5.3812925497402428</v>
      </c>
      <c r="W120" s="348">
        <f>IF(W$25=0,0,W$25/FBT!W$5*1000)</f>
        <v>5.524962141383309</v>
      </c>
      <c r="X120" s="348">
        <f>IF(X$25=0,0,X$25/FBT!X$5*1000)</f>
        <v>5.4805564134953624</v>
      </c>
      <c r="Y120" s="348">
        <f>IF(Y$25=0,0,Y$25/FBT!Y$5*1000)</f>
        <v>4.9915508808843256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55.836769015750356</v>
      </c>
      <c r="C121" s="348">
        <f>IF(C$34=0,0,C$34/FBT!C$5*1000)</f>
        <v>55.78361964292845</v>
      </c>
      <c r="D121" s="348">
        <f>IF(D$34=0,0,D$34/FBT!D$5*1000)</f>
        <v>57.253526173058276</v>
      </c>
      <c r="E121" s="348">
        <f>IF(E$34=0,0,E$34/FBT!E$5*1000)</f>
        <v>57.515109997862936</v>
      </c>
      <c r="F121" s="348">
        <f>IF(F$34=0,0,F$34/FBT!F$5*1000)</f>
        <v>55.962205198716525</v>
      </c>
      <c r="G121" s="348">
        <f>IF(G$34=0,0,G$34/FBT!G$5*1000)</f>
        <v>52.334564868895342</v>
      </c>
      <c r="H121" s="348">
        <f>IF(H$34=0,0,H$34/FBT!H$5*1000)</f>
        <v>49.679981424741129</v>
      </c>
      <c r="I121" s="348">
        <f>IF(I$34=0,0,I$34/FBT!I$5*1000)</f>
        <v>48.977424564624563</v>
      </c>
      <c r="J121" s="348">
        <f>IF(J$34=0,0,J$34/FBT!J$5*1000)</f>
        <v>49.206646077889381</v>
      </c>
      <c r="K121" s="348">
        <f>IF(K$34=0,0,K$34/FBT!K$5*1000)</f>
        <v>45.867288819529186</v>
      </c>
      <c r="L121" s="348">
        <f>IF(L$34=0,0,L$34/FBT!L$5*1000)</f>
        <v>44.987749323120788</v>
      </c>
      <c r="M121" s="348">
        <f>IF(M$34=0,0,M$34/FBT!M$5*1000)</f>
        <v>45.044954302863204</v>
      </c>
      <c r="N121" s="348">
        <f>IF(N$34=0,0,N$34/FBT!N$5*1000)</f>
        <v>46.115719435521548</v>
      </c>
      <c r="O121" s="348">
        <f>IF(O$34=0,0,O$34/FBT!O$5*1000)</f>
        <v>45.522214284007106</v>
      </c>
      <c r="P121" s="348">
        <f>IF(P$34=0,0,P$34/FBT!P$5*1000)</f>
        <v>45.738077660432985</v>
      </c>
      <c r="Q121" s="348">
        <f>IF(Q$34=0,0,Q$34/FBT!Q$5*1000)</f>
        <v>44.361739933669824</v>
      </c>
      <c r="R121" s="348">
        <f>IF(R$34=0,0,R$34/FBT!R$5*1000)</f>
        <v>46.056746721250768</v>
      </c>
      <c r="S121" s="348">
        <f>IF(S$34=0,0,S$34/FBT!S$5*1000)</f>
        <v>46.048510309748409</v>
      </c>
      <c r="T121" s="348">
        <f>IF(T$34=0,0,T$34/FBT!T$5*1000)</f>
        <v>45.699664489026169</v>
      </c>
      <c r="U121" s="348">
        <f>IF(U$34=0,0,U$34/FBT!U$5*1000)</f>
        <v>42.907678147251559</v>
      </c>
      <c r="V121" s="348">
        <f>IF(V$34=0,0,V$34/FBT!V$5*1000)</f>
        <v>41.381577037974814</v>
      </c>
      <c r="W121" s="348">
        <f>IF(W$34=0,0,W$34/FBT!W$5*1000)</f>
        <v>43.192038334012189</v>
      </c>
      <c r="X121" s="348">
        <f>IF(X$34=0,0,X$34/FBT!X$5*1000)</f>
        <v>42.837766498448374</v>
      </c>
      <c r="Y121" s="348">
        <f>IF(Y$34=0,0,Y$34/FBT!Y$5*1000)</f>
        <v>39.002320288193857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10.466686632884368</v>
      </c>
      <c r="C122" s="348">
        <f>IF(C$45=0,0,C$45/FBT!C$5*1000)</f>
        <v>10.474962726636511</v>
      </c>
      <c r="D122" s="348">
        <f>IF(D$45=0,0,D$45/FBT!D$5*1000)</f>
        <v>10.721420346771499</v>
      </c>
      <c r="E122" s="348">
        <f>IF(E$45=0,0,E$45/FBT!E$5*1000)</f>
        <v>10.771626194745192</v>
      </c>
      <c r="F122" s="348">
        <f>IF(F$45=0,0,F$45/FBT!F$5*1000)</f>
        <v>10.494476578553392</v>
      </c>
      <c r="G122" s="348">
        <f>IF(G$45=0,0,G$45/FBT!G$5*1000)</f>
        <v>9.9568025786537699</v>
      </c>
      <c r="H122" s="348">
        <f>IF(H$45=0,0,H$45/FBT!H$5*1000)</f>
        <v>9.5181749277850134</v>
      </c>
      <c r="I122" s="348">
        <f>IF(I$45=0,0,I$45/FBT!I$5*1000)</f>
        <v>9.4316627192005829</v>
      </c>
      <c r="J122" s="348">
        <f>IF(J$45=0,0,J$45/FBT!J$5*1000)</f>
        <v>9.4004575397508177</v>
      </c>
      <c r="K122" s="348">
        <f>IF(K$45=0,0,K$45/FBT!K$5*1000)</f>
        <v>8.9218220409479514</v>
      </c>
      <c r="L122" s="348">
        <f>IF(L$45=0,0,L$45/FBT!L$5*1000)</f>
        <v>8.9647580890928662</v>
      </c>
      <c r="M122" s="348">
        <f>IF(M$45=0,0,M$45/FBT!M$5*1000)</f>
        <v>8.9436796648542156</v>
      </c>
      <c r="N122" s="348">
        <f>IF(N$45=0,0,N$45/FBT!N$5*1000)</f>
        <v>9.0672896422099889</v>
      </c>
      <c r="O122" s="348">
        <f>IF(O$45=0,0,O$45/FBT!O$5*1000)</f>
        <v>8.948305435367029</v>
      </c>
      <c r="P122" s="348">
        <f>IF(P$45=0,0,P$45/FBT!P$5*1000)</f>
        <v>8.8665724996371438</v>
      </c>
      <c r="Q122" s="348">
        <f>IF(Q$45=0,0,Q$45/FBT!Q$5*1000)</f>
        <v>8.6732196320116834</v>
      </c>
      <c r="R122" s="348">
        <f>IF(R$45=0,0,R$45/FBT!R$5*1000)</f>
        <v>8.9067124201884091</v>
      </c>
      <c r="S122" s="348">
        <f>IF(S$45=0,0,S$45/FBT!S$5*1000)</f>
        <v>8.9147666350449999</v>
      </c>
      <c r="T122" s="348">
        <f>IF(T$45=0,0,T$45/FBT!T$5*1000)</f>
        <v>8.8989963529590614</v>
      </c>
      <c r="U122" s="348">
        <f>IF(U$45=0,0,U$45/FBT!U$5*1000)</f>
        <v>8.5388955680920198</v>
      </c>
      <c r="V122" s="348">
        <f>IF(V$45=0,0,V$45/FBT!V$5*1000)</f>
        <v>8.4235031175360007</v>
      </c>
      <c r="W122" s="348">
        <f>IF(W$45=0,0,W$45/FBT!W$5*1000)</f>
        <v>8.8877496468799464</v>
      </c>
      <c r="X122" s="348">
        <f>IF(X$45=0,0,X$45/FBT!X$5*1000)</f>
        <v>8.8135027911266981</v>
      </c>
      <c r="Y122" s="348">
        <f>IF(Y$45=0,0,Y$45/FBT!Y$5*1000)</f>
        <v>8.0152094407163457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9.0214023472262408</v>
      </c>
      <c r="C123" s="348">
        <f>IF(C$66=0,0,C$66/FBT!C$5*1000)</f>
        <v>9.0844715190600738</v>
      </c>
      <c r="D123" s="348">
        <f>IF(D$66=0,0,D$66/FBT!D$5*1000)</f>
        <v>9.2106863060695936</v>
      </c>
      <c r="E123" s="348">
        <f>IF(E$66=0,0,E$66/FBT!E$5*1000)</f>
        <v>9.2525321754958618</v>
      </c>
      <c r="F123" s="348">
        <f>IF(F$66=0,0,F$66/FBT!F$5*1000)</f>
        <v>9.2361448037014586</v>
      </c>
      <c r="G123" s="348">
        <f>IF(G$66=0,0,G$66/FBT!G$5*1000)</f>
        <v>9.1957323069393553</v>
      </c>
      <c r="H123" s="348">
        <f>IF(H$66=0,0,H$66/FBT!H$5*1000)</f>
        <v>8.9760169555475713</v>
      </c>
      <c r="I123" s="348">
        <f>IF(I$66=0,0,I$66/FBT!I$5*1000)</f>
        <v>9.0777185468469739</v>
      </c>
      <c r="J123" s="348">
        <f>IF(J$66=0,0,J$66/FBT!J$5*1000)</f>
        <v>8.8461987286602497</v>
      </c>
      <c r="K123" s="348">
        <f>IF(K$66=0,0,K$66/FBT!K$5*1000)</f>
        <v>8.8245855870697731</v>
      </c>
      <c r="L123" s="348">
        <f>IF(L$66=0,0,L$66/FBT!L$5*1000)</f>
        <v>9.4682867605908392</v>
      </c>
      <c r="M123" s="348">
        <f>IF(M$66=0,0,M$66/FBT!M$5*1000)</f>
        <v>9.4534291192927729</v>
      </c>
      <c r="N123" s="348">
        <f>IF(N$66=0,0,N$66/FBT!N$5*1000)</f>
        <v>9.3900536863457855</v>
      </c>
      <c r="O123" s="348">
        <f>IF(O$66=0,0,O$66/FBT!O$5*1000)</f>
        <v>9.2577660141047264</v>
      </c>
      <c r="P123" s="348">
        <f>IF(P$66=0,0,P$66/FBT!P$5*1000)</f>
        <v>8.9632985791769126</v>
      </c>
      <c r="Q123" s="348">
        <f>IF(Q$66=0,0,Q$66/FBT!Q$5*1000)</f>
        <v>8.9261806515340574</v>
      </c>
      <c r="R123" s="348">
        <f>IF(R$66=0,0,R$66/FBT!R$5*1000)</f>
        <v>8.9098829149254453</v>
      </c>
      <c r="S123" s="348">
        <f>IF(S$66=0,0,S$66/FBT!S$5*1000)</f>
        <v>8.9757760466202523</v>
      </c>
      <c r="T123" s="348">
        <f>IF(T$66=0,0,T$66/FBT!T$5*1000)</f>
        <v>9.1269784121291568</v>
      </c>
      <c r="U123" s="348">
        <f>IF(U$66=0,0,U$66/FBT!U$5*1000)</f>
        <v>9.2466722761064162</v>
      </c>
      <c r="V123" s="348">
        <f>IF(V$66=0,0,V$66/FBT!V$5*1000)</f>
        <v>9.6226606282609932</v>
      </c>
      <c r="W123" s="348">
        <f>IF(W$66=0,0,W$66/FBT!W$5*1000)</f>
        <v>10.096118675215351</v>
      </c>
      <c r="X123" s="348">
        <f>IF(X$66=0,0,X$66/FBT!X$5*1000)</f>
        <v>10.012816312877687</v>
      </c>
      <c r="Y123" s="348">
        <f>IF(Y$66=0,0,Y$66/FBT!Y$5*1000)</f>
        <v>9.1036084078901052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8.7109394003178675</v>
      </c>
      <c r="C124" s="333">
        <f>IF(C$80=0,0,C$80/FBT!C$5*1000)</f>
        <v>8.8025277945636979</v>
      </c>
      <c r="D124" s="333">
        <f>IF(D$80=0,0,D$80/FBT!D$5*1000)</f>
        <v>8.8838833602884399</v>
      </c>
      <c r="E124" s="333">
        <f>IF(E$80=0,0,E$80/FBT!E$5*1000)</f>
        <v>8.9228670258995244</v>
      </c>
      <c r="F124" s="333">
        <f>IF(F$80=0,0,F$80/FBT!F$5*1000)</f>
        <v>9.0368887580946815</v>
      </c>
      <c r="G124" s="333">
        <f>IF(G$80=0,0,G$80/FBT!G$5*1000)</f>
        <v>9.2198119583474831</v>
      </c>
      <c r="H124" s="333">
        <f>IF(H$80=0,0,H$80/FBT!H$5*1000)</f>
        <v>9.0869901813880052</v>
      </c>
      <c r="I124" s="333">
        <f>IF(I$80=0,0,I$80/FBT!I$5*1000)</f>
        <v>9.2737191840178923</v>
      </c>
      <c r="J124" s="333">
        <f>IF(J$80=0,0,J$80/FBT!J$5*1000)</f>
        <v>8.9504650963841161</v>
      </c>
      <c r="K124" s="333">
        <f>IF(K$80=0,0,K$80/FBT!K$5*1000)</f>
        <v>9.1208143448965409</v>
      </c>
      <c r="L124" s="333">
        <f>IF(L$80=0,0,L$80/FBT!L$5*1000)</f>
        <v>10.049816477429323</v>
      </c>
      <c r="M124" s="333">
        <f>IF(M$80=0,0,M$80/FBT!M$5*1000)</f>
        <v>10.039590579206529</v>
      </c>
      <c r="N124" s="333">
        <f>IF(N$80=0,0,N$80/FBT!N$5*1000)</f>
        <v>9.892329641178371</v>
      </c>
      <c r="O124" s="333">
        <f>IF(O$80=0,0,O$80/FBT!O$5*1000)</f>
        <v>9.7488313410566274</v>
      </c>
      <c r="P124" s="333">
        <f>IF(P$80=0,0,P$80/FBT!P$5*1000)</f>
        <v>9.3534434832994471</v>
      </c>
      <c r="Q124" s="333">
        <f>IF(Q$80=0,0,Q$80/FBT!Q$5*1000)</f>
        <v>9.3852620785424268</v>
      </c>
      <c r="R124" s="333">
        <f>IF(R$80=0,0,R$80/FBT!R$5*1000)</f>
        <v>9.2607618153235638</v>
      </c>
      <c r="S124" s="333">
        <f>IF(S$80=0,0,S$80/FBT!S$5*1000)</f>
        <v>9.35217879775605</v>
      </c>
      <c r="T124" s="333">
        <f>IF(T$80=0,0,T$80/FBT!T$5*1000)</f>
        <v>9.5841181503114736</v>
      </c>
      <c r="U124" s="333">
        <f>IF(U$80=0,0,U$80/FBT!U$5*1000)</f>
        <v>9.9194928113402376</v>
      </c>
      <c r="V124" s="333">
        <f>IF(V$80=0,0,V$80/FBT!V$5*1000)</f>
        <v>10.529846223170148</v>
      </c>
      <c r="W124" s="333">
        <f>IF(W$80=0,0,W$80/FBT!W$5*1000)</f>
        <v>11.012127089300972</v>
      </c>
      <c r="X124" s="333">
        <f>IF(X$80=0,0,X$80/FBT!X$5*1000)</f>
        <v>10.9210440259607</v>
      </c>
      <c r="Y124" s="333">
        <f>IF(Y$80=0,0,Y$80/FBT!Y$5*1000)</f>
        <v>9.9295855013188774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IT: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1635.351527807022</v>
      </c>
      <c r="C5" s="223">
        <v>1672.312585042999</v>
      </c>
      <c r="D5" s="223">
        <v>1732.8324536253849</v>
      </c>
      <c r="E5" s="223">
        <v>1760.051011548305</v>
      </c>
      <c r="F5" s="223">
        <v>1704.8010795462931</v>
      </c>
      <c r="G5" s="223">
        <v>1618.561890934064</v>
      </c>
      <c r="H5" s="223">
        <v>1552.411082073578</v>
      </c>
      <c r="I5" s="223">
        <v>1515.454347933714</v>
      </c>
      <c r="J5" s="223">
        <v>1550.399365987912</v>
      </c>
      <c r="K5" s="223">
        <v>1429.8742950338501</v>
      </c>
      <c r="L5" s="223">
        <v>1346.990144990127</v>
      </c>
      <c r="M5" s="223">
        <v>1327.6613885733609</v>
      </c>
      <c r="N5" s="223">
        <v>1301.262157470791</v>
      </c>
      <c r="O5" s="223">
        <v>1290.815100409762</v>
      </c>
      <c r="P5" s="223">
        <v>1328.998345253822</v>
      </c>
      <c r="Q5" s="223">
        <v>1312.0721917211481</v>
      </c>
      <c r="R5" s="223">
        <v>1360.8452718379519</v>
      </c>
      <c r="S5" s="223">
        <v>1381.7495078201221</v>
      </c>
      <c r="T5" s="223">
        <v>1360.100203422</v>
      </c>
      <c r="U5" s="223">
        <v>1365.27197046232</v>
      </c>
      <c r="V5" s="223">
        <v>1362.732746659643</v>
      </c>
      <c r="W5" s="223">
        <v>1410.4548711362811</v>
      </c>
      <c r="X5" s="223">
        <v>1386.2278688482361</v>
      </c>
      <c r="Y5" s="223">
        <v>1347.6399930194241</v>
      </c>
      <c r="DA5" s="89" t="s">
        <v>2228</v>
      </c>
    </row>
    <row r="6" spans="1:105" ht="12" customHeight="1" x14ac:dyDescent="0.25">
      <c r="A6" s="55" t="s">
        <v>91</v>
      </c>
      <c r="B6" s="259">
        <v>22.88582488744035</v>
      </c>
      <c r="C6" s="259">
        <v>23.608618826068732</v>
      </c>
      <c r="D6" s="259">
        <v>24.28564021280588</v>
      </c>
      <c r="E6" s="259">
        <v>24.63986909371361</v>
      </c>
      <c r="F6" s="259">
        <v>24.508786478063211</v>
      </c>
      <c r="G6" s="259">
        <v>24.584404001498921</v>
      </c>
      <c r="H6" s="259">
        <v>24.095999664279709</v>
      </c>
      <c r="I6" s="259">
        <v>23.894802956501959</v>
      </c>
      <c r="J6" s="259">
        <v>23.994802201451861</v>
      </c>
      <c r="K6" s="259">
        <v>23.14000862519465</v>
      </c>
      <c r="L6" s="259">
        <v>23.041421395490769</v>
      </c>
      <c r="M6" s="259">
        <v>22.583863529679999</v>
      </c>
      <c r="N6" s="259">
        <v>21.68178211149359</v>
      </c>
      <c r="O6" s="259">
        <v>21.502208592800859</v>
      </c>
      <c r="P6" s="259">
        <v>21.547857575276311</v>
      </c>
      <c r="Q6" s="259">
        <v>21.756440096675249</v>
      </c>
      <c r="R6" s="259">
        <v>21.99751150918199</v>
      </c>
      <c r="S6" s="259">
        <v>22.36508895225057</v>
      </c>
      <c r="T6" s="259">
        <v>22.38640861497084</v>
      </c>
      <c r="U6" s="259">
        <v>23.59311140800088</v>
      </c>
      <c r="V6" s="259">
        <v>24.665798877585491</v>
      </c>
      <c r="W6" s="259">
        <v>25.750188673507441</v>
      </c>
      <c r="X6" s="259">
        <v>25.28063811275031</v>
      </c>
      <c r="Y6" s="259">
        <v>24.544673351376979</v>
      </c>
      <c r="DA6" s="67" t="s">
        <v>2229</v>
      </c>
    </row>
    <row r="7" spans="1:105" ht="12" customHeight="1" x14ac:dyDescent="0.25">
      <c r="A7" s="173" t="s">
        <v>92</v>
      </c>
      <c r="B7" s="224">
        <v>6.9195074118664799</v>
      </c>
      <c r="C7" s="224">
        <v>7.1380434725149184</v>
      </c>
      <c r="D7" s="224">
        <v>7.3427402455856043</v>
      </c>
      <c r="E7" s="224">
        <v>7.4498410111902267</v>
      </c>
      <c r="F7" s="224">
        <v>7.4102083068843614</v>
      </c>
      <c r="G7" s="224">
        <v>7.4330711932541469</v>
      </c>
      <c r="H7" s="224">
        <v>7.2854026059081516</v>
      </c>
      <c r="I7" s="224">
        <v>7.2245709724600049</v>
      </c>
      <c r="J7" s="224">
        <v>7.2548056491655712</v>
      </c>
      <c r="K7" s="224">
        <v>6.9963596234873036</v>
      </c>
      <c r="L7" s="224">
        <v>6.966551868249879</v>
      </c>
      <c r="M7" s="224">
        <v>6.8282096822283087</v>
      </c>
      <c r="N7" s="224">
        <v>6.5554662224689224</v>
      </c>
      <c r="O7" s="224">
        <v>6.5011723396973551</v>
      </c>
      <c r="P7" s="224">
        <v>6.5149742661796486</v>
      </c>
      <c r="Q7" s="224">
        <v>6.5780389933592156</v>
      </c>
      <c r="R7" s="224">
        <v>6.6509267058989083</v>
      </c>
      <c r="S7" s="224">
        <v>6.762063396590964</v>
      </c>
      <c r="T7" s="224">
        <v>6.7685093763595301</v>
      </c>
      <c r="U7" s="224">
        <v>7.1333548193950387</v>
      </c>
      <c r="V7" s="224">
        <v>7.4576808567091</v>
      </c>
      <c r="W7" s="224">
        <v>7.7855450812733737</v>
      </c>
      <c r="X7" s="224">
        <v>7.6435769153285156</v>
      </c>
      <c r="Y7" s="224">
        <v>7.4210586689361833</v>
      </c>
      <c r="DA7" s="177" t="s">
        <v>2230</v>
      </c>
    </row>
    <row r="8" spans="1:105" ht="12" customHeight="1" x14ac:dyDescent="0.25">
      <c r="A8" s="173" t="s">
        <v>93</v>
      </c>
      <c r="B8" s="224">
        <v>86.431964076569798</v>
      </c>
      <c r="C8" s="224">
        <v>89.161710548263514</v>
      </c>
      <c r="D8" s="224">
        <v>91.718589684817985</v>
      </c>
      <c r="E8" s="224">
        <v>93.056391492709224</v>
      </c>
      <c r="F8" s="224">
        <v>92.561337109365795</v>
      </c>
      <c r="G8" s="224">
        <v>92.84691873472994</v>
      </c>
      <c r="H8" s="224">
        <v>91.00238193795758</v>
      </c>
      <c r="I8" s="224">
        <v>90.242530514445448</v>
      </c>
      <c r="J8" s="224">
        <v>90.620193595837733</v>
      </c>
      <c r="K8" s="224">
        <v>87.391929461190202</v>
      </c>
      <c r="L8" s="224">
        <v>87.019599080350403</v>
      </c>
      <c r="M8" s="224">
        <v>85.291558897607771</v>
      </c>
      <c r="N8" s="224">
        <v>81.884704693562128</v>
      </c>
      <c r="O8" s="224">
        <v>81.206516688843479</v>
      </c>
      <c r="P8" s="224">
        <v>81.378917344395816</v>
      </c>
      <c r="Q8" s="224">
        <v>82.166662469827031</v>
      </c>
      <c r="R8" s="224">
        <v>83.077107068968616</v>
      </c>
      <c r="S8" s="224">
        <v>84.46532184868127</v>
      </c>
      <c r="T8" s="224">
        <v>84.545838951797535</v>
      </c>
      <c r="U8" s="224">
        <v>89.103144313139651</v>
      </c>
      <c r="V8" s="224">
        <v>93.154319452883215</v>
      </c>
      <c r="W8" s="224">
        <v>97.249690292566726</v>
      </c>
      <c r="X8" s="224">
        <v>95.476357786567931</v>
      </c>
      <c r="Y8" s="224">
        <v>92.696869604276131</v>
      </c>
      <c r="DA8" s="177" t="s">
        <v>2231</v>
      </c>
    </row>
    <row r="9" spans="1:105" ht="12" customHeight="1" x14ac:dyDescent="0.25">
      <c r="A9" s="173" t="s">
        <v>94</v>
      </c>
      <c r="B9" s="224">
        <v>45.811437291921763</v>
      </c>
      <c r="C9" s="224">
        <v>47.25828176256293</v>
      </c>
      <c r="D9" s="224">
        <v>48.613501552819223</v>
      </c>
      <c r="E9" s="224">
        <v>49.322575149445278</v>
      </c>
      <c r="F9" s="224">
        <v>49.060182028093358</v>
      </c>
      <c r="G9" s="224">
        <v>49.211548537715942</v>
      </c>
      <c r="H9" s="224">
        <v>48.233890761443263</v>
      </c>
      <c r="I9" s="224">
        <v>47.831147560923547</v>
      </c>
      <c r="J9" s="224">
        <v>48.031319901741213</v>
      </c>
      <c r="K9" s="224">
        <v>46.320246671528061</v>
      </c>
      <c r="L9" s="224">
        <v>46.122900816022472</v>
      </c>
      <c r="M9" s="224">
        <v>45.206989609845273</v>
      </c>
      <c r="N9" s="224">
        <v>43.401258484805773</v>
      </c>
      <c r="O9" s="224">
        <v>43.04179925485262</v>
      </c>
      <c r="P9" s="224">
        <v>43.133176581577771</v>
      </c>
      <c r="Q9" s="224">
        <v>43.550704249741592</v>
      </c>
      <c r="R9" s="224">
        <v>44.033266182782867</v>
      </c>
      <c r="S9" s="224">
        <v>44.769060110503709</v>
      </c>
      <c r="T9" s="224">
        <v>44.811736500653453</v>
      </c>
      <c r="U9" s="224">
        <v>47.227239966435008</v>
      </c>
      <c r="V9" s="224">
        <v>49.374479796696683</v>
      </c>
      <c r="W9" s="224">
        <v>51.545144624388378</v>
      </c>
      <c r="X9" s="224">
        <v>50.605227178750802</v>
      </c>
      <c r="Y9" s="224">
        <v>49.132018164850621</v>
      </c>
      <c r="DA9" s="177" t="s">
        <v>2232</v>
      </c>
    </row>
    <row r="10" spans="1:105" ht="12" customHeight="1" x14ac:dyDescent="0.25">
      <c r="A10" s="56" t="s">
        <v>95</v>
      </c>
      <c r="B10" s="260">
        <v>48.651361675489007</v>
      </c>
      <c r="C10" s="260">
        <v>49.890736497134128</v>
      </c>
      <c r="D10" s="260">
        <v>51.817881916373217</v>
      </c>
      <c r="E10" s="260">
        <v>52.562234789687523</v>
      </c>
      <c r="F10" s="260">
        <v>51.178484433761788</v>
      </c>
      <c r="G10" s="260">
        <v>49.729016179865312</v>
      </c>
      <c r="H10" s="260">
        <v>48.16260471503854</v>
      </c>
      <c r="I10" s="260">
        <v>47.113596049750299</v>
      </c>
      <c r="J10" s="260">
        <v>48.113729878225641</v>
      </c>
      <c r="K10" s="260">
        <v>44.903419674229902</v>
      </c>
      <c r="L10" s="260">
        <v>43.140645987638827</v>
      </c>
      <c r="M10" s="260">
        <v>42.460609740792997</v>
      </c>
      <c r="N10" s="260">
        <v>41.141726560014661</v>
      </c>
      <c r="O10" s="260">
        <v>40.801622033310963</v>
      </c>
      <c r="P10" s="260">
        <v>41.429759727786141</v>
      </c>
      <c r="Q10" s="260">
        <v>41.688524518241117</v>
      </c>
      <c r="R10" s="260">
        <v>42.756025923719051</v>
      </c>
      <c r="S10" s="260">
        <v>43.19639175430202</v>
      </c>
      <c r="T10" s="260">
        <v>43.029955385939253</v>
      </c>
      <c r="U10" s="260">
        <v>44.652684417346492</v>
      </c>
      <c r="V10" s="260">
        <v>46.52780991046528</v>
      </c>
      <c r="W10" s="260">
        <v>47.283501261574003</v>
      </c>
      <c r="X10" s="260">
        <v>46.570865027708052</v>
      </c>
      <c r="Y10" s="260">
        <v>45.52359327270127</v>
      </c>
      <c r="DA10" s="68" t="s">
        <v>2233</v>
      </c>
    </row>
    <row r="11" spans="1:105" ht="12" customHeight="1" x14ac:dyDescent="0.25">
      <c r="A11" s="37" t="s">
        <v>159</v>
      </c>
      <c r="B11" s="226">
        <v>0.70405904478930259</v>
      </c>
      <c r="C11" s="226">
        <v>0.73793845820413106</v>
      </c>
      <c r="D11" s="226">
        <v>0.78657191218823164</v>
      </c>
      <c r="E11" s="226">
        <v>0.94478368260838175</v>
      </c>
      <c r="F11" s="226">
        <v>0.99670555106129188</v>
      </c>
      <c r="G11" s="226">
        <v>0.89107647279063151</v>
      </c>
      <c r="H11" s="226">
        <v>0.65396714633550335</v>
      </c>
      <c r="I11" s="226">
        <v>0.71366879437581443</v>
      </c>
      <c r="J11" s="226">
        <v>0.66652676132613209</v>
      </c>
      <c r="K11" s="226">
        <v>0.52782508970527842</v>
      </c>
      <c r="L11" s="226">
        <v>0.59567227858078287</v>
      </c>
      <c r="M11" s="226">
        <v>0.41422744881978729</v>
      </c>
      <c r="N11" s="226">
        <v>0.3340775781901496</v>
      </c>
      <c r="O11" s="226">
        <v>0.32290862167728301</v>
      </c>
      <c r="P11" s="226">
        <v>0.39493565156262839</v>
      </c>
      <c r="Q11" s="226">
        <v>0.3962328368320418</v>
      </c>
      <c r="R11" s="226">
        <v>0.33986491267117358</v>
      </c>
      <c r="S11" s="226">
        <v>0.31547977934510929</v>
      </c>
      <c r="T11" s="226">
        <v>0.27919403002878129</v>
      </c>
      <c r="U11" s="226">
        <v>0.231105497843828</v>
      </c>
      <c r="V11" s="226">
        <v>0.24546639124869621</v>
      </c>
      <c r="W11" s="226">
        <v>0.49404739290109251</v>
      </c>
      <c r="X11" s="226">
        <v>0.26412266080199781</v>
      </c>
      <c r="Y11" s="226">
        <v>0.22219027065229949</v>
      </c>
      <c r="DA11" s="69" t="s">
        <v>2234</v>
      </c>
    </row>
    <row r="12" spans="1:105" ht="12" customHeight="1" x14ac:dyDescent="0.25">
      <c r="A12" s="37" t="s">
        <v>35</v>
      </c>
      <c r="B12" s="226">
        <v>30.29558795492273</v>
      </c>
      <c r="C12" s="226">
        <v>30.39567594769796</v>
      </c>
      <c r="D12" s="226">
        <v>31.571988426434078</v>
      </c>
      <c r="E12" s="226">
        <v>32.022368902204967</v>
      </c>
      <c r="F12" s="226">
        <v>27.377528734354499</v>
      </c>
      <c r="G12" s="226">
        <v>22.637482362435531</v>
      </c>
      <c r="H12" s="226">
        <v>20.901690833789221</v>
      </c>
      <c r="I12" s="226">
        <v>19.529050752807741</v>
      </c>
      <c r="J12" s="226">
        <v>20.450988487626809</v>
      </c>
      <c r="K12" s="226">
        <v>17.72942614820678</v>
      </c>
      <c r="L12" s="226">
        <v>14.59886127016428</v>
      </c>
      <c r="M12" s="226">
        <v>14.069676436654349</v>
      </c>
      <c r="N12" s="226">
        <v>14.42854061417281</v>
      </c>
      <c r="O12" s="226">
        <v>14.401371906082071</v>
      </c>
      <c r="P12" s="226">
        <v>15.05692522216312</v>
      </c>
      <c r="Q12" s="226">
        <v>14.01833171531216</v>
      </c>
      <c r="R12" s="226">
        <v>15.4239007743711</v>
      </c>
      <c r="S12" s="226">
        <v>15.702691623144551</v>
      </c>
      <c r="T12" s="226">
        <v>14.545856756830879</v>
      </c>
      <c r="U12" s="226">
        <v>12.60866618273284</v>
      </c>
      <c r="V12" s="226">
        <v>10.360359873314691</v>
      </c>
      <c r="W12" s="226">
        <v>12.841854243166971</v>
      </c>
      <c r="X12" s="226">
        <v>12.825136206209701</v>
      </c>
      <c r="Y12" s="226">
        <v>12.27038410752141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0.42342637689602319</v>
      </c>
      <c r="X14" s="226">
        <v>0.63929845486540848</v>
      </c>
      <c r="Y14" s="226">
        <v>0.88643855321526444</v>
      </c>
      <c r="DA14" s="69" t="s">
        <v>2237</v>
      </c>
    </row>
    <row r="15" spans="1:105" ht="12" customHeight="1" x14ac:dyDescent="0.25">
      <c r="A15" s="37" t="s">
        <v>40</v>
      </c>
      <c r="B15" s="226">
        <v>17.651714675776979</v>
      </c>
      <c r="C15" s="226">
        <v>18.757122091232031</v>
      </c>
      <c r="D15" s="226">
        <v>19.459321577750909</v>
      </c>
      <c r="E15" s="226">
        <v>19.595082204874171</v>
      </c>
      <c r="F15" s="226">
        <v>22.804250148346</v>
      </c>
      <c r="G15" s="226">
        <v>26.200457344639151</v>
      </c>
      <c r="H15" s="226">
        <v>26.606946734913809</v>
      </c>
      <c r="I15" s="226">
        <v>26.870876502566741</v>
      </c>
      <c r="J15" s="226">
        <v>26.9962146292727</v>
      </c>
      <c r="K15" s="226">
        <v>26.64616843631784</v>
      </c>
      <c r="L15" s="226">
        <v>27.946112438893771</v>
      </c>
      <c r="M15" s="226">
        <v>27.976705855318851</v>
      </c>
      <c r="N15" s="226">
        <v>26.3791083676517</v>
      </c>
      <c r="O15" s="226">
        <v>26.077341505551601</v>
      </c>
      <c r="P15" s="226">
        <v>25.977898854060399</v>
      </c>
      <c r="Q15" s="226">
        <v>27.273959966096921</v>
      </c>
      <c r="R15" s="226">
        <v>26.992260236676781</v>
      </c>
      <c r="S15" s="226">
        <v>27.17822035181236</v>
      </c>
      <c r="T15" s="226">
        <v>28.20490459907959</v>
      </c>
      <c r="U15" s="226">
        <v>31.812912736769821</v>
      </c>
      <c r="V15" s="226">
        <v>35.921983645901904</v>
      </c>
      <c r="W15" s="226">
        <v>33.52417324860992</v>
      </c>
      <c r="X15" s="226">
        <v>32.84230770583094</v>
      </c>
      <c r="Y15" s="226">
        <v>32.144580341312292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115.15567737916341</v>
      </c>
      <c r="C16" s="261">
        <f t="shared" si="0"/>
        <v>117.86413120274293</v>
      </c>
      <c r="D16" s="261">
        <f t="shared" si="0"/>
        <v>121.97807773328908</v>
      </c>
      <c r="E16" s="261">
        <f t="shared" si="0"/>
        <v>123.88103899219458</v>
      </c>
      <c r="F16" s="261">
        <f t="shared" si="0"/>
        <v>119.807842798171</v>
      </c>
      <c r="G16" s="261">
        <f t="shared" si="0"/>
        <v>115.4382169287353</v>
      </c>
      <c r="H16" s="261">
        <f t="shared" si="0"/>
        <v>111.6827595860162</v>
      </c>
      <c r="I16" s="261">
        <f t="shared" si="0"/>
        <v>109.98645563732931</v>
      </c>
      <c r="J16" s="261">
        <f t="shared" si="0"/>
        <v>111.48564318059226</v>
      </c>
      <c r="K16" s="261">
        <f t="shared" si="0"/>
        <v>105.23637801275093</v>
      </c>
      <c r="L16" s="261">
        <f t="shared" si="0"/>
        <v>102.97759837829919</v>
      </c>
      <c r="M16" s="261">
        <f t="shared" si="0"/>
        <v>101.84320814132829</v>
      </c>
      <c r="N16" s="261">
        <f t="shared" si="0"/>
        <v>98.582047854078937</v>
      </c>
      <c r="O16" s="261">
        <f t="shared" si="0"/>
        <v>97.769228269639683</v>
      </c>
      <c r="P16" s="261">
        <f t="shared" si="0"/>
        <v>99.431188548767693</v>
      </c>
      <c r="Q16" s="261">
        <f t="shared" si="0"/>
        <v>99.441318595829202</v>
      </c>
      <c r="R16" s="261">
        <f t="shared" si="0"/>
        <v>101.25871678475701</v>
      </c>
      <c r="S16" s="261">
        <f t="shared" si="0"/>
        <v>103.21659281559747</v>
      </c>
      <c r="T16" s="261">
        <f t="shared" si="0"/>
        <v>102.97959492190174</v>
      </c>
      <c r="U16" s="261">
        <f t="shared" si="0"/>
        <v>107.56859019182559</v>
      </c>
      <c r="V16" s="261">
        <f t="shared" si="0"/>
        <v>112.12871022467569</v>
      </c>
      <c r="W16" s="261">
        <f t="shared" si="0"/>
        <v>113.27215118844343</v>
      </c>
      <c r="X16" s="261">
        <f t="shared" si="0"/>
        <v>111.34233401377053</v>
      </c>
      <c r="Y16" s="261">
        <f t="shared" si="0"/>
        <v>108.397315011496</v>
      </c>
      <c r="DA16" s="70"/>
    </row>
    <row r="17" spans="1:105" ht="12" customHeight="1" x14ac:dyDescent="0.25">
      <c r="A17" s="60" t="s">
        <v>2148</v>
      </c>
      <c r="B17" s="329">
        <v>78.208535516493328</v>
      </c>
      <c r="C17" s="329">
        <v>79.014902218447602</v>
      </c>
      <c r="D17" s="329">
        <v>82.970485566679571</v>
      </c>
      <c r="E17" s="329">
        <v>84.399759793173885</v>
      </c>
      <c r="F17" s="329">
        <v>74.926748875163653</v>
      </c>
      <c r="G17" s="329">
        <v>63.937053438883723</v>
      </c>
      <c r="H17" s="329">
        <v>58.67264130884562</v>
      </c>
      <c r="I17" s="329">
        <v>54.037560320093768</v>
      </c>
      <c r="J17" s="329">
        <v>57.801640705170023</v>
      </c>
      <c r="K17" s="329">
        <v>48.039138343949027</v>
      </c>
      <c r="L17" s="329">
        <v>38.095286966827352</v>
      </c>
      <c r="M17" s="329">
        <v>36.003719640373333</v>
      </c>
      <c r="N17" s="329">
        <v>36.762616157813127</v>
      </c>
      <c r="O17" s="329">
        <v>36.640222045017609</v>
      </c>
      <c r="P17" s="329">
        <v>38.297723314507117</v>
      </c>
      <c r="Q17" s="329">
        <v>36.355896012513583</v>
      </c>
      <c r="R17" s="329">
        <v>40.613838803453483</v>
      </c>
      <c r="S17" s="329">
        <v>40.260357269625977</v>
      </c>
      <c r="T17" s="329">
        <v>37.134643283774928</v>
      </c>
      <c r="U17" s="329">
        <v>31.60204986556657</v>
      </c>
      <c r="V17" s="329">
        <v>26.10436168296302</v>
      </c>
      <c r="W17" s="329">
        <v>32.885552632567638</v>
      </c>
      <c r="X17" s="329">
        <v>32.302262331748267</v>
      </c>
      <c r="Y17" s="329">
        <v>30.996788731589071</v>
      </c>
      <c r="DA17" s="72" t="s">
        <v>2239</v>
      </c>
    </row>
    <row r="18" spans="1:105" ht="12" customHeight="1" x14ac:dyDescent="0.25">
      <c r="A18" s="59" t="s">
        <v>28</v>
      </c>
      <c r="B18" s="230">
        <v>0.85739036474483132</v>
      </c>
      <c r="C18" s="230">
        <v>0.85268224644635193</v>
      </c>
      <c r="D18" s="230">
        <v>0.89131784321769814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2240</v>
      </c>
    </row>
    <row r="19" spans="1:105" ht="12" customHeight="1" x14ac:dyDescent="0.25">
      <c r="A19" s="59" t="s">
        <v>31</v>
      </c>
      <c r="B19" s="230">
        <v>1.5618399849891851</v>
      </c>
      <c r="C19" s="230">
        <v>1.6255097120444231</v>
      </c>
      <c r="D19" s="230">
        <v>1.495084273055977</v>
      </c>
      <c r="E19" s="230">
        <v>1.711818275561509</v>
      </c>
      <c r="F19" s="230">
        <v>1.6405417594681191</v>
      </c>
      <c r="G19" s="230">
        <v>1.518213962861753</v>
      </c>
      <c r="H19" s="230">
        <v>1.404512458789579</v>
      </c>
      <c r="I19" s="230">
        <v>1.278901643565423</v>
      </c>
      <c r="J19" s="230">
        <v>1.15161439896763</v>
      </c>
      <c r="K19" s="230">
        <v>0.80258149388765443</v>
      </c>
      <c r="L19" s="230">
        <v>0.42826338636101507</v>
      </c>
      <c r="M19" s="230">
        <v>0.9043738667526704</v>
      </c>
      <c r="N19" s="230">
        <v>0.82905268735693249</v>
      </c>
      <c r="O19" s="230">
        <v>0.73786885347433884</v>
      </c>
      <c r="P19" s="230">
        <v>0.59531564775069834</v>
      </c>
      <c r="Q19" s="230">
        <v>0.47454185532929521</v>
      </c>
      <c r="R19" s="230">
        <v>0.70233687185533955</v>
      </c>
      <c r="S19" s="230">
        <v>0.93217034307491797</v>
      </c>
      <c r="T19" s="230">
        <v>0.8399657738978904</v>
      </c>
      <c r="U19" s="230">
        <v>0.78062105794910919</v>
      </c>
      <c r="V19" s="230">
        <v>0.60907092662211004</v>
      </c>
      <c r="W19" s="230">
        <v>0.51774678227693816</v>
      </c>
      <c r="X19" s="230">
        <v>0.77880219023371622</v>
      </c>
      <c r="Y19" s="230">
        <v>0.90998711869752325</v>
      </c>
      <c r="DA19" s="71" t="s">
        <v>2241</v>
      </c>
    </row>
    <row r="20" spans="1:105" ht="12" customHeight="1" x14ac:dyDescent="0.25">
      <c r="A20" s="59" t="s">
        <v>159</v>
      </c>
      <c r="B20" s="230">
        <v>1.409112837572551</v>
      </c>
      <c r="C20" s="230">
        <v>1.4635210132862879</v>
      </c>
      <c r="D20" s="230">
        <v>1.507075490390257</v>
      </c>
      <c r="E20" s="230">
        <v>1.819164995697867</v>
      </c>
      <c r="F20" s="230">
        <v>1.8924349542447521</v>
      </c>
      <c r="G20" s="230">
        <v>1.703803091182825</v>
      </c>
      <c r="H20" s="230">
        <v>1.2708678625829071</v>
      </c>
      <c r="I20" s="230">
        <v>1.4541524619295501</v>
      </c>
      <c r="J20" s="230">
        <v>1.2939990425636709</v>
      </c>
      <c r="K20" s="230">
        <v>1.1117231113304951</v>
      </c>
      <c r="L20" s="230">
        <v>1.3649622153391461</v>
      </c>
      <c r="M20" s="230">
        <v>0.9635130603902482</v>
      </c>
      <c r="N20" s="230">
        <v>0.77311840081577343</v>
      </c>
      <c r="O20" s="230">
        <v>0.74738605149572568</v>
      </c>
      <c r="P20" s="230">
        <v>0.91758373171351271</v>
      </c>
      <c r="Q20" s="230">
        <v>0.90565955709215307</v>
      </c>
      <c r="R20" s="230">
        <v>0.75297353912745357</v>
      </c>
      <c r="S20" s="230">
        <v>0.72125917261165617</v>
      </c>
      <c r="T20" s="230">
        <v>0.64444786014345801</v>
      </c>
      <c r="U20" s="230">
        <v>0.54753981781391969</v>
      </c>
      <c r="V20" s="230">
        <v>0.58486261304763809</v>
      </c>
      <c r="W20" s="230">
        <v>1.174039801709577</v>
      </c>
      <c r="X20" s="230">
        <v>0.62998853113900333</v>
      </c>
      <c r="Y20" s="230">
        <v>0.53041285353846646</v>
      </c>
      <c r="DA20" s="71" t="s">
        <v>2242</v>
      </c>
    </row>
    <row r="21" spans="1:105" ht="12" customHeight="1" x14ac:dyDescent="0.25">
      <c r="A21" s="59" t="s">
        <v>32</v>
      </c>
      <c r="B21" s="230">
        <v>15.19809964885963</v>
      </c>
      <c r="C21" s="230">
        <v>16.234245661311711</v>
      </c>
      <c r="D21" s="230">
        <v>20.033418648589219</v>
      </c>
      <c r="E21" s="230">
        <v>20.686667085004022</v>
      </c>
      <c r="F21" s="230">
        <v>20.657030817945412</v>
      </c>
      <c r="G21" s="230">
        <v>18.466974304047199</v>
      </c>
      <c r="H21" s="230">
        <v>16.351192301785499</v>
      </c>
      <c r="I21" s="230">
        <v>12.46545496240852</v>
      </c>
      <c r="J21" s="230">
        <v>16.60306450579705</v>
      </c>
      <c r="K21" s="230">
        <v>9.676680703123683</v>
      </c>
      <c r="L21" s="230">
        <v>3.650311214701389</v>
      </c>
      <c r="M21" s="230">
        <v>2.192730972670482</v>
      </c>
      <c r="N21" s="230">
        <v>2.5696218575977889</v>
      </c>
      <c r="O21" s="230">
        <v>2.6205181137664222</v>
      </c>
      <c r="P21" s="230">
        <v>2.639605010404904</v>
      </c>
      <c r="Q21" s="230">
        <v>3.70157547818873</v>
      </c>
      <c r="R21" s="230">
        <v>5.8049949533118959</v>
      </c>
      <c r="S21" s="230">
        <v>3.5665995132171062</v>
      </c>
      <c r="T21" s="230">
        <v>2.8788135866891378</v>
      </c>
      <c r="U21" s="230">
        <v>1.1164873175949439</v>
      </c>
      <c r="V21" s="230">
        <v>0.81631715691984696</v>
      </c>
      <c r="W21" s="230">
        <v>1.407491528644857</v>
      </c>
      <c r="X21" s="230">
        <v>1.0353000868305551</v>
      </c>
      <c r="Y21" s="230">
        <v>0.96591165538266199</v>
      </c>
      <c r="DA21" s="71" t="s">
        <v>2243</v>
      </c>
    </row>
    <row r="22" spans="1:105" ht="12" customHeight="1" x14ac:dyDescent="0.25">
      <c r="A22" s="59" t="s">
        <v>35</v>
      </c>
      <c r="B22" s="230">
        <v>59.182092680327138</v>
      </c>
      <c r="C22" s="230">
        <v>58.838943585358827</v>
      </c>
      <c r="D22" s="230">
        <v>59.043589311426423</v>
      </c>
      <c r="E22" s="230">
        <v>60.182109436910487</v>
      </c>
      <c r="F22" s="230">
        <v>50.736741343505372</v>
      </c>
      <c r="G22" s="230">
        <v>42.248062080791939</v>
      </c>
      <c r="H22" s="230">
        <v>39.646068685687631</v>
      </c>
      <c r="I22" s="230">
        <v>38.839051252190274</v>
      </c>
      <c r="J22" s="230">
        <v>38.752962757841672</v>
      </c>
      <c r="K22" s="230">
        <v>36.448153035607213</v>
      </c>
      <c r="L22" s="230">
        <v>32.651750150425798</v>
      </c>
      <c r="M22" s="230">
        <v>31.943101740559928</v>
      </c>
      <c r="N22" s="230">
        <v>32.590823212042629</v>
      </c>
      <c r="O22" s="230">
        <v>32.534449026281123</v>
      </c>
      <c r="P22" s="230">
        <v>34.145218924638002</v>
      </c>
      <c r="Q22" s="230">
        <v>31.274119121903411</v>
      </c>
      <c r="R22" s="230">
        <v>33.353533439158788</v>
      </c>
      <c r="S22" s="230">
        <v>35.040328240722303</v>
      </c>
      <c r="T22" s="230">
        <v>32.771416063044448</v>
      </c>
      <c r="U22" s="230">
        <v>29.1574016722086</v>
      </c>
      <c r="V22" s="230">
        <v>24.09411098637343</v>
      </c>
      <c r="W22" s="230">
        <v>29.78627451993626</v>
      </c>
      <c r="X22" s="230">
        <v>29.858171523544989</v>
      </c>
      <c r="Y22" s="230">
        <v>28.590477103970422</v>
      </c>
      <c r="DA22" s="71" t="s">
        <v>2244</v>
      </c>
    </row>
    <row r="23" spans="1:105" ht="12" customHeight="1" x14ac:dyDescent="0.25">
      <c r="A23" s="60" t="s">
        <v>2155</v>
      </c>
      <c r="B23" s="329">
        <v>34.354219873206311</v>
      </c>
      <c r="C23" s="329">
        <v>36.174415767115789</v>
      </c>
      <c r="D23" s="329">
        <v>36.256073667901262</v>
      </c>
      <c r="E23" s="329">
        <v>36.689627217725459</v>
      </c>
      <c r="F23" s="329">
        <v>42.104293361673072</v>
      </c>
      <c r="G23" s="329">
        <v>48.715795601786922</v>
      </c>
      <c r="H23" s="329">
        <v>50.280085704828807</v>
      </c>
      <c r="I23" s="329">
        <v>53.241657962910622</v>
      </c>
      <c r="J23" s="329">
        <v>50.965435390032972</v>
      </c>
      <c r="K23" s="329">
        <v>54.575519127997808</v>
      </c>
      <c r="L23" s="329">
        <v>62.271760622994179</v>
      </c>
      <c r="M23" s="329">
        <v>63.280778179558922</v>
      </c>
      <c r="N23" s="329">
        <v>59.362925545224407</v>
      </c>
      <c r="O23" s="329">
        <v>58.692845423928922</v>
      </c>
      <c r="P23" s="329">
        <v>58.692132487568557</v>
      </c>
      <c r="Q23" s="329">
        <v>60.620457819468321</v>
      </c>
      <c r="R23" s="329">
        <v>58.152600268519741</v>
      </c>
      <c r="S23" s="329">
        <v>60.4223119829878</v>
      </c>
      <c r="T23" s="329">
        <v>63.308612596455013</v>
      </c>
      <c r="U23" s="329">
        <v>73.293484071107542</v>
      </c>
      <c r="V23" s="329">
        <v>83.229758763457355</v>
      </c>
      <c r="W23" s="329">
        <v>77.469149402403502</v>
      </c>
      <c r="X23" s="329">
        <v>76.175821745975611</v>
      </c>
      <c r="Y23" s="329">
        <v>74.619659801639102</v>
      </c>
      <c r="DA23" s="72" t="s">
        <v>2245</v>
      </c>
    </row>
    <row r="24" spans="1:105" ht="12" customHeight="1" x14ac:dyDescent="0.25">
      <c r="A24" s="60" t="s">
        <v>2157</v>
      </c>
      <c r="B24" s="329">
        <v>2.5929219894637598</v>
      </c>
      <c r="C24" s="329">
        <v>2.6748132171795311</v>
      </c>
      <c r="D24" s="329">
        <v>2.7515184987082471</v>
      </c>
      <c r="E24" s="329">
        <v>2.7916519812952281</v>
      </c>
      <c r="F24" s="329">
        <v>2.776800561334269</v>
      </c>
      <c r="G24" s="329">
        <v>2.7853678880646622</v>
      </c>
      <c r="H24" s="329">
        <v>2.7300325723417762</v>
      </c>
      <c r="I24" s="329">
        <v>2.707237354324926</v>
      </c>
      <c r="J24" s="329">
        <v>2.7185670853892709</v>
      </c>
      <c r="K24" s="329">
        <v>2.621720540804108</v>
      </c>
      <c r="L24" s="329">
        <v>2.6105507884776471</v>
      </c>
      <c r="M24" s="329">
        <v>2.5587103213960369</v>
      </c>
      <c r="N24" s="329">
        <v>2.4565061510414048</v>
      </c>
      <c r="O24" s="329">
        <v>2.4361608006931532</v>
      </c>
      <c r="P24" s="329">
        <v>2.4413327466920141</v>
      </c>
      <c r="Q24" s="329">
        <v>2.4649647638473109</v>
      </c>
      <c r="R24" s="329">
        <v>2.4922777127837881</v>
      </c>
      <c r="S24" s="329">
        <v>2.5339235629836829</v>
      </c>
      <c r="T24" s="329">
        <v>2.536339041671789</v>
      </c>
      <c r="U24" s="329">
        <v>2.6730562551514749</v>
      </c>
      <c r="V24" s="329">
        <v>2.794589778255316</v>
      </c>
      <c r="W24" s="329">
        <v>2.9174491534722971</v>
      </c>
      <c r="X24" s="329">
        <v>2.8642499360466509</v>
      </c>
      <c r="Y24" s="329">
        <v>2.7808664782678321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52.343489717801553</v>
      </c>
      <c r="C25" s="261">
        <f t="shared" si="1"/>
        <v>53.574605092155856</v>
      </c>
      <c r="D25" s="261">
        <f t="shared" si="1"/>
        <v>55.444580787858683</v>
      </c>
      <c r="E25" s="261">
        <f t="shared" si="1"/>
        <v>56.30956317827026</v>
      </c>
      <c r="F25" s="261">
        <f t="shared" si="1"/>
        <v>54.458110362805009</v>
      </c>
      <c r="G25" s="261">
        <f t="shared" si="1"/>
        <v>52.471916785788757</v>
      </c>
      <c r="H25" s="261">
        <f t="shared" si="1"/>
        <v>50.764890720916455</v>
      </c>
      <c r="I25" s="261">
        <f t="shared" si="1"/>
        <v>49.993843471513308</v>
      </c>
      <c r="J25" s="261">
        <f t="shared" si="1"/>
        <v>50.675292354814687</v>
      </c>
      <c r="K25" s="261">
        <f t="shared" si="1"/>
        <v>47.834717278523172</v>
      </c>
      <c r="L25" s="261">
        <f t="shared" si="1"/>
        <v>46.807999262863262</v>
      </c>
      <c r="M25" s="261">
        <f t="shared" si="1"/>
        <v>46.292367336967423</v>
      </c>
      <c r="N25" s="261">
        <f t="shared" si="1"/>
        <v>44.810021751854059</v>
      </c>
      <c r="O25" s="261">
        <f t="shared" si="1"/>
        <v>44.440558304381675</v>
      </c>
      <c r="P25" s="261">
        <f t="shared" si="1"/>
        <v>45.195994794894411</v>
      </c>
      <c r="Q25" s="261">
        <f t="shared" si="1"/>
        <v>45.200599361740544</v>
      </c>
      <c r="R25" s="261">
        <f t="shared" si="1"/>
        <v>46.026689447616832</v>
      </c>
      <c r="S25" s="261">
        <f t="shared" si="1"/>
        <v>46.916633097998812</v>
      </c>
      <c r="T25" s="261">
        <f t="shared" si="1"/>
        <v>46.808906782682612</v>
      </c>
      <c r="U25" s="261">
        <f t="shared" si="1"/>
        <v>48.894813723557093</v>
      </c>
      <c r="V25" s="261">
        <f t="shared" si="1"/>
        <v>50.967595556670766</v>
      </c>
      <c r="W25" s="261">
        <f t="shared" si="1"/>
        <v>51.487341449292465</v>
      </c>
      <c r="X25" s="261">
        <f t="shared" si="1"/>
        <v>50.610151824441161</v>
      </c>
      <c r="Y25" s="261">
        <f t="shared" si="1"/>
        <v>49.271506823407272</v>
      </c>
      <c r="DA25" s="70"/>
    </row>
    <row r="26" spans="1:105" ht="12" customHeight="1" x14ac:dyDescent="0.25">
      <c r="A26" s="60" t="s">
        <v>2160</v>
      </c>
      <c r="B26" s="329">
        <v>35.549334325678792</v>
      </c>
      <c r="C26" s="329">
        <v>35.915864644748901</v>
      </c>
      <c r="D26" s="329">
        <v>37.713857075763443</v>
      </c>
      <c r="E26" s="329">
        <v>38.363527178715401</v>
      </c>
      <c r="F26" s="329">
        <v>34.057613125074397</v>
      </c>
      <c r="G26" s="329">
        <v>29.0622970176744</v>
      </c>
      <c r="H26" s="329">
        <v>26.669382413111649</v>
      </c>
      <c r="I26" s="329">
        <v>24.56252741822443</v>
      </c>
      <c r="J26" s="329">
        <v>26.273473047804561</v>
      </c>
      <c r="K26" s="329">
        <v>21.835971974522291</v>
      </c>
      <c r="L26" s="329">
        <v>17.31603953037607</v>
      </c>
      <c r="M26" s="329">
        <v>16.365327109260608</v>
      </c>
      <c r="N26" s="329">
        <v>16.710280071733241</v>
      </c>
      <c r="O26" s="329">
        <v>16.654646384098911</v>
      </c>
      <c r="P26" s="329">
        <v>17.408056052048689</v>
      </c>
      <c r="Q26" s="329">
        <v>16.525407278415269</v>
      </c>
      <c r="R26" s="329">
        <v>18.46083581975158</v>
      </c>
      <c r="S26" s="329">
        <v>18.30016239528452</v>
      </c>
      <c r="T26" s="329">
        <v>16.879383310806791</v>
      </c>
      <c r="U26" s="329">
        <v>14.364568120712081</v>
      </c>
      <c r="V26" s="329">
        <v>11.865618946801369</v>
      </c>
      <c r="W26" s="329">
        <v>14.94797846934892</v>
      </c>
      <c r="X26" s="329">
        <v>14.682846514431031</v>
      </c>
      <c r="Y26" s="329">
        <v>14.08944942344958</v>
      </c>
      <c r="DA26" s="72" t="s">
        <v>2247</v>
      </c>
    </row>
    <row r="27" spans="1:105" ht="12" customHeight="1" x14ac:dyDescent="0.25">
      <c r="A27" s="59" t="s">
        <v>28</v>
      </c>
      <c r="B27" s="230">
        <v>0.38972289306583241</v>
      </c>
      <c r="C27" s="230">
        <v>0.38758283929379622</v>
      </c>
      <c r="D27" s="230">
        <v>0.40514447418986282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2248</v>
      </c>
    </row>
    <row r="28" spans="1:105" ht="12" customHeight="1" x14ac:dyDescent="0.25">
      <c r="A28" s="59" t="s">
        <v>31</v>
      </c>
      <c r="B28" s="230">
        <v>0.70992726590417499</v>
      </c>
      <c r="C28" s="230">
        <v>0.73886805092928332</v>
      </c>
      <c r="D28" s="230">
        <v>0.67958376047999003</v>
      </c>
      <c r="E28" s="230">
        <v>0.77809921616432209</v>
      </c>
      <c r="F28" s="230">
        <v>0.745700799758236</v>
      </c>
      <c r="G28" s="230">
        <v>0.69009725584625137</v>
      </c>
      <c r="H28" s="230">
        <v>0.63841475399526315</v>
      </c>
      <c r="I28" s="230">
        <v>0.58131892889337422</v>
      </c>
      <c r="J28" s="230">
        <v>0.52346109043983224</v>
      </c>
      <c r="K28" s="230">
        <v>0.36480976994893388</v>
      </c>
      <c r="L28" s="230">
        <v>0.19466517561864319</v>
      </c>
      <c r="M28" s="230">
        <v>0.41107903034212318</v>
      </c>
      <c r="N28" s="230">
        <v>0.37684213061678751</v>
      </c>
      <c r="O28" s="230">
        <v>0.33539493339742682</v>
      </c>
      <c r="P28" s="230">
        <v>0.27059802170486302</v>
      </c>
      <c r="Q28" s="230">
        <v>0.21570084333149769</v>
      </c>
      <c r="R28" s="230">
        <v>0.31924403266151802</v>
      </c>
      <c r="S28" s="230">
        <v>0.42371379230678091</v>
      </c>
      <c r="T28" s="230">
        <v>0.38180262449904112</v>
      </c>
      <c r="U28" s="230">
        <v>0.35482775361323149</v>
      </c>
      <c r="V28" s="230">
        <v>0.27685042119186798</v>
      </c>
      <c r="W28" s="230">
        <v>0.2353394464895173</v>
      </c>
      <c r="X28" s="230">
        <v>0.35400099556078007</v>
      </c>
      <c r="Y28" s="230">
        <v>0.41363050849887412</v>
      </c>
      <c r="DA28" s="71" t="s">
        <v>2249</v>
      </c>
    </row>
    <row r="29" spans="1:105" ht="12" customHeight="1" x14ac:dyDescent="0.25">
      <c r="A29" s="59" t="s">
        <v>159</v>
      </c>
      <c r="B29" s="230">
        <v>0.6405058352602504</v>
      </c>
      <c r="C29" s="230">
        <v>0.66523682422103969</v>
      </c>
      <c r="D29" s="230">
        <v>0.68503431381375324</v>
      </c>
      <c r="E29" s="230">
        <v>0.82689317986266697</v>
      </c>
      <c r="F29" s="230">
        <v>0.86019770647488725</v>
      </c>
      <c r="G29" s="230">
        <v>0.77445595053764771</v>
      </c>
      <c r="H29" s="230">
        <v>0.5776672102649576</v>
      </c>
      <c r="I29" s="230">
        <v>0.66097839178615914</v>
      </c>
      <c r="J29" s="230">
        <v>0.58818138298348666</v>
      </c>
      <c r="K29" s="230">
        <v>0.50532868696840683</v>
      </c>
      <c r="L29" s="230">
        <v>0.62043737060870263</v>
      </c>
      <c r="M29" s="230">
        <v>0.43796048199556747</v>
      </c>
      <c r="N29" s="230">
        <v>0.35141745491626047</v>
      </c>
      <c r="O29" s="230">
        <v>0.33972093249805713</v>
      </c>
      <c r="P29" s="230">
        <v>0.417083514415233</v>
      </c>
      <c r="Q29" s="230">
        <v>0.41166343504188763</v>
      </c>
      <c r="R29" s="230">
        <v>0.34226069960338801</v>
      </c>
      <c r="S29" s="230">
        <v>0.32784507845984351</v>
      </c>
      <c r="T29" s="230">
        <v>0.29293084551975362</v>
      </c>
      <c r="U29" s="230">
        <v>0.2488817353699635</v>
      </c>
      <c r="V29" s="230">
        <v>0.26584664229438082</v>
      </c>
      <c r="W29" s="230">
        <v>0.53365445532253497</v>
      </c>
      <c r="X29" s="230">
        <v>0.28635842324500133</v>
      </c>
      <c r="Y29" s="230">
        <v>0.24109675160839381</v>
      </c>
      <c r="DA29" s="71" t="s">
        <v>2250</v>
      </c>
    </row>
    <row r="30" spans="1:105" ht="12" customHeight="1" x14ac:dyDescent="0.25">
      <c r="A30" s="59" t="s">
        <v>32</v>
      </c>
      <c r="B30" s="230">
        <v>6.9082271131180146</v>
      </c>
      <c r="C30" s="230">
        <v>7.3792025733235018</v>
      </c>
      <c r="D30" s="230">
        <v>9.1060993857223753</v>
      </c>
      <c r="E30" s="230">
        <v>9.4030304931836479</v>
      </c>
      <c r="F30" s="230">
        <v>9.389559462702465</v>
      </c>
      <c r="G30" s="230">
        <v>8.3940792291123625</v>
      </c>
      <c r="H30" s="230">
        <v>7.4323601371752277</v>
      </c>
      <c r="I30" s="230">
        <v>5.6661158920038703</v>
      </c>
      <c r="J30" s="230">
        <v>7.5468475026350266</v>
      </c>
      <c r="K30" s="230">
        <v>4.3984912286925839</v>
      </c>
      <c r="L30" s="230">
        <v>1.659232370318813</v>
      </c>
      <c r="M30" s="230">
        <v>0.99669589666840142</v>
      </c>
      <c r="N30" s="230">
        <v>1.168009935271723</v>
      </c>
      <c r="O30" s="230">
        <v>1.191144597166556</v>
      </c>
      <c r="P30" s="230">
        <v>1.1998204592749571</v>
      </c>
      <c r="Q30" s="230">
        <v>1.682534308267605</v>
      </c>
      <c r="R30" s="230">
        <v>2.6386340696872259</v>
      </c>
      <c r="S30" s="230">
        <v>1.6211815969168659</v>
      </c>
      <c r="T30" s="230">
        <v>1.3085516303132441</v>
      </c>
      <c r="U30" s="230">
        <v>0.50749423527042914</v>
      </c>
      <c r="V30" s="230">
        <v>0.3710532531453849</v>
      </c>
      <c r="W30" s="230">
        <v>0.6397688766567533</v>
      </c>
      <c r="X30" s="230">
        <v>0.47059094855934308</v>
      </c>
      <c r="Y30" s="230">
        <v>0.43905075244666458</v>
      </c>
      <c r="DA30" s="71" t="s">
        <v>2251</v>
      </c>
    </row>
    <row r="31" spans="1:105" ht="12" customHeight="1" x14ac:dyDescent="0.25">
      <c r="A31" s="59" t="s">
        <v>35</v>
      </c>
      <c r="B31" s="230">
        <v>26.900951218330508</v>
      </c>
      <c r="C31" s="230">
        <v>26.744974356981281</v>
      </c>
      <c r="D31" s="230">
        <v>26.83799514155746</v>
      </c>
      <c r="E31" s="230">
        <v>27.355504289504761</v>
      </c>
      <c r="F31" s="230">
        <v>23.062155156138811</v>
      </c>
      <c r="G31" s="230">
        <v>19.203664582178138</v>
      </c>
      <c r="H31" s="230">
        <v>18.020940311676199</v>
      </c>
      <c r="I31" s="230">
        <v>17.654114205541031</v>
      </c>
      <c r="J31" s="230">
        <v>17.614983071746209</v>
      </c>
      <c r="K31" s="230">
        <v>16.567342288912371</v>
      </c>
      <c r="L31" s="230">
        <v>14.84170461382991</v>
      </c>
      <c r="M31" s="230">
        <v>14.519591700254519</v>
      </c>
      <c r="N31" s="230">
        <v>14.814010550928471</v>
      </c>
      <c r="O31" s="230">
        <v>14.78838592103688</v>
      </c>
      <c r="P31" s="230">
        <v>15.52055405665363</v>
      </c>
      <c r="Q31" s="230">
        <v>14.21550869177428</v>
      </c>
      <c r="R31" s="230">
        <v>15.16069701779945</v>
      </c>
      <c r="S31" s="230">
        <v>15.92742192760103</v>
      </c>
      <c r="T31" s="230">
        <v>14.896098210474751</v>
      </c>
      <c r="U31" s="230">
        <v>13.25336439645846</v>
      </c>
      <c r="V31" s="230">
        <v>10.951868630169731</v>
      </c>
      <c r="W31" s="230">
        <v>13.53921569088012</v>
      </c>
      <c r="X31" s="230">
        <v>13.5718961470659</v>
      </c>
      <c r="Y31" s="230">
        <v>12.995671410895641</v>
      </c>
      <c r="DA31" s="71" t="s">
        <v>2252</v>
      </c>
    </row>
    <row r="32" spans="1:105" ht="12" customHeight="1" x14ac:dyDescent="0.25">
      <c r="A32" s="60" t="s">
        <v>2167</v>
      </c>
      <c r="B32" s="329">
        <v>15.615554487821051</v>
      </c>
      <c r="C32" s="329">
        <v>16.442916257779899</v>
      </c>
      <c r="D32" s="329">
        <v>16.48003348540967</v>
      </c>
      <c r="E32" s="329">
        <v>16.677103280784301</v>
      </c>
      <c r="F32" s="329">
        <v>19.13831516439685</v>
      </c>
      <c r="G32" s="329">
        <v>22.14354345535769</v>
      </c>
      <c r="H32" s="329">
        <v>22.854584411285821</v>
      </c>
      <c r="I32" s="329">
        <v>24.20075361950482</v>
      </c>
      <c r="J32" s="329">
        <v>23.166106995469541</v>
      </c>
      <c r="K32" s="329">
        <v>24.807054149089922</v>
      </c>
      <c r="L32" s="329">
        <v>28.305345737724629</v>
      </c>
      <c r="M32" s="329">
        <v>28.76399008161771</v>
      </c>
      <c r="N32" s="329">
        <v>26.983147975102</v>
      </c>
      <c r="O32" s="329">
        <v>26.678566101785879</v>
      </c>
      <c r="P32" s="329">
        <v>26.678242039803891</v>
      </c>
      <c r="Q32" s="329">
        <v>27.554753554303769</v>
      </c>
      <c r="R32" s="329">
        <v>26.433000122054441</v>
      </c>
      <c r="S32" s="329">
        <v>27.464687264994438</v>
      </c>
      <c r="T32" s="329">
        <v>28.776642089297731</v>
      </c>
      <c r="U32" s="329">
        <v>33.315220032321612</v>
      </c>
      <c r="V32" s="329">
        <v>37.831708528844253</v>
      </c>
      <c r="W32" s="329">
        <v>35.213249728365227</v>
      </c>
      <c r="X32" s="329">
        <v>34.625373520898009</v>
      </c>
      <c r="Y32" s="329">
        <v>33.918027182563222</v>
      </c>
      <c r="DA32" s="72" t="s">
        <v>2253</v>
      </c>
    </row>
    <row r="33" spans="1:105" ht="12" customHeight="1" x14ac:dyDescent="0.25">
      <c r="A33" s="60" t="s">
        <v>2169</v>
      </c>
      <c r="B33" s="329">
        <v>1.1786009043017089</v>
      </c>
      <c r="C33" s="329">
        <v>1.215824189627059</v>
      </c>
      <c r="D33" s="329">
        <v>1.2506902266855671</v>
      </c>
      <c r="E33" s="329">
        <v>1.2689327187705579</v>
      </c>
      <c r="F33" s="329">
        <v>1.262182073333759</v>
      </c>
      <c r="G33" s="329">
        <v>1.266076312756665</v>
      </c>
      <c r="H33" s="329">
        <v>1.240923896518989</v>
      </c>
      <c r="I33" s="329">
        <v>1.2305624337840579</v>
      </c>
      <c r="J33" s="329">
        <v>1.2357123115405779</v>
      </c>
      <c r="K33" s="329">
        <v>1.1916911549109579</v>
      </c>
      <c r="L33" s="329">
        <v>1.1866139947625669</v>
      </c>
      <c r="M33" s="329">
        <v>1.1630501460891081</v>
      </c>
      <c r="N33" s="329">
        <v>1.116593705018821</v>
      </c>
      <c r="O33" s="329">
        <v>1.107345818496887</v>
      </c>
      <c r="P33" s="329">
        <v>1.1096967030418241</v>
      </c>
      <c r="Q33" s="329">
        <v>1.1204385290215051</v>
      </c>
      <c r="R33" s="329">
        <v>1.132853505810812</v>
      </c>
      <c r="S33" s="329">
        <v>1.1517834377198559</v>
      </c>
      <c r="T33" s="329">
        <v>1.152881382578085</v>
      </c>
      <c r="U33" s="329">
        <v>1.2150255705233981</v>
      </c>
      <c r="V33" s="329">
        <v>1.270268081025143</v>
      </c>
      <c r="W33" s="329">
        <v>1.3261132515783169</v>
      </c>
      <c r="X33" s="329">
        <v>1.301931789112114</v>
      </c>
      <c r="Y33" s="329">
        <v>1.2640302173944691</v>
      </c>
      <c r="DA33" s="72" t="s">
        <v>2254</v>
      </c>
    </row>
    <row r="34" spans="1:105" ht="12" customHeight="1" x14ac:dyDescent="0.25">
      <c r="A34" s="57" t="s">
        <v>2171</v>
      </c>
      <c r="B34" s="261">
        <v>799.11613945653028</v>
      </c>
      <c r="C34" s="261">
        <v>813.36059797350447</v>
      </c>
      <c r="D34" s="261">
        <v>845.80465554768944</v>
      </c>
      <c r="E34" s="261">
        <v>859.66718615949446</v>
      </c>
      <c r="F34" s="261">
        <v>822.92378211057076</v>
      </c>
      <c r="G34" s="261">
        <v>755.71471467486776</v>
      </c>
      <c r="H34" s="261">
        <v>714.30756640310597</v>
      </c>
      <c r="I34" s="261">
        <v>689.9890200286244</v>
      </c>
      <c r="J34" s="261">
        <v>714.94505514784737</v>
      </c>
      <c r="K34" s="261">
        <v>638.49633469532739</v>
      </c>
      <c r="L34" s="261">
        <v>574.80492247996767</v>
      </c>
      <c r="M34" s="261">
        <v>568.91195437717727</v>
      </c>
      <c r="N34" s="261">
        <v>567.56521953127049</v>
      </c>
      <c r="O34" s="261">
        <v>563.0667863031349</v>
      </c>
      <c r="P34" s="261">
        <v>592.58577066990176</v>
      </c>
      <c r="Q34" s="261">
        <v>574.10652207844203</v>
      </c>
      <c r="R34" s="261">
        <v>608.05148034772355</v>
      </c>
      <c r="S34" s="261">
        <v>616.7513503960397</v>
      </c>
      <c r="T34" s="261">
        <v>598.6248902038742</v>
      </c>
      <c r="U34" s="261">
        <v>575.02204186617587</v>
      </c>
      <c r="V34" s="261">
        <v>547.19697724893717</v>
      </c>
      <c r="W34" s="261">
        <v>565.0830157536459</v>
      </c>
      <c r="X34" s="261">
        <v>555.74169482781326</v>
      </c>
      <c r="Y34" s="261">
        <v>540.54212115934047</v>
      </c>
      <c r="DA34" s="70" t="s">
        <v>2255</v>
      </c>
    </row>
    <row r="35" spans="1:105" ht="12" customHeight="1" x14ac:dyDescent="0.25">
      <c r="A35" s="64" t="s">
        <v>28</v>
      </c>
      <c r="B35" s="229">
        <v>8.6361202211051857</v>
      </c>
      <c r="C35" s="229">
        <v>8.6418154668484952</v>
      </c>
      <c r="D35" s="229">
        <v>8.9357986530900515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15.888542668988091</v>
      </c>
      <c r="C37" s="229">
        <v>16.638523447642051</v>
      </c>
      <c r="D37" s="229">
        <v>15.13818797210479</v>
      </c>
      <c r="E37" s="229">
        <v>17.359631079124561</v>
      </c>
      <c r="F37" s="229">
        <v>16.08539883918597</v>
      </c>
      <c r="G37" s="229">
        <v>15.82510547997035</v>
      </c>
      <c r="H37" s="229">
        <v>15.153463667909801</v>
      </c>
      <c r="I37" s="229">
        <v>14.0471640061462</v>
      </c>
      <c r="J37" s="229">
        <v>12.132744147244621</v>
      </c>
      <c r="K37" s="229">
        <v>9.3036255561618528</v>
      </c>
      <c r="L37" s="229">
        <v>5.6575436657805191</v>
      </c>
      <c r="M37" s="229">
        <v>11.600261226022189</v>
      </c>
      <c r="N37" s="229">
        <v>10.01850865633277</v>
      </c>
      <c r="O37" s="229">
        <v>8.9056570200494303</v>
      </c>
      <c r="P37" s="229">
        <v>6.5706566540174514</v>
      </c>
      <c r="Q37" s="229">
        <v>5.5186922995664114</v>
      </c>
      <c r="R37" s="229">
        <v>7.6693607573182776</v>
      </c>
      <c r="S37" s="229">
        <v>10.213995569288111</v>
      </c>
      <c r="T37" s="229">
        <v>9.5030370252319312</v>
      </c>
      <c r="U37" s="229">
        <v>10.05329202505051</v>
      </c>
      <c r="V37" s="229">
        <v>9.0033269066840784</v>
      </c>
      <c r="W37" s="229">
        <v>8.2607017068947233</v>
      </c>
      <c r="X37" s="229">
        <v>12.409917358922311</v>
      </c>
      <c r="Y37" s="229">
        <v>14.37844029160485</v>
      </c>
      <c r="DA37" s="73" t="s">
        <v>2258</v>
      </c>
    </row>
    <row r="38" spans="1:105" ht="12" customHeight="1" x14ac:dyDescent="0.25">
      <c r="A38" s="64" t="s">
        <v>159</v>
      </c>
      <c r="B38" s="229">
        <v>14.60745853247372</v>
      </c>
      <c r="C38" s="229">
        <v>15.26530689912018</v>
      </c>
      <c r="D38" s="229">
        <v>15.549792229148849</v>
      </c>
      <c r="E38" s="229">
        <v>18.799066607627289</v>
      </c>
      <c r="F38" s="229">
        <v>18.908055492650259</v>
      </c>
      <c r="G38" s="229">
        <v>18.097325473211889</v>
      </c>
      <c r="H38" s="229">
        <v>13.972305624026941</v>
      </c>
      <c r="I38" s="229">
        <v>16.275817575535669</v>
      </c>
      <c r="J38" s="229">
        <v>13.89207985610865</v>
      </c>
      <c r="K38" s="229">
        <v>13.13230857018609</v>
      </c>
      <c r="L38" s="229">
        <v>18.374645135065428</v>
      </c>
      <c r="M38" s="229">
        <v>12.593856310133329</v>
      </c>
      <c r="N38" s="229">
        <v>9.5202492625489121</v>
      </c>
      <c r="O38" s="229">
        <v>9.1920660893334425</v>
      </c>
      <c r="P38" s="229">
        <v>10.32021022712814</v>
      </c>
      <c r="Q38" s="229">
        <v>10.73267537746464</v>
      </c>
      <c r="R38" s="229">
        <v>8.3786640165073969</v>
      </c>
      <c r="S38" s="229">
        <v>8.0532855013366706</v>
      </c>
      <c r="T38" s="229">
        <v>7.4296777981833522</v>
      </c>
      <c r="U38" s="229">
        <v>7.1856342143641099</v>
      </c>
      <c r="V38" s="229">
        <v>8.8098877190213098</v>
      </c>
      <c r="W38" s="229">
        <v>19.0881445476215</v>
      </c>
      <c r="X38" s="229">
        <v>10.2295312059337</v>
      </c>
      <c r="Y38" s="229">
        <v>8.5402765951068034</v>
      </c>
      <c r="DA38" s="73" t="s">
        <v>2259</v>
      </c>
    </row>
    <row r="39" spans="1:105" ht="12" customHeight="1" x14ac:dyDescent="0.25">
      <c r="A39" s="64" t="s">
        <v>32</v>
      </c>
      <c r="B39" s="229">
        <v>152.7409783599723</v>
      </c>
      <c r="C39" s="229">
        <v>164.16330270410899</v>
      </c>
      <c r="D39" s="229">
        <v>200.39276613756539</v>
      </c>
      <c r="E39" s="229">
        <v>207.24884122462791</v>
      </c>
      <c r="F39" s="229">
        <v>200.09267688485221</v>
      </c>
      <c r="G39" s="229">
        <v>190.16392377967321</v>
      </c>
      <c r="H39" s="229">
        <v>174.28278654578199</v>
      </c>
      <c r="I39" s="229">
        <v>135.26280655564059</v>
      </c>
      <c r="J39" s="229">
        <v>172.8060571220295</v>
      </c>
      <c r="K39" s="229">
        <v>110.8174737305641</v>
      </c>
      <c r="L39" s="229">
        <v>47.639326542853468</v>
      </c>
      <c r="M39" s="229">
        <v>27.785861647578201</v>
      </c>
      <c r="N39" s="229">
        <v>30.6767196229865</v>
      </c>
      <c r="O39" s="229">
        <v>31.24587605288789</v>
      </c>
      <c r="P39" s="229">
        <v>28.78188097302839</v>
      </c>
      <c r="Q39" s="229">
        <v>42.527222421874583</v>
      </c>
      <c r="R39" s="229">
        <v>62.623061768515882</v>
      </c>
      <c r="S39" s="229">
        <v>38.607660197932923</v>
      </c>
      <c r="T39" s="229">
        <v>32.176079602038378</v>
      </c>
      <c r="U39" s="229">
        <v>14.204978556743161</v>
      </c>
      <c r="V39" s="229">
        <v>11.92100382417369</v>
      </c>
      <c r="W39" s="229">
        <v>22.18523707894451</v>
      </c>
      <c r="X39" s="229">
        <v>16.29771535712144</v>
      </c>
      <c r="Y39" s="229">
        <v>15.077616507917201</v>
      </c>
      <c r="DA39" s="73" t="s">
        <v>2260</v>
      </c>
    </row>
    <row r="40" spans="1:105" ht="12" customHeight="1" x14ac:dyDescent="0.25">
      <c r="A40" s="64" t="s">
        <v>33</v>
      </c>
      <c r="B40" s="229">
        <v>0.37958646603283602</v>
      </c>
      <c r="C40" s="229">
        <v>0.75920471258029631</v>
      </c>
      <c r="D40" s="229">
        <v>0.75920471258041478</v>
      </c>
      <c r="E40" s="229">
        <v>0.37958646603292118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0.17339448749807801</v>
      </c>
      <c r="X40" s="229">
        <v>0.13665621265427749</v>
      </c>
      <c r="Y40" s="229">
        <v>0.15750423021269991</v>
      </c>
      <c r="DA40" s="73" t="s">
        <v>2261</v>
      </c>
    </row>
    <row r="41" spans="1:105" ht="12" customHeight="1" x14ac:dyDescent="0.25">
      <c r="A41" s="64" t="s">
        <v>35</v>
      </c>
      <c r="B41" s="229">
        <v>600.61095980480184</v>
      </c>
      <c r="C41" s="229">
        <v>600.82153239816103</v>
      </c>
      <c r="D41" s="229">
        <v>596.39827520749441</v>
      </c>
      <c r="E41" s="229">
        <v>608.84346155996388</v>
      </c>
      <c r="F41" s="229">
        <v>496.27514173626457</v>
      </c>
      <c r="G41" s="229">
        <v>439.31479795431989</v>
      </c>
      <c r="H41" s="229">
        <v>426.71887428972741</v>
      </c>
      <c r="I41" s="229">
        <v>425.57443146111513</v>
      </c>
      <c r="J41" s="229">
        <v>407.29799441097799</v>
      </c>
      <c r="K41" s="229">
        <v>421.49654102502961</v>
      </c>
      <c r="L41" s="229">
        <v>430.30742511541138</v>
      </c>
      <c r="M41" s="229">
        <v>408.74481559568352</v>
      </c>
      <c r="N41" s="229">
        <v>392.89064165220481</v>
      </c>
      <c r="O41" s="229">
        <v>391.72893394337422</v>
      </c>
      <c r="P41" s="229">
        <v>375.96445319374038</v>
      </c>
      <c r="Q41" s="229">
        <v>362.82913205729398</v>
      </c>
      <c r="R41" s="229">
        <v>363.33811181173581</v>
      </c>
      <c r="S41" s="229">
        <v>383.02220903323399</v>
      </c>
      <c r="T41" s="229">
        <v>369.8719921754797</v>
      </c>
      <c r="U41" s="229">
        <v>374.60387256360201</v>
      </c>
      <c r="V41" s="229">
        <v>355.3051186718813</v>
      </c>
      <c r="W41" s="229">
        <v>474.10127903442708</v>
      </c>
      <c r="X41" s="229">
        <v>474.63563496964952</v>
      </c>
      <c r="Y41" s="229">
        <v>450.66449472711741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6.2524934031563486</v>
      </c>
      <c r="C43" s="229">
        <v>7.0709123450434843</v>
      </c>
      <c r="D43" s="229">
        <v>8.6306306357056144</v>
      </c>
      <c r="E43" s="229">
        <v>7.0365992221178137</v>
      </c>
      <c r="F43" s="229">
        <v>6.7637929081538264</v>
      </c>
      <c r="G43" s="229">
        <v>5.9539290833290499</v>
      </c>
      <c r="H43" s="229">
        <v>6.2181802802338106</v>
      </c>
      <c r="I43" s="229">
        <v>5.8509588296499953</v>
      </c>
      <c r="J43" s="229">
        <v>12.18582225877341</v>
      </c>
      <c r="K43" s="229">
        <v>6.5544550618980102</v>
      </c>
      <c r="L43" s="229">
        <v>3.5946625241455412</v>
      </c>
      <c r="M43" s="229">
        <v>3.294399534861951</v>
      </c>
      <c r="N43" s="229">
        <v>3.2600864119348039</v>
      </c>
      <c r="O43" s="229">
        <v>6.1855658267599596</v>
      </c>
      <c r="P43" s="229">
        <v>6.262778074569427</v>
      </c>
      <c r="Q43" s="229">
        <v>13.006001639913199</v>
      </c>
      <c r="R43" s="229">
        <v>13.323405748208881</v>
      </c>
      <c r="S43" s="229">
        <v>11.86579293405144</v>
      </c>
      <c r="T43" s="229">
        <v>13.060389947270551</v>
      </c>
      <c r="U43" s="229">
        <v>12.822885073006359</v>
      </c>
      <c r="V43" s="229">
        <v>8.2738173961306831</v>
      </c>
      <c r="W43" s="229">
        <v>9.2184320358398644</v>
      </c>
      <c r="X43" s="229">
        <v>11.123752347699771</v>
      </c>
      <c r="Y43" s="229">
        <v>11.419382602115061</v>
      </c>
      <c r="DA43" s="73" t="s">
        <v>2264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84.798716249463837</v>
      </c>
      <c r="G44" s="229">
        <v>86.359632904363423</v>
      </c>
      <c r="H44" s="229">
        <v>77.961955995426194</v>
      </c>
      <c r="I44" s="229">
        <v>92.977841600536749</v>
      </c>
      <c r="J44" s="229">
        <v>96.630357352713219</v>
      </c>
      <c r="K44" s="229">
        <v>77.19193075148776</v>
      </c>
      <c r="L44" s="229">
        <v>69.231319496711265</v>
      </c>
      <c r="M44" s="229">
        <v>104.89276006289811</v>
      </c>
      <c r="N44" s="229">
        <v>121.19901392526261</v>
      </c>
      <c r="O44" s="229">
        <v>115.8086873707301</v>
      </c>
      <c r="P44" s="229">
        <v>164.68579154741789</v>
      </c>
      <c r="Q44" s="229">
        <v>139.49279828232909</v>
      </c>
      <c r="R44" s="229">
        <v>152.71887624543729</v>
      </c>
      <c r="S44" s="229">
        <v>164.98840716019649</v>
      </c>
      <c r="T44" s="229">
        <v>166.58371365567021</v>
      </c>
      <c r="U44" s="229">
        <v>156.15137943340969</v>
      </c>
      <c r="V44" s="229">
        <v>153.88382273104611</v>
      </c>
      <c r="W44" s="229">
        <v>32.055826862420062</v>
      </c>
      <c r="X44" s="229">
        <v>30.908487375832241</v>
      </c>
      <c r="Y44" s="229">
        <v>40.304406205266517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134.6376952884759</v>
      </c>
      <c r="C45" s="261">
        <f t="shared" si="2"/>
        <v>137.3267300084313</v>
      </c>
      <c r="D45" s="261">
        <f t="shared" si="2"/>
        <v>142.58593457127873</v>
      </c>
      <c r="E45" s="261">
        <f t="shared" si="2"/>
        <v>144.8756417551345</v>
      </c>
      <c r="F45" s="261">
        <f t="shared" si="2"/>
        <v>138.42063107428316</v>
      </c>
      <c r="G45" s="261">
        <f t="shared" si="2"/>
        <v>128.88787374205654</v>
      </c>
      <c r="H45" s="261">
        <f t="shared" si="2"/>
        <v>122.66845091036106</v>
      </c>
      <c r="I45" s="261">
        <f t="shared" si="2"/>
        <v>118.84072939251881</v>
      </c>
      <c r="J45" s="261">
        <f t="shared" si="2"/>
        <v>122.40837078955772</v>
      </c>
      <c r="K45" s="261">
        <f t="shared" si="2"/>
        <v>111.04412220332416</v>
      </c>
      <c r="L45" s="261">
        <f t="shared" si="2"/>
        <v>102.01135351102894</v>
      </c>
      <c r="M45" s="261">
        <f t="shared" si="2"/>
        <v>100.39344194372622</v>
      </c>
      <c r="N45" s="261">
        <f t="shared" si="2"/>
        <v>99.186325347996629</v>
      </c>
      <c r="O45" s="261">
        <f t="shared" si="2"/>
        <v>98.44908444331557</v>
      </c>
      <c r="P45" s="261">
        <f t="shared" si="2"/>
        <v>102.08208902155627</v>
      </c>
      <c r="Q45" s="261">
        <f t="shared" si="2"/>
        <v>99.932826183900204</v>
      </c>
      <c r="R45" s="261">
        <f t="shared" si="2"/>
        <v>104.75860241044404</v>
      </c>
      <c r="S45" s="261">
        <f t="shared" si="2"/>
        <v>106.24819764252921</v>
      </c>
      <c r="T45" s="261">
        <f t="shared" si="2"/>
        <v>103.6925732737146</v>
      </c>
      <c r="U45" s="261">
        <f t="shared" si="2"/>
        <v>101.66240122598695</v>
      </c>
      <c r="V45" s="261">
        <f t="shared" si="2"/>
        <v>98.733230645472631</v>
      </c>
      <c r="W45" s="261">
        <f t="shared" si="2"/>
        <v>103.49671041440062</v>
      </c>
      <c r="X45" s="261">
        <f t="shared" si="2"/>
        <v>101.77752442859862</v>
      </c>
      <c r="Y45" s="261">
        <f t="shared" si="2"/>
        <v>98.86368794833362</v>
      </c>
      <c r="DA45" s="70"/>
    </row>
    <row r="46" spans="1:105" ht="12" customHeight="1" x14ac:dyDescent="0.25">
      <c r="A46" s="165" t="s">
        <v>2184</v>
      </c>
      <c r="B46" s="346">
        <v>59.104096048120837</v>
      </c>
      <c r="C46" s="346">
        <v>60.163103590685637</v>
      </c>
      <c r="D46" s="346">
        <v>62.582782923521421</v>
      </c>
      <c r="E46" s="346">
        <v>63.600720030518083</v>
      </c>
      <c r="F46" s="346">
        <v>59.788907272474823</v>
      </c>
      <c r="G46" s="346">
        <v>54.806840073299618</v>
      </c>
      <c r="H46" s="346">
        <v>51.873003268435212</v>
      </c>
      <c r="I46" s="346">
        <v>49.897766372373013</v>
      </c>
      <c r="J46" s="346">
        <v>51.660273469495159</v>
      </c>
      <c r="K46" s="346">
        <v>46.319822204757457</v>
      </c>
      <c r="L46" s="346">
        <v>41.752926579095579</v>
      </c>
      <c r="M46" s="346">
        <v>40.952173528517669</v>
      </c>
      <c r="N46" s="346">
        <v>40.650219350560249</v>
      </c>
      <c r="O46" s="346">
        <v>40.383887183042802</v>
      </c>
      <c r="P46" s="346">
        <v>41.947137639841507</v>
      </c>
      <c r="Q46" s="346">
        <v>40.879929126542521</v>
      </c>
      <c r="R46" s="346">
        <v>43.155745138028003</v>
      </c>
      <c r="S46" s="346">
        <v>43.716339117990188</v>
      </c>
      <c r="T46" s="346">
        <v>42.387214072562863</v>
      </c>
      <c r="U46" s="346">
        <v>40.892081152488807</v>
      </c>
      <c r="V46" s="346">
        <v>38.908836361465241</v>
      </c>
      <c r="W46" s="346">
        <v>41.466296809760919</v>
      </c>
      <c r="X46" s="346">
        <v>40.812053669795937</v>
      </c>
      <c r="Y46" s="346">
        <v>39.605747239413269</v>
      </c>
      <c r="DA46" s="167" t="s">
        <v>2266</v>
      </c>
    </row>
    <row r="47" spans="1:105" ht="12" customHeight="1" x14ac:dyDescent="0.25">
      <c r="A47" s="59" t="s">
        <v>28</v>
      </c>
      <c r="B47" s="230">
        <v>0.64795079122693722</v>
      </c>
      <c r="C47" s="230">
        <v>0.64924474855470249</v>
      </c>
      <c r="D47" s="230">
        <v>0.67230112873240633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2267</v>
      </c>
    </row>
    <row r="48" spans="1:105" ht="12" customHeight="1" x14ac:dyDescent="0.25">
      <c r="A48" s="59" t="s">
        <v>31</v>
      </c>
      <c r="B48" s="230">
        <v>1.180320535028162</v>
      </c>
      <c r="C48" s="230">
        <v>1.237686897631342</v>
      </c>
      <c r="D48" s="230">
        <v>1.127708652950306</v>
      </c>
      <c r="E48" s="230">
        <v>1.289966643908828</v>
      </c>
      <c r="F48" s="230">
        <v>1.3090945570971531</v>
      </c>
      <c r="G48" s="230">
        <v>1.301412958280163</v>
      </c>
      <c r="H48" s="230">
        <v>1.2417419386634261</v>
      </c>
      <c r="I48" s="230">
        <v>1.18092554596959</v>
      </c>
      <c r="J48" s="230">
        <v>1.029256506498349</v>
      </c>
      <c r="K48" s="230">
        <v>0.77385717944267385</v>
      </c>
      <c r="L48" s="230">
        <v>0.46938220317954149</v>
      </c>
      <c r="M48" s="230">
        <v>1.028673589724904</v>
      </c>
      <c r="N48" s="230">
        <v>0.91672402882209725</v>
      </c>
      <c r="O48" s="230">
        <v>0.81325960574086642</v>
      </c>
      <c r="P48" s="230">
        <v>0.65204365309858203</v>
      </c>
      <c r="Q48" s="230">
        <v>0.53359260920876272</v>
      </c>
      <c r="R48" s="230">
        <v>0.74629416809158089</v>
      </c>
      <c r="S48" s="230">
        <v>1.0121886043058199</v>
      </c>
      <c r="T48" s="230">
        <v>0.95877611640858273</v>
      </c>
      <c r="U48" s="230">
        <v>1.010099654509369</v>
      </c>
      <c r="V48" s="230">
        <v>0.90782687216337177</v>
      </c>
      <c r="W48" s="230">
        <v>0.65284114231161494</v>
      </c>
      <c r="X48" s="230">
        <v>0.98397184876842703</v>
      </c>
      <c r="Y48" s="230">
        <v>1.16272431077761</v>
      </c>
      <c r="DA48" s="71" t="s">
        <v>2268</v>
      </c>
    </row>
    <row r="49" spans="1:105" ht="12" customHeight="1" x14ac:dyDescent="0.25">
      <c r="A49" s="59" t="s">
        <v>159</v>
      </c>
      <c r="B49" s="230">
        <v>1.064900908123569</v>
      </c>
      <c r="C49" s="230">
        <v>1.114346330342368</v>
      </c>
      <c r="D49" s="230">
        <v>1.136753360189207</v>
      </c>
      <c r="E49" s="230">
        <v>1.370859394200034</v>
      </c>
      <c r="F49" s="230">
        <v>1.510096456834721</v>
      </c>
      <c r="G49" s="230">
        <v>1.460499952881172</v>
      </c>
      <c r="H49" s="230">
        <v>1.123585564224012</v>
      </c>
      <c r="I49" s="230">
        <v>1.342750475509362</v>
      </c>
      <c r="J49" s="230">
        <v>1.1565129223420969</v>
      </c>
      <c r="K49" s="230">
        <v>1.071934648141635</v>
      </c>
      <c r="L49" s="230">
        <v>1.496016218749628</v>
      </c>
      <c r="M49" s="230">
        <v>1.095941042765141</v>
      </c>
      <c r="N49" s="230">
        <v>0.85487475761260057</v>
      </c>
      <c r="O49" s="230">
        <v>0.82374921059976125</v>
      </c>
      <c r="P49" s="230">
        <v>1.0050208670155121</v>
      </c>
      <c r="Q49" s="230">
        <v>1.018357476156269</v>
      </c>
      <c r="R49" s="230">
        <v>0.80010004243923383</v>
      </c>
      <c r="S49" s="230">
        <v>0.78317264724424829</v>
      </c>
      <c r="T49" s="230">
        <v>0.73560284927904507</v>
      </c>
      <c r="U49" s="230">
        <v>0.7084996941499615</v>
      </c>
      <c r="V49" s="230">
        <v>0.87174411622795689</v>
      </c>
      <c r="W49" s="230">
        <v>1.4803790414624129</v>
      </c>
      <c r="X49" s="230">
        <v>0.79595433533863502</v>
      </c>
      <c r="Y49" s="230">
        <v>0.67772818635149867</v>
      </c>
      <c r="DA49" s="71" t="s">
        <v>2269</v>
      </c>
    </row>
    <row r="50" spans="1:105" ht="12" customHeight="1" x14ac:dyDescent="0.25">
      <c r="A50" s="59" t="s">
        <v>32</v>
      </c>
      <c r="B50" s="230">
        <v>11.485574246632909</v>
      </c>
      <c r="C50" s="230">
        <v>12.36099236999504</v>
      </c>
      <c r="D50" s="230">
        <v>15.11075995202061</v>
      </c>
      <c r="E50" s="230">
        <v>15.588751968750101</v>
      </c>
      <c r="F50" s="230">
        <v>16.483583214808149</v>
      </c>
      <c r="G50" s="230">
        <v>15.82988975691713</v>
      </c>
      <c r="H50" s="230">
        <v>14.456234333282991</v>
      </c>
      <c r="I50" s="230">
        <v>11.510481889914431</v>
      </c>
      <c r="J50" s="230">
        <v>14.839005300491859</v>
      </c>
      <c r="K50" s="230">
        <v>9.3303532318113245</v>
      </c>
      <c r="L50" s="230">
        <v>4.0007882411016604</v>
      </c>
      <c r="M50" s="230">
        <v>2.4941061698931111</v>
      </c>
      <c r="N50" s="230">
        <v>2.8413563308699521</v>
      </c>
      <c r="O50" s="230">
        <v>2.8882660082529119</v>
      </c>
      <c r="P50" s="230">
        <v>2.8911346446624888</v>
      </c>
      <c r="Q50" s="230">
        <v>4.1621899004447336</v>
      </c>
      <c r="R50" s="230">
        <v>6.1683133166758122</v>
      </c>
      <c r="S50" s="230">
        <v>3.8727593193885799</v>
      </c>
      <c r="T50" s="230">
        <v>3.2860121165432248</v>
      </c>
      <c r="U50" s="230">
        <v>1.444700270742973</v>
      </c>
      <c r="V50" s="230">
        <v>1.2167296432450321</v>
      </c>
      <c r="W50" s="230">
        <v>1.774744737791407</v>
      </c>
      <c r="X50" s="230">
        <v>1.308042213085024</v>
      </c>
      <c r="Y50" s="230">
        <v>1.2341811666349281</v>
      </c>
      <c r="DA50" s="71" t="s">
        <v>2270</v>
      </c>
    </row>
    <row r="51" spans="1:105" ht="12" customHeight="1" x14ac:dyDescent="0.25">
      <c r="A51" s="59" t="s">
        <v>35</v>
      </c>
      <c r="B51" s="230">
        <v>44.725349567109269</v>
      </c>
      <c r="C51" s="230">
        <v>44.800833244162177</v>
      </c>
      <c r="D51" s="230">
        <v>44.535259829628899</v>
      </c>
      <c r="E51" s="230">
        <v>45.351142023659108</v>
      </c>
      <c r="F51" s="230">
        <v>40.486133043734789</v>
      </c>
      <c r="G51" s="230">
        <v>36.215037405221153</v>
      </c>
      <c r="H51" s="230">
        <v>35.051441432264781</v>
      </c>
      <c r="I51" s="230">
        <v>35.863608460979627</v>
      </c>
      <c r="J51" s="230">
        <v>34.635498740162852</v>
      </c>
      <c r="K51" s="230">
        <v>35.143677145361828</v>
      </c>
      <c r="L51" s="230">
        <v>35.786739916064747</v>
      </c>
      <c r="M51" s="230">
        <v>36.33345272613451</v>
      </c>
      <c r="N51" s="230">
        <v>36.037264233255598</v>
      </c>
      <c r="O51" s="230">
        <v>35.858612358449257</v>
      </c>
      <c r="P51" s="230">
        <v>37.398938475064931</v>
      </c>
      <c r="Q51" s="230">
        <v>35.165789140732763</v>
      </c>
      <c r="R51" s="230">
        <v>35.441037610821382</v>
      </c>
      <c r="S51" s="230">
        <v>38.04821854705154</v>
      </c>
      <c r="T51" s="230">
        <v>37.406822990332003</v>
      </c>
      <c r="U51" s="230">
        <v>37.728781533086497</v>
      </c>
      <c r="V51" s="230">
        <v>35.912535729828882</v>
      </c>
      <c r="W51" s="230">
        <v>37.558331888195482</v>
      </c>
      <c r="X51" s="230">
        <v>37.724085272603858</v>
      </c>
      <c r="Y51" s="230">
        <v>36.531113575649243</v>
      </c>
      <c r="DA51" s="71" t="s">
        <v>2271</v>
      </c>
    </row>
    <row r="52" spans="1:105" ht="12" customHeight="1" x14ac:dyDescent="0.25">
      <c r="A52" s="165" t="s">
        <v>2191</v>
      </c>
      <c r="B52" s="346">
        <v>54.917646376289227</v>
      </c>
      <c r="C52" s="346">
        <v>55.896568083700792</v>
      </c>
      <c r="D52" s="346">
        <v>58.126220562103747</v>
      </c>
      <c r="E52" s="346">
        <v>59.07889504385971</v>
      </c>
      <c r="F52" s="346">
        <v>56.553778642641433</v>
      </c>
      <c r="G52" s="346">
        <v>51.934970916865467</v>
      </c>
      <c r="H52" s="346">
        <v>49.089348091895737</v>
      </c>
      <c r="I52" s="346">
        <v>47.418104996883983</v>
      </c>
      <c r="J52" s="346">
        <v>49.133158221267387</v>
      </c>
      <c r="K52" s="346">
        <v>43.879373960838691</v>
      </c>
      <c r="L52" s="346">
        <v>39.502310001614418</v>
      </c>
      <c r="M52" s="346">
        <v>39.097327643736037</v>
      </c>
      <c r="N52" s="346">
        <v>39.004776005271488</v>
      </c>
      <c r="O52" s="346">
        <v>38.695630246510959</v>
      </c>
      <c r="P52" s="346">
        <v>40.724262963081813</v>
      </c>
      <c r="Q52" s="346">
        <v>39.454313841374038</v>
      </c>
      <c r="R52" s="346">
        <v>41.787112695565753</v>
      </c>
      <c r="S52" s="346">
        <v>42.384993733430932</v>
      </c>
      <c r="T52" s="346">
        <v>41.13928928355682</v>
      </c>
      <c r="U52" s="346">
        <v>39.517231093911882</v>
      </c>
      <c r="V52" s="346">
        <v>37.605009598690764</v>
      </c>
      <c r="W52" s="346">
        <v>38.834191552570807</v>
      </c>
      <c r="X52" s="346">
        <v>38.192228095743147</v>
      </c>
      <c r="Y52" s="346">
        <v>37.14766802420808</v>
      </c>
      <c r="DA52" s="167" t="s">
        <v>2272</v>
      </c>
    </row>
    <row r="53" spans="1:105" ht="12" customHeight="1" x14ac:dyDescent="0.25">
      <c r="A53" s="64" t="s">
        <v>28</v>
      </c>
      <c r="B53" s="229">
        <v>0.59349995945310841</v>
      </c>
      <c r="C53" s="229">
        <v>0.59389135374026447</v>
      </c>
      <c r="D53" s="229">
        <v>0.61409475580591211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1.0919080777463579</v>
      </c>
      <c r="C55" s="229">
        <v>1.143448995464706</v>
      </c>
      <c r="D55" s="229">
        <v>1.0403414632511869</v>
      </c>
      <c r="E55" s="229">
        <v>1.1930056643262961</v>
      </c>
      <c r="F55" s="229">
        <v>1.1054366213561391</v>
      </c>
      <c r="G55" s="229">
        <v>1.087548484764103</v>
      </c>
      <c r="H55" s="229">
        <v>1.0413912546631601</v>
      </c>
      <c r="I55" s="229">
        <v>0.96536303972526571</v>
      </c>
      <c r="J55" s="229">
        <v>0.8337983926911009</v>
      </c>
      <c r="K55" s="229">
        <v>0.63937291850741951</v>
      </c>
      <c r="L55" s="229">
        <v>0.38880328785131579</v>
      </c>
      <c r="M55" s="229">
        <v>0.79720457694237379</v>
      </c>
      <c r="N55" s="229">
        <v>0.68850181899774354</v>
      </c>
      <c r="O55" s="229">
        <v>0.61202333281393673</v>
      </c>
      <c r="P55" s="229">
        <v>0.45155513794371471</v>
      </c>
      <c r="Q55" s="229">
        <v>0.37926100750919078</v>
      </c>
      <c r="R55" s="229">
        <v>0.52706136343215015</v>
      </c>
      <c r="S55" s="229">
        <v>0.70193626316273727</v>
      </c>
      <c r="T55" s="229">
        <v>0.65307706988298164</v>
      </c>
      <c r="U55" s="229">
        <v>0.69089223592051541</v>
      </c>
      <c r="V55" s="229">
        <v>0.61873549895722335</v>
      </c>
      <c r="W55" s="229">
        <v>0.56770007857403681</v>
      </c>
      <c r="X55" s="229">
        <v>0.85284656312881524</v>
      </c>
      <c r="Y55" s="229">
        <v>0.98812933488486732</v>
      </c>
      <c r="DA55" s="73" t="s">
        <v>2275</v>
      </c>
    </row>
    <row r="56" spans="1:105" ht="12" customHeight="1" x14ac:dyDescent="0.25">
      <c r="A56" s="64" t="s">
        <v>159</v>
      </c>
      <c r="B56" s="229">
        <v>1.0038681519913639</v>
      </c>
      <c r="C56" s="229">
        <v>1.0490774553515489</v>
      </c>
      <c r="D56" s="229">
        <v>1.068628136388202</v>
      </c>
      <c r="E56" s="229">
        <v>1.2919279704000299</v>
      </c>
      <c r="F56" s="229">
        <v>1.299418011898513</v>
      </c>
      <c r="G56" s="229">
        <v>1.243702225023732</v>
      </c>
      <c r="H56" s="229">
        <v>0.96021854826208108</v>
      </c>
      <c r="I56" s="229">
        <v>1.118522765296849</v>
      </c>
      <c r="J56" s="229">
        <v>0.9547051940257385</v>
      </c>
      <c r="K56" s="229">
        <v>0.9024914434243172</v>
      </c>
      <c r="L56" s="229">
        <v>1.262760459954668</v>
      </c>
      <c r="M56" s="229">
        <v>0.86548739689335685</v>
      </c>
      <c r="N56" s="229">
        <v>0.65425994620801897</v>
      </c>
      <c r="O56" s="229">
        <v>0.63170621895436485</v>
      </c>
      <c r="P56" s="229">
        <v>0.70923565148844903</v>
      </c>
      <c r="Q56" s="229">
        <v>0.73758148778219246</v>
      </c>
      <c r="R56" s="229">
        <v>0.57580680059499978</v>
      </c>
      <c r="S56" s="229">
        <v>0.55344581781377289</v>
      </c>
      <c r="T56" s="229">
        <v>0.51058963505341104</v>
      </c>
      <c r="U56" s="229">
        <v>0.49381823153038601</v>
      </c>
      <c r="V56" s="229">
        <v>0.60544178058656772</v>
      </c>
      <c r="W56" s="229">
        <v>1.311794269301946</v>
      </c>
      <c r="X56" s="229">
        <v>0.70300391848517019</v>
      </c>
      <c r="Y56" s="229">
        <v>0.58691329939193126</v>
      </c>
      <c r="DA56" s="73" t="s">
        <v>2276</v>
      </c>
    </row>
    <row r="57" spans="1:105" ht="12" customHeight="1" x14ac:dyDescent="0.25">
      <c r="A57" s="64" t="s">
        <v>32</v>
      </c>
      <c r="B57" s="229">
        <v>10.49681594773708</v>
      </c>
      <c r="C57" s="229">
        <v>11.28179217103448</v>
      </c>
      <c r="D57" s="229">
        <v>13.77158903910223</v>
      </c>
      <c r="E57" s="229">
        <v>14.242758983707089</v>
      </c>
      <c r="F57" s="229">
        <v>13.75096600992272</v>
      </c>
      <c r="G57" s="229">
        <v>13.06863246031061</v>
      </c>
      <c r="H57" s="229">
        <v>11.977233306168509</v>
      </c>
      <c r="I57" s="229">
        <v>9.2956638109436707</v>
      </c>
      <c r="J57" s="229">
        <v>11.87574805229508</v>
      </c>
      <c r="K57" s="229">
        <v>7.6157075726035828</v>
      </c>
      <c r="L57" s="229">
        <v>3.2739167181184352</v>
      </c>
      <c r="M57" s="229">
        <v>1.909527350129566</v>
      </c>
      <c r="N57" s="229">
        <v>2.1081957390892958</v>
      </c>
      <c r="O57" s="229">
        <v>2.147309867820788</v>
      </c>
      <c r="P57" s="229">
        <v>1.977976771181458</v>
      </c>
      <c r="Q57" s="229">
        <v>2.9225976638622888</v>
      </c>
      <c r="R57" s="229">
        <v>4.3036437276098223</v>
      </c>
      <c r="S57" s="229">
        <v>2.6532336483755272</v>
      </c>
      <c r="T57" s="229">
        <v>2.2112362322725909</v>
      </c>
      <c r="U57" s="229">
        <v>0.97620852670117708</v>
      </c>
      <c r="V57" s="229">
        <v>0.81924696566834199</v>
      </c>
      <c r="W57" s="229">
        <v>1.524635712531357</v>
      </c>
      <c r="X57" s="229">
        <v>1.1200276462098671</v>
      </c>
      <c r="Y57" s="229">
        <v>1.0361788114331281</v>
      </c>
      <c r="DA57" s="73" t="s">
        <v>2277</v>
      </c>
    </row>
    <row r="58" spans="1:105" ht="12" customHeight="1" x14ac:dyDescent="0.25">
      <c r="A58" s="64" t="s">
        <v>33</v>
      </c>
      <c r="B58" s="229">
        <v>2.608631496917798E-2</v>
      </c>
      <c r="C58" s="229">
        <v>5.2174813990182277E-2</v>
      </c>
      <c r="D58" s="229">
        <v>5.2174813990190423E-2</v>
      </c>
      <c r="E58" s="229">
        <v>2.6086314969183851E-2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1.191618674413639E-2</v>
      </c>
      <c r="X58" s="229">
        <v>9.3914228372042989E-3</v>
      </c>
      <c r="Y58" s="229">
        <v>1.082416083283377E-2</v>
      </c>
      <c r="DA58" s="73" t="s">
        <v>2278</v>
      </c>
    </row>
    <row r="59" spans="1:105" ht="12" customHeight="1" x14ac:dyDescent="0.25">
      <c r="A59" s="64" t="s">
        <v>35</v>
      </c>
      <c r="B59" s="229">
        <v>41.275777914729531</v>
      </c>
      <c r="C59" s="229">
        <v>41.290249091880973</v>
      </c>
      <c r="D59" s="229">
        <v>40.98626965480738</v>
      </c>
      <c r="E59" s="229">
        <v>41.841540008446778</v>
      </c>
      <c r="F59" s="229">
        <v>34.105509066241993</v>
      </c>
      <c r="G59" s="229">
        <v>30.191024221252999</v>
      </c>
      <c r="H59" s="229">
        <v>29.32539474959037</v>
      </c>
      <c r="I59" s="229">
        <v>29.24674522237353</v>
      </c>
      <c r="J59" s="229">
        <v>27.990733915155349</v>
      </c>
      <c r="K59" s="229">
        <v>28.966500419556152</v>
      </c>
      <c r="L59" s="229">
        <v>29.57201067375664</v>
      </c>
      <c r="M59" s="229">
        <v>28.09016378556872</v>
      </c>
      <c r="N59" s="229">
        <v>27.00061762922617</v>
      </c>
      <c r="O59" s="229">
        <v>26.920781607906981</v>
      </c>
      <c r="P59" s="229">
        <v>25.83739943556969</v>
      </c>
      <c r="Q59" s="229">
        <v>24.934700959599791</v>
      </c>
      <c r="R59" s="229">
        <v>24.969679567572999</v>
      </c>
      <c r="S59" s="229">
        <v>26.322429483476231</v>
      </c>
      <c r="T59" s="229">
        <v>25.418707329075989</v>
      </c>
      <c r="U59" s="229">
        <v>25.743896273484651</v>
      </c>
      <c r="V59" s="229">
        <v>24.41762830141074</v>
      </c>
      <c r="W59" s="229">
        <v>32.581655034856666</v>
      </c>
      <c r="X59" s="229">
        <v>32.618377569718227</v>
      </c>
      <c r="Y59" s="229">
        <v>30.971009261062729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0.42969000966260679</v>
      </c>
      <c r="C61" s="229">
        <v>0.48593420223864681</v>
      </c>
      <c r="D61" s="229">
        <v>0.59312269875864798</v>
      </c>
      <c r="E61" s="229">
        <v>0.48357610201033713</v>
      </c>
      <c r="F61" s="229">
        <v>0.4648280378182133</v>
      </c>
      <c r="G61" s="229">
        <v>0.4091717784227723</v>
      </c>
      <c r="H61" s="229">
        <v>0.42733190943451271</v>
      </c>
      <c r="I61" s="229">
        <v>0.40209535523518791</v>
      </c>
      <c r="J61" s="229">
        <v>0.8374460789476218</v>
      </c>
      <c r="K61" s="229">
        <v>0.45044171617331552</v>
      </c>
      <c r="L61" s="229">
        <v>0.24703593832728821</v>
      </c>
      <c r="M61" s="229">
        <v>0.22640096945207799</v>
      </c>
      <c r="N61" s="229">
        <v>0.22404286922366709</v>
      </c>
      <c r="O61" s="229">
        <v>0.42509054684127201</v>
      </c>
      <c r="P61" s="229">
        <v>0.43039680298071431</v>
      </c>
      <c r="Q61" s="229">
        <v>0.89381125416381946</v>
      </c>
      <c r="R61" s="229">
        <v>0.91562421190187537</v>
      </c>
      <c r="S61" s="229">
        <v>0.81545270850077234</v>
      </c>
      <c r="T61" s="229">
        <v>0.8975489809884678</v>
      </c>
      <c r="U61" s="229">
        <v>0.88122693710338629</v>
      </c>
      <c r="V61" s="229">
        <v>0.56860142788720636</v>
      </c>
      <c r="W61" s="229">
        <v>0.63351816549770534</v>
      </c>
      <c r="X61" s="229">
        <v>0.76445746449802965</v>
      </c>
      <c r="Y61" s="229">
        <v>0.78477405800489186</v>
      </c>
      <c r="DA61" s="73" t="s">
        <v>2281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5.8276208954038653</v>
      </c>
      <c r="G62" s="229">
        <v>5.9348917470912506</v>
      </c>
      <c r="H62" s="229">
        <v>5.3577783237771017</v>
      </c>
      <c r="I62" s="229">
        <v>6.3897148033094764</v>
      </c>
      <c r="J62" s="229">
        <v>6.6407265881525053</v>
      </c>
      <c r="K62" s="229">
        <v>5.3048598905739057</v>
      </c>
      <c r="L62" s="229">
        <v>4.7577829236060696</v>
      </c>
      <c r="M62" s="229">
        <v>7.2085435647499443</v>
      </c>
      <c r="N62" s="229">
        <v>8.3291580025266008</v>
      </c>
      <c r="O62" s="229">
        <v>7.9587186721736236</v>
      </c>
      <c r="P62" s="229">
        <v>11.317699163917791</v>
      </c>
      <c r="Q62" s="229">
        <v>9.5863614684567562</v>
      </c>
      <c r="R62" s="229">
        <v>10.495297024453899</v>
      </c>
      <c r="S62" s="229">
        <v>11.33849581210189</v>
      </c>
      <c r="T62" s="229">
        <v>11.448130036283381</v>
      </c>
      <c r="U62" s="229">
        <v>10.73118888917177</v>
      </c>
      <c r="V62" s="229">
        <v>10.575355624180681</v>
      </c>
      <c r="W62" s="229">
        <v>2.202972105064962</v>
      </c>
      <c r="X62" s="229">
        <v>2.1241235108658318</v>
      </c>
      <c r="Y62" s="229">
        <v>2.769839098597692</v>
      </c>
      <c r="DA62" s="73" t="s">
        <v>2282</v>
      </c>
    </row>
    <row r="63" spans="1:105" ht="12" customHeight="1" x14ac:dyDescent="0.25">
      <c r="A63" s="166" t="s">
        <v>2203</v>
      </c>
      <c r="B63" s="347">
        <v>8.0689937037584603</v>
      </c>
      <c r="C63" s="347">
        <v>8.3238335344655408</v>
      </c>
      <c r="D63" s="347">
        <v>8.5625350597004868</v>
      </c>
      <c r="E63" s="347">
        <v>8.6874276787689144</v>
      </c>
      <c r="F63" s="347">
        <v>8.6412110881256954</v>
      </c>
      <c r="G63" s="347">
        <v>8.6678720157303353</v>
      </c>
      <c r="H63" s="347">
        <v>8.495672344479992</v>
      </c>
      <c r="I63" s="347">
        <v>8.4247352042956081</v>
      </c>
      <c r="J63" s="347">
        <v>8.4599925429255247</v>
      </c>
      <c r="K63" s="347">
        <v>8.1586128015897437</v>
      </c>
      <c r="L63" s="347">
        <v>8.1238533057155919</v>
      </c>
      <c r="M63" s="347">
        <v>7.962529361462293</v>
      </c>
      <c r="N63" s="347">
        <v>7.6444770596805736</v>
      </c>
      <c r="O63" s="347">
        <v>7.5811637380581356</v>
      </c>
      <c r="P63" s="347">
        <v>7.5972584759139501</v>
      </c>
      <c r="Q63" s="347">
        <v>7.6707996770792954</v>
      </c>
      <c r="R63" s="347">
        <v>7.7557956830891328</v>
      </c>
      <c r="S63" s="347">
        <v>7.8853946854563883</v>
      </c>
      <c r="T63" s="347">
        <v>7.8929114878920554</v>
      </c>
      <c r="U63" s="347">
        <v>8.3183659902819009</v>
      </c>
      <c r="V63" s="347">
        <v>8.6965698995029719</v>
      </c>
      <c r="W63" s="347">
        <v>9.0788997687014419</v>
      </c>
      <c r="X63" s="347">
        <v>8.9133474874539882</v>
      </c>
      <c r="Y63" s="347">
        <v>8.653863940108991</v>
      </c>
      <c r="DA63" s="168" t="s">
        <v>2283</v>
      </c>
    </row>
    <row r="64" spans="1:105" ht="12" customHeight="1" x14ac:dyDescent="0.25">
      <c r="A64" s="60" t="s">
        <v>2205</v>
      </c>
      <c r="B64" s="262">
        <v>9.3745583928952652</v>
      </c>
      <c r="C64" s="262">
        <v>9.6706313558331711</v>
      </c>
      <c r="D64" s="262">
        <v>9.9479548324577518</v>
      </c>
      <c r="E64" s="262">
        <v>10.09305510063038</v>
      </c>
      <c r="F64" s="262">
        <v>10.039360656984501</v>
      </c>
      <c r="G64" s="262">
        <v>10.070335327657761</v>
      </c>
      <c r="H64" s="262">
        <v>9.8702737174198152</v>
      </c>
      <c r="I64" s="262">
        <v>9.7878589346974341</v>
      </c>
      <c r="J64" s="262">
        <v>9.8288209173062793</v>
      </c>
      <c r="K64" s="262">
        <v>9.4786778775029461</v>
      </c>
      <c r="L64" s="262">
        <v>9.4382942887007815</v>
      </c>
      <c r="M64" s="262">
        <v>9.2508681001203747</v>
      </c>
      <c r="N64" s="262">
        <v>8.8813548764753207</v>
      </c>
      <c r="O64" s="262">
        <v>8.8077974475828835</v>
      </c>
      <c r="P64" s="262">
        <v>8.8264963170314239</v>
      </c>
      <c r="Q64" s="262">
        <v>8.911936498288112</v>
      </c>
      <c r="R64" s="262">
        <v>9.0106848739537106</v>
      </c>
      <c r="S64" s="262">
        <v>9.1612530191224089</v>
      </c>
      <c r="T64" s="262">
        <v>9.1699860415968448</v>
      </c>
      <c r="U64" s="262">
        <v>9.6642791619788841</v>
      </c>
      <c r="V64" s="262">
        <v>10.10367653438764</v>
      </c>
      <c r="W64" s="262">
        <v>10.54786744786915</v>
      </c>
      <c r="X64" s="262">
        <v>10.35552877657878</v>
      </c>
      <c r="Y64" s="262">
        <v>10.054060742783159</v>
      </c>
      <c r="DA64" s="72" t="s">
        <v>2284</v>
      </c>
    </row>
    <row r="65" spans="1:105" ht="12" customHeight="1" x14ac:dyDescent="0.25">
      <c r="A65" s="101" t="s">
        <v>2207</v>
      </c>
      <c r="B65" s="278">
        <v>3.1724007674121002</v>
      </c>
      <c r="C65" s="278">
        <v>3.2725934437461679</v>
      </c>
      <c r="D65" s="278">
        <v>3.366441193495318</v>
      </c>
      <c r="E65" s="278">
        <v>3.415543901357418</v>
      </c>
      <c r="F65" s="278">
        <v>3.3973734140567018</v>
      </c>
      <c r="G65" s="278">
        <v>3.4078554085033552</v>
      </c>
      <c r="H65" s="278">
        <v>3.3401534881302801</v>
      </c>
      <c r="I65" s="278">
        <v>3.3122638842687548</v>
      </c>
      <c r="J65" s="278">
        <v>3.3261256385633891</v>
      </c>
      <c r="K65" s="278">
        <v>3.2076353586353288</v>
      </c>
      <c r="L65" s="278">
        <v>3.193969335902576</v>
      </c>
      <c r="M65" s="278">
        <v>3.1305433098898479</v>
      </c>
      <c r="N65" s="278">
        <v>3.0054980560089928</v>
      </c>
      <c r="O65" s="278">
        <v>2.980605828120789</v>
      </c>
      <c r="P65" s="278">
        <v>2.9869336256875769</v>
      </c>
      <c r="Q65" s="278">
        <v>3.015847040616217</v>
      </c>
      <c r="R65" s="278">
        <v>3.049264019807437</v>
      </c>
      <c r="S65" s="278">
        <v>3.1002170865292791</v>
      </c>
      <c r="T65" s="278">
        <v>3.1031723881060151</v>
      </c>
      <c r="U65" s="278">
        <v>3.270443827325479</v>
      </c>
      <c r="V65" s="278">
        <v>3.41913825142601</v>
      </c>
      <c r="W65" s="278">
        <v>3.569454835498302</v>
      </c>
      <c r="X65" s="278">
        <v>3.5043663990267739</v>
      </c>
      <c r="Y65" s="278">
        <v>3.402348001820112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182.72725804388995</v>
      </c>
      <c r="C66" s="261">
        <f t="shared" si="3"/>
        <v>188.01519518091428</v>
      </c>
      <c r="D66" s="261">
        <f t="shared" si="3"/>
        <v>193.96550288347916</v>
      </c>
      <c r="E66" s="261">
        <f t="shared" si="3"/>
        <v>196.83400022260003</v>
      </c>
      <c r="F66" s="261">
        <f t="shared" si="3"/>
        <v>193.82476419747942</v>
      </c>
      <c r="G66" s="261">
        <f t="shared" si="3"/>
        <v>191.13246500202879</v>
      </c>
      <c r="H66" s="261">
        <f t="shared" si="3"/>
        <v>186.09744049790746</v>
      </c>
      <c r="I66" s="261">
        <f t="shared" si="3"/>
        <v>183.4646429726121</v>
      </c>
      <c r="J66" s="261">
        <f t="shared" si="3"/>
        <v>185.38248447824466</v>
      </c>
      <c r="K66" s="261">
        <f t="shared" si="3"/>
        <v>176.27722754956881</v>
      </c>
      <c r="L66" s="261">
        <f t="shared" si="3"/>
        <v>172.46958224032662</v>
      </c>
      <c r="M66" s="261">
        <f t="shared" si="3"/>
        <v>169.03406374055606</v>
      </c>
      <c r="N66" s="261">
        <f t="shared" si="3"/>
        <v>163.18326276029208</v>
      </c>
      <c r="O66" s="261">
        <f t="shared" si="3"/>
        <v>161.86955772915638</v>
      </c>
      <c r="P66" s="261">
        <f t="shared" si="3"/>
        <v>163.25146192074939</v>
      </c>
      <c r="Q66" s="261">
        <f t="shared" si="3"/>
        <v>163.92131646025439</v>
      </c>
      <c r="R66" s="261">
        <f t="shared" si="3"/>
        <v>167.02392496661184</v>
      </c>
      <c r="S66" s="261">
        <f t="shared" si="3"/>
        <v>169.5884171513631</v>
      </c>
      <c r="T66" s="261">
        <f t="shared" si="3"/>
        <v>168.85035423511329</v>
      </c>
      <c r="U66" s="261">
        <f t="shared" si="3"/>
        <v>175.39597273456039</v>
      </c>
      <c r="V66" s="261">
        <f t="shared" si="3"/>
        <v>180.91409306034643</v>
      </c>
      <c r="W66" s="261">
        <f t="shared" si="3"/>
        <v>189.22416602179393</v>
      </c>
      <c r="X66" s="261">
        <f t="shared" si="3"/>
        <v>185.78824566086675</v>
      </c>
      <c r="Y66" s="261">
        <f t="shared" si="3"/>
        <v>180.37961429132579</v>
      </c>
      <c r="DA66" s="70"/>
    </row>
    <row r="67" spans="1:105" ht="12" customHeight="1" x14ac:dyDescent="0.25">
      <c r="A67" s="165" t="s">
        <v>2210</v>
      </c>
      <c r="B67" s="346">
        <v>27.57830418964803</v>
      </c>
      <c r="C67" s="346">
        <v>28.108547518195859</v>
      </c>
      <c r="D67" s="346">
        <v>29.355181115625179</v>
      </c>
      <c r="E67" s="346">
        <v>29.802932307595601</v>
      </c>
      <c r="F67" s="346">
        <v>28.098734072312439</v>
      </c>
      <c r="G67" s="346">
        <v>25.79800855917405</v>
      </c>
      <c r="H67" s="346">
        <v>24.389258423065101</v>
      </c>
      <c r="I67" s="346">
        <v>23.344287737509049</v>
      </c>
      <c r="J67" s="346">
        <v>24.30635181553458</v>
      </c>
      <c r="K67" s="346">
        <v>21.599220786207098</v>
      </c>
      <c r="L67" s="346">
        <v>19.239850114820889</v>
      </c>
      <c r="M67" s="346">
        <v>18.77569978935097</v>
      </c>
      <c r="N67" s="346">
        <v>18.650027805225331</v>
      </c>
      <c r="O67" s="346">
        <v>18.530761920248541</v>
      </c>
      <c r="P67" s="346">
        <v>19.241708825095099</v>
      </c>
      <c r="Q67" s="346">
        <v>18.83102421565976</v>
      </c>
      <c r="R67" s="346">
        <v>19.968894240484911</v>
      </c>
      <c r="S67" s="346">
        <v>20.09501147443299</v>
      </c>
      <c r="T67" s="346">
        <v>19.45670163310405</v>
      </c>
      <c r="U67" s="346">
        <v>18.67274887097998</v>
      </c>
      <c r="V67" s="346">
        <v>17.76390330826046</v>
      </c>
      <c r="W67" s="346">
        <v>18.981234320945429</v>
      </c>
      <c r="X67" s="346">
        <v>18.63720202293565</v>
      </c>
      <c r="Y67" s="346">
        <v>18.08196357485318</v>
      </c>
      <c r="DA67" s="167" t="s">
        <v>2286</v>
      </c>
    </row>
    <row r="68" spans="1:105" ht="12" customHeight="1" x14ac:dyDescent="0.25">
      <c r="A68" s="165" t="s">
        <v>2212</v>
      </c>
      <c r="B68" s="346">
        <v>10.34459820938412</v>
      </c>
      <c r="C68" s="346">
        <v>10.5289934340489</v>
      </c>
      <c r="D68" s="346">
        <v>10.94898337457909</v>
      </c>
      <c r="E68" s="346">
        <v>11.12843452349712</v>
      </c>
      <c r="F68" s="346">
        <v>10.652789328807801</v>
      </c>
      <c r="G68" s="346">
        <v>9.7827646048389223</v>
      </c>
      <c r="H68" s="346">
        <v>9.2467470089997512</v>
      </c>
      <c r="I68" s="346">
        <v>8.9319422154795305</v>
      </c>
      <c r="J68" s="346">
        <v>9.254999332537901</v>
      </c>
      <c r="K68" s="346">
        <v>8.265366840268781</v>
      </c>
      <c r="L68" s="346">
        <v>7.4408783382542412</v>
      </c>
      <c r="M68" s="346">
        <v>7.3645935727813034</v>
      </c>
      <c r="N68" s="346">
        <v>7.3471600231536343</v>
      </c>
      <c r="O68" s="346">
        <v>7.2889275810602356</v>
      </c>
      <c r="P68" s="346">
        <v>7.6710523032951876</v>
      </c>
      <c r="Q68" s="346">
        <v>7.4318375102865186</v>
      </c>
      <c r="R68" s="346">
        <v>7.8712566850373138</v>
      </c>
      <c r="S68" s="346">
        <v>7.9838769359371238</v>
      </c>
      <c r="T68" s="346">
        <v>7.7492290063209506</v>
      </c>
      <c r="U68" s="346">
        <v>7.4436889595180276</v>
      </c>
      <c r="V68" s="346">
        <v>7.0834921127727721</v>
      </c>
      <c r="W68" s="346">
        <v>7.3150277716753891</v>
      </c>
      <c r="X68" s="346">
        <v>7.1941039072313968</v>
      </c>
      <c r="Y68" s="346">
        <v>6.9973446693799124</v>
      </c>
      <c r="DA68" s="167" t="s">
        <v>2287</v>
      </c>
    </row>
    <row r="69" spans="1:105" ht="12" customHeight="1" x14ac:dyDescent="0.25">
      <c r="A69" s="64" t="s">
        <v>28</v>
      </c>
      <c r="B69" s="229">
        <v>0.1117950062127739</v>
      </c>
      <c r="C69" s="229">
        <v>0.11186873145245969</v>
      </c>
      <c r="D69" s="229">
        <v>0.1156743584343546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0.2056779758635798</v>
      </c>
      <c r="C71" s="229">
        <v>0.2153865143811633</v>
      </c>
      <c r="D71" s="229">
        <v>0.1959645969559021</v>
      </c>
      <c r="E71" s="229">
        <v>0.22472128857115831</v>
      </c>
      <c r="F71" s="229">
        <v>0.20822628878730601</v>
      </c>
      <c r="G71" s="229">
        <v>0.20485677829351509</v>
      </c>
      <c r="H71" s="229">
        <v>0.1961623415986008</v>
      </c>
      <c r="I71" s="229">
        <v>0.18184123739977301</v>
      </c>
      <c r="J71" s="229">
        <v>0.15705897701660629</v>
      </c>
      <c r="K71" s="229">
        <v>0.1204358960069378</v>
      </c>
      <c r="L71" s="229">
        <v>7.3237184415206338E-2</v>
      </c>
      <c r="M71" s="229">
        <v>0.1501659590916383</v>
      </c>
      <c r="N71" s="229">
        <v>0.12969009332921491</v>
      </c>
      <c r="O71" s="229">
        <v>0.1152841734940379</v>
      </c>
      <c r="P71" s="229">
        <v>8.505747750740332E-2</v>
      </c>
      <c r="Q71" s="229">
        <v>7.1439746566828138E-2</v>
      </c>
      <c r="R71" s="229">
        <v>9.9280256823784496E-2</v>
      </c>
      <c r="S71" s="229">
        <v>0.13222068114976759</v>
      </c>
      <c r="T71" s="229">
        <v>0.1230172874017804</v>
      </c>
      <c r="U71" s="229">
        <v>0.1301403657689614</v>
      </c>
      <c r="V71" s="229">
        <v>0.1165485150390338</v>
      </c>
      <c r="W71" s="229">
        <v>0.1069351948560512</v>
      </c>
      <c r="X71" s="229">
        <v>0.16064699804088489</v>
      </c>
      <c r="Y71" s="229">
        <v>0.1861296254076758</v>
      </c>
      <c r="DA71" s="73" t="s">
        <v>2290</v>
      </c>
    </row>
    <row r="72" spans="1:105" ht="12" customHeight="1" x14ac:dyDescent="0.25">
      <c r="A72" s="64" t="s">
        <v>159</v>
      </c>
      <c r="B72" s="229">
        <v>0.1890942779374315</v>
      </c>
      <c r="C72" s="229">
        <v>0.1976101577947515</v>
      </c>
      <c r="D72" s="229">
        <v>0.20129283455511829</v>
      </c>
      <c r="E72" s="229">
        <v>0.24335485315014421</v>
      </c>
      <c r="F72" s="229">
        <v>0.24476571969279479</v>
      </c>
      <c r="G72" s="229">
        <v>0.23427077922884701</v>
      </c>
      <c r="H72" s="229">
        <v>0.18087219191640311</v>
      </c>
      <c r="I72" s="229">
        <v>0.2106912688093788</v>
      </c>
      <c r="J72" s="229">
        <v>0.17983366535664891</v>
      </c>
      <c r="K72" s="229">
        <v>0.1699983882350514</v>
      </c>
      <c r="L72" s="229">
        <v>0.23786069605794299</v>
      </c>
      <c r="M72" s="229">
        <v>0.16302809692174031</v>
      </c>
      <c r="N72" s="229">
        <v>0.1232401006707626</v>
      </c>
      <c r="O72" s="229">
        <v>0.1189917531548388</v>
      </c>
      <c r="P72" s="229">
        <v>0.1335956351834198</v>
      </c>
      <c r="Q72" s="229">
        <v>0.13893501708916639</v>
      </c>
      <c r="R72" s="229">
        <v>0.10846222282675889</v>
      </c>
      <c r="S72" s="229">
        <v>0.1042501817488547</v>
      </c>
      <c r="T72" s="229">
        <v>9.6177548985130062E-2</v>
      </c>
      <c r="U72" s="229">
        <v>9.3018392642842812E-2</v>
      </c>
      <c r="V72" s="229">
        <v>0.11404443512433959</v>
      </c>
      <c r="W72" s="229">
        <v>0.24709698147515871</v>
      </c>
      <c r="X72" s="229">
        <v>0.13242179073958879</v>
      </c>
      <c r="Y72" s="229">
        <v>0.11055430570263521</v>
      </c>
      <c r="DA72" s="73" t="s">
        <v>2291</v>
      </c>
    </row>
    <row r="73" spans="1:105" ht="12" customHeight="1" x14ac:dyDescent="0.25">
      <c r="A73" s="64" t="s">
        <v>32</v>
      </c>
      <c r="B73" s="229">
        <v>1.9772395691028299</v>
      </c>
      <c r="C73" s="229">
        <v>2.1251021263998462</v>
      </c>
      <c r="D73" s="229">
        <v>2.5940943342353222</v>
      </c>
      <c r="E73" s="229">
        <v>2.6828465675680948</v>
      </c>
      <c r="F73" s="229">
        <v>2.5902096639189609</v>
      </c>
      <c r="G73" s="229">
        <v>2.461681460667926</v>
      </c>
      <c r="H73" s="229">
        <v>2.256099348530356</v>
      </c>
      <c r="I73" s="229">
        <v>1.7509837649422979</v>
      </c>
      <c r="J73" s="229">
        <v>2.2369830126206791</v>
      </c>
      <c r="K73" s="229">
        <v>1.4345377145070459</v>
      </c>
      <c r="L73" s="229">
        <v>0.61669345382840302</v>
      </c>
      <c r="M73" s="229">
        <v>0.35968936235127552</v>
      </c>
      <c r="N73" s="229">
        <v>0.39711166276474269</v>
      </c>
      <c r="O73" s="229">
        <v>0.40447942108535623</v>
      </c>
      <c r="P73" s="229">
        <v>0.37258288210620272</v>
      </c>
      <c r="Q73" s="229">
        <v>0.55051701147544474</v>
      </c>
      <c r="R73" s="229">
        <v>0.81065865229215472</v>
      </c>
      <c r="S73" s="229">
        <v>0.49977808335051449</v>
      </c>
      <c r="T73" s="229">
        <v>0.41652095233943542</v>
      </c>
      <c r="U73" s="229">
        <v>0.18388415461407209</v>
      </c>
      <c r="V73" s="229">
        <v>0.15431798799292859</v>
      </c>
      <c r="W73" s="229">
        <v>0.28718899848236079</v>
      </c>
      <c r="X73" s="229">
        <v>0.21097473668219099</v>
      </c>
      <c r="Y73" s="229">
        <v>0.19518049633643411</v>
      </c>
      <c r="DA73" s="73" t="s">
        <v>2292</v>
      </c>
    </row>
    <row r="74" spans="1:105" ht="12" customHeight="1" x14ac:dyDescent="0.25">
      <c r="A74" s="64" t="s">
        <v>33</v>
      </c>
      <c r="B74" s="229">
        <v>4.9137657005653814E-3</v>
      </c>
      <c r="C74" s="229">
        <v>9.8279428014747729E-3</v>
      </c>
      <c r="D74" s="229">
        <v>9.8279428014763099E-3</v>
      </c>
      <c r="E74" s="229">
        <v>4.9137657005664881E-3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2.2446002731337242E-3</v>
      </c>
      <c r="X74" s="229">
        <v>1.7690214762600891E-3</v>
      </c>
      <c r="Y74" s="229">
        <v>2.0389001014756141E-3</v>
      </c>
      <c r="DA74" s="73" t="s">
        <v>2293</v>
      </c>
    </row>
    <row r="75" spans="1:105" ht="12" customHeight="1" x14ac:dyDescent="0.25">
      <c r="A75" s="64" t="s">
        <v>35</v>
      </c>
      <c r="B75" s="229">
        <v>7.7749387761817363</v>
      </c>
      <c r="C75" s="229">
        <v>7.7776646488861623</v>
      </c>
      <c r="D75" s="229">
        <v>7.7204053643404444</v>
      </c>
      <c r="E75" s="229">
        <v>7.8815089212586713</v>
      </c>
      <c r="F75" s="229">
        <v>6.4243064169098476</v>
      </c>
      <c r="G75" s="229">
        <v>5.68695193087314</v>
      </c>
      <c r="H75" s="229">
        <v>5.5238970719450009</v>
      </c>
      <c r="I75" s="229">
        <v>5.5090822025523547</v>
      </c>
      <c r="J75" s="229">
        <v>5.2724928150431127</v>
      </c>
      <c r="K75" s="229">
        <v>5.4562937078388289</v>
      </c>
      <c r="L75" s="229">
        <v>5.5703510410400341</v>
      </c>
      <c r="M75" s="229">
        <v>5.291221987309342</v>
      </c>
      <c r="N75" s="229">
        <v>5.0859889163085317</v>
      </c>
      <c r="O75" s="229">
        <v>5.0709505521819223</v>
      </c>
      <c r="P75" s="229">
        <v>4.8668785640408272</v>
      </c>
      <c r="Q75" s="229">
        <v>4.6968411779855526</v>
      </c>
      <c r="R75" s="229">
        <v>4.7034299462464384</v>
      </c>
      <c r="S75" s="229">
        <v>4.9582415647545233</v>
      </c>
      <c r="T75" s="229">
        <v>4.7880113528453379</v>
      </c>
      <c r="U75" s="229">
        <v>4.8492657800469701</v>
      </c>
      <c r="V75" s="229">
        <v>4.5994424501272286</v>
      </c>
      <c r="W75" s="229">
        <v>6.1372646603054122</v>
      </c>
      <c r="X75" s="229">
        <v>6.1441819244898603</v>
      </c>
      <c r="Y75" s="229">
        <v>5.8338743206433934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8.0938838385200162E-2</v>
      </c>
      <c r="C77" s="229">
        <v>9.1533312333041475E-2</v>
      </c>
      <c r="D77" s="229">
        <v>0.1117239432564766</v>
      </c>
      <c r="E77" s="229">
        <v>9.1089127248484572E-2</v>
      </c>
      <c r="F77" s="229">
        <v>8.7557635932516656E-2</v>
      </c>
      <c r="G77" s="229">
        <v>7.707390840096541E-2</v>
      </c>
      <c r="H77" s="229">
        <v>8.0494653300683824E-2</v>
      </c>
      <c r="I77" s="229">
        <v>7.5740953340700232E-2</v>
      </c>
      <c r="J77" s="229">
        <v>0.15774607581284841</v>
      </c>
      <c r="K77" s="229">
        <v>8.4847747090818396E-2</v>
      </c>
      <c r="L77" s="229">
        <v>4.6533085335888097E-2</v>
      </c>
      <c r="M77" s="229">
        <v>4.264616599097313E-2</v>
      </c>
      <c r="N77" s="229">
        <v>4.2201980906397117E-2</v>
      </c>
      <c r="O77" s="229">
        <v>8.0072457576749273E-2</v>
      </c>
      <c r="P77" s="229">
        <v>8.107197396866643E-2</v>
      </c>
      <c r="Q77" s="229">
        <v>0.16836333873445899</v>
      </c>
      <c r="R77" s="229">
        <v>0.17247215071835881</v>
      </c>
      <c r="S77" s="229">
        <v>0.15360328027161349</v>
      </c>
      <c r="T77" s="229">
        <v>0.16906739808093019</v>
      </c>
      <c r="U77" s="229">
        <v>0.16599288565936371</v>
      </c>
      <c r="V77" s="229">
        <v>0.1071049781061774</v>
      </c>
      <c r="W77" s="229">
        <v>0.1193330616449971</v>
      </c>
      <c r="X77" s="229">
        <v>0.143997527938687</v>
      </c>
      <c r="Y77" s="229">
        <v>0.14782447630009041</v>
      </c>
      <c r="DA77" s="73" t="s">
        <v>2296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1.09772360356638</v>
      </c>
      <c r="G78" s="229">
        <v>1.1179297473745291</v>
      </c>
      <c r="H78" s="229">
        <v>1.009221401708706</v>
      </c>
      <c r="I78" s="229">
        <v>1.203602788435026</v>
      </c>
      <c r="J78" s="229">
        <v>1.2508847866880071</v>
      </c>
      <c r="K78" s="229">
        <v>0.99925338659009832</v>
      </c>
      <c r="L78" s="229">
        <v>0.89620287757676653</v>
      </c>
      <c r="M78" s="229">
        <v>1.357842001116333</v>
      </c>
      <c r="N78" s="229">
        <v>1.5689272691739859</v>
      </c>
      <c r="O78" s="229">
        <v>1.4991492235673309</v>
      </c>
      <c r="P78" s="229">
        <v>2.1318657704886692</v>
      </c>
      <c r="Q78" s="229">
        <v>1.805741218435067</v>
      </c>
      <c r="R78" s="229">
        <v>1.976953456129819</v>
      </c>
      <c r="S78" s="229">
        <v>2.1357831446618509</v>
      </c>
      <c r="T78" s="229">
        <v>2.1564344666683382</v>
      </c>
      <c r="U78" s="229">
        <v>2.0213873807858178</v>
      </c>
      <c r="V78" s="229">
        <v>1.992033746383064</v>
      </c>
      <c r="W78" s="229">
        <v>0.41496427463827512</v>
      </c>
      <c r="X78" s="229">
        <v>0.40011190786392398</v>
      </c>
      <c r="Y78" s="229">
        <v>0.52174254488820804</v>
      </c>
      <c r="DA78" s="73" t="s">
        <v>2297</v>
      </c>
    </row>
    <row r="79" spans="1:105" ht="12" customHeight="1" x14ac:dyDescent="0.25">
      <c r="A79" s="165" t="s">
        <v>2224</v>
      </c>
      <c r="B79" s="346">
        <v>144.80435564485779</v>
      </c>
      <c r="C79" s="346">
        <v>149.37765422866951</v>
      </c>
      <c r="D79" s="346">
        <v>153.66133839327489</v>
      </c>
      <c r="E79" s="346">
        <v>155.90263339150729</v>
      </c>
      <c r="F79" s="346">
        <v>155.07324079635919</v>
      </c>
      <c r="G79" s="346">
        <v>155.55169183801581</v>
      </c>
      <c r="H79" s="346">
        <v>152.46143506584261</v>
      </c>
      <c r="I79" s="346">
        <v>151.18841301962351</v>
      </c>
      <c r="J79" s="346">
        <v>151.82113333017219</v>
      </c>
      <c r="K79" s="346">
        <v>146.41263992309291</v>
      </c>
      <c r="L79" s="346">
        <v>145.7888537872515</v>
      </c>
      <c r="M79" s="346">
        <v>142.8937703784238</v>
      </c>
      <c r="N79" s="346">
        <v>137.18607493191311</v>
      </c>
      <c r="O79" s="346">
        <v>136.04986822784761</v>
      </c>
      <c r="P79" s="346">
        <v>136.33870079235911</v>
      </c>
      <c r="Q79" s="346">
        <v>137.65845473430809</v>
      </c>
      <c r="R79" s="346">
        <v>139.18377404108961</v>
      </c>
      <c r="S79" s="346">
        <v>141.50952874099301</v>
      </c>
      <c r="T79" s="346">
        <v>141.64442359568829</v>
      </c>
      <c r="U79" s="346">
        <v>149.27953490406239</v>
      </c>
      <c r="V79" s="346">
        <v>156.06669763931319</v>
      </c>
      <c r="W79" s="346">
        <v>162.92790392917311</v>
      </c>
      <c r="X79" s="346">
        <v>159.9569397306997</v>
      </c>
      <c r="Y79" s="346">
        <v>155.3003060470927</v>
      </c>
      <c r="DA79" s="167" t="s">
        <v>2298</v>
      </c>
    </row>
    <row r="80" spans="1:105" ht="12" customHeight="1" x14ac:dyDescent="0.25">
      <c r="A80" s="132" t="s">
        <v>2226</v>
      </c>
      <c r="B80" s="316">
        <v>140.67117257787379</v>
      </c>
      <c r="C80" s="316">
        <v>145.1139344787058</v>
      </c>
      <c r="D80" s="316">
        <v>149.27534848938799</v>
      </c>
      <c r="E80" s="316">
        <v>151.4526697038653</v>
      </c>
      <c r="F80" s="316">
        <v>150.64695064681561</v>
      </c>
      <c r="G80" s="316">
        <v>151.11174515352229</v>
      </c>
      <c r="H80" s="316">
        <v>148.10969427064359</v>
      </c>
      <c r="I80" s="316">
        <v>146.87300837703461</v>
      </c>
      <c r="J80" s="316">
        <v>147.48766881043349</v>
      </c>
      <c r="K80" s="316">
        <v>142.23355123872531</v>
      </c>
      <c r="L80" s="316">
        <v>141.62756996988941</v>
      </c>
      <c r="M80" s="316">
        <v>138.8151215734519</v>
      </c>
      <c r="N80" s="316">
        <v>133.27034215295421</v>
      </c>
      <c r="O80" s="316">
        <v>132.1665664506283</v>
      </c>
      <c r="P80" s="316">
        <v>132.4471548027368</v>
      </c>
      <c r="Q80" s="316">
        <v>133.72923871313759</v>
      </c>
      <c r="R80" s="316">
        <v>135.21102049024711</v>
      </c>
      <c r="S80" s="316">
        <v>137.47039065426549</v>
      </c>
      <c r="T80" s="316">
        <v>137.6014351749929</v>
      </c>
      <c r="U80" s="316">
        <v>145.01861579589709</v>
      </c>
      <c r="V80" s="316">
        <v>151.61205102920039</v>
      </c>
      <c r="W80" s="316">
        <v>158.27741637539501</v>
      </c>
      <c r="X80" s="316">
        <v>155.3912530716396</v>
      </c>
      <c r="Y80" s="316">
        <v>150.86753472337949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0.99999999999999989</v>
      </c>
      <c r="C84" s="232">
        <f t="shared" si="4"/>
        <v>0.99999999999999989</v>
      </c>
      <c r="D84" s="232">
        <f t="shared" si="4"/>
        <v>1.0000000000000002</v>
      </c>
      <c r="E84" s="232">
        <f t="shared" si="4"/>
        <v>0.99999999999999989</v>
      </c>
      <c r="F84" s="232">
        <f t="shared" si="4"/>
        <v>1.0000000000000004</v>
      </c>
      <c r="G84" s="232">
        <f t="shared" si="4"/>
        <v>0.99999999999999978</v>
      </c>
      <c r="H84" s="232">
        <f t="shared" si="4"/>
        <v>1</v>
      </c>
      <c r="I84" s="232">
        <f t="shared" si="4"/>
        <v>0.99999999999999989</v>
      </c>
      <c r="J84" s="232">
        <f t="shared" si="4"/>
        <v>1</v>
      </c>
      <c r="K84" s="232">
        <f t="shared" si="4"/>
        <v>0.99999999999999989</v>
      </c>
      <c r="L84" s="232">
        <f t="shared" si="4"/>
        <v>1.0000000000000002</v>
      </c>
      <c r="M84" s="232">
        <f t="shared" si="4"/>
        <v>1.0000000000000004</v>
      </c>
      <c r="N84" s="232">
        <f t="shared" si="4"/>
        <v>1.0000000000000004</v>
      </c>
      <c r="O84" s="232">
        <f t="shared" si="4"/>
        <v>1</v>
      </c>
      <c r="P84" s="232">
        <f t="shared" si="4"/>
        <v>1</v>
      </c>
      <c r="Q84" s="232">
        <f t="shared" si="4"/>
        <v>1.0000000000000002</v>
      </c>
      <c r="R84" s="232">
        <f t="shared" si="4"/>
        <v>0.99999999999999978</v>
      </c>
      <c r="S84" s="232">
        <f t="shared" si="4"/>
        <v>1.0000000000000002</v>
      </c>
      <c r="T84" s="232">
        <f t="shared" si="4"/>
        <v>1</v>
      </c>
      <c r="U84" s="232">
        <f t="shared" si="4"/>
        <v>1</v>
      </c>
      <c r="V84" s="232">
        <f t="shared" si="4"/>
        <v>0.99999999999999967</v>
      </c>
      <c r="W84" s="232">
        <f t="shared" si="4"/>
        <v>1.0000000000000002</v>
      </c>
      <c r="X84" s="232">
        <f t="shared" si="4"/>
        <v>0.99999999999999944</v>
      </c>
      <c r="Y84" s="232">
        <f t="shared" si="4"/>
        <v>0.99999999999999978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1.3994437586229454E-2</v>
      </c>
      <c r="C85" s="299">
        <f t="shared" si="5"/>
        <v>1.4117348058743276E-2</v>
      </c>
      <c r="D85" s="299">
        <f t="shared" si="5"/>
        <v>1.401499617692185E-2</v>
      </c>
      <c r="E85" s="299">
        <f t="shared" si="5"/>
        <v>1.3999519861664738E-2</v>
      </c>
      <c r="F85" s="299">
        <f t="shared" si="5"/>
        <v>1.4376332096519936E-2</v>
      </c>
      <c r="G85" s="299">
        <f t="shared" si="5"/>
        <v>1.518904166668065E-2</v>
      </c>
      <c r="H85" s="299">
        <f t="shared" si="5"/>
        <v>1.5521661718682358E-2</v>
      </c>
      <c r="I85" s="299">
        <f t="shared" si="5"/>
        <v>1.5767418523086461E-2</v>
      </c>
      <c r="J85" s="299">
        <f t="shared" si="5"/>
        <v>1.5476529936635012E-2</v>
      </c>
      <c r="K85" s="299">
        <f t="shared" si="5"/>
        <v>1.6183246810970081E-2</v>
      </c>
      <c r="L85" s="299">
        <f t="shared" si="5"/>
        <v>1.7105857441636781E-2</v>
      </c>
      <c r="M85" s="299">
        <f t="shared" si="5"/>
        <v>1.7010258582534736E-2</v>
      </c>
      <c r="N85" s="299">
        <f t="shared" si="5"/>
        <v>1.6662116843262059E-2</v>
      </c>
      <c r="O85" s="299">
        <f t="shared" si="5"/>
        <v>1.6657853309877693E-2</v>
      </c>
      <c r="P85" s="299">
        <f t="shared" si="5"/>
        <v>1.6213607527976976E-2</v>
      </c>
      <c r="Q85" s="299">
        <f t="shared" si="5"/>
        <v>1.6581740116094999E-2</v>
      </c>
      <c r="R85" s="299">
        <f t="shared" si="5"/>
        <v>1.616459414189847E-2</v>
      </c>
      <c r="S85" s="299">
        <f t="shared" si="5"/>
        <v>1.618606616153909E-2</v>
      </c>
      <c r="T85" s="299">
        <f t="shared" si="5"/>
        <v>1.6459381859253337E-2</v>
      </c>
      <c r="U85" s="299">
        <f t="shared" si="5"/>
        <v>1.7280887558258139E-2</v>
      </c>
      <c r="V85" s="299">
        <f t="shared" si="5"/>
        <v>1.8100246683032149E-2</v>
      </c>
      <c r="W85" s="299">
        <f t="shared" si="5"/>
        <v>1.8256655494948766E-2</v>
      </c>
      <c r="X85" s="299">
        <f t="shared" si="5"/>
        <v>1.8237000338014436E-2</v>
      </c>
      <c r="Y85" s="299">
        <f t="shared" si="5"/>
        <v>1.8213078773644861E-2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4.2312049086751513E-3</v>
      </c>
      <c r="C86" s="233">
        <f t="shared" si="6"/>
        <v>4.2683667732676799E-3</v>
      </c>
      <c r="D86" s="233">
        <f t="shared" si="6"/>
        <v>4.2374207790391522E-3</v>
      </c>
      <c r="E86" s="233">
        <f t="shared" si="6"/>
        <v>4.232741529824554E-3</v>
      </c>
      <c r="F86" s="233">
        <f t="shared" si="6"/>
        <v>4.3466703510397098E-3</v>
      </c>
      <c r="G86" s="233">
        <f t="shared" si="6"/>
        <v>4.5923923174569243E-3</v>
      </c>
      <c r="H86" s="233">
        <f t="shared" si="6"/>
        <v>4.69295967417144E-3</v>
      </c>
      <c r="I86" s="233">
        <f t="shared" si="6"/>
        <v>4.7672640104999111E-3</v>
      </c>
      <c r="J86" s="233">
        <f t="shared" si="6"/>
        <v>4.679314122747219E-3</v>
      </c>
      <c r="K86" s="233">
        <f t="shared" si="6"/>
        <v>4.8929892982807104E-3</v>
      </c>
      <c r="L86" s="233">
        <f t="shared" si="6"/>
        <v>5.1719397459295754E-3</v>
      </c>
      <c r="M86" s="233">
        <f t="shared" si="6"/>
        <v>5.1430355217044945E-3</v>
      </c>
      <c r="N86" s="233">
        <f t="shared" si="6"/>
        <v>5.0377751975900914E-3</v>
      </c>
      <c r="O86" s="233">
        <f t="shared" si="6"/>
        <v>5.0364861223219301E-3</v>
      </c>
      <c r="P86" s="233">
        <f t="shared" si="6"/>
        <v>4.9021688322233165E-3</v>
      </c>
      <c r="Q86" s="233">
        <f t="shared" si="6"/>
        <v>5.0134733704936506E-3</v>
      </c>
      <c r="R86" s="233">
        <f t="shared" si="6"/>
        <v>4.8873496815080193E-3</v>
      </c>
      <c r="S86" s="233">
        <f t="shared" si="6"/>
        <v>4.8938417262467072E-3</v>
      </c>
      <c r="T86" s="233">
        <f t="shared" si="6"/>
        <v>4.9764784677849621E-3</v>
      </c>
      <c r="U86" s="233">
        <f t="shared" si="6"/>
        <v>5.2248599354013554E-3</v>
      </c>
      <c r="V86" s="233">
        <f t="shared" si="6"/>
        <v>5.4725923883384413E-3</v>
      </c>
      <c r="W86" s="233">
        <f t="shared" si="6"/>
        <v>5.5198824440240582E-3</v>
      </c>
      <c r="X86" s="233">
        <f t="shared" si="6"/>
        <v>5.5139397259984912E-3</v>
      </c>
      <c r="Y86" s="233">
        <f t="shared" si="6"/>
        <v>5.5067070637382165E-3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5.2852223272432171E-2</v>
      </c>
      <c r="C87" s="233">
        <f t="shared" si="7"/>
        <v>5.3316414255156111E-2</v>
      </c>
      <c r="D87" s="233">
        <f t="shared" si="7"/>
        <v>5.2929866065773899E-2</v>
      </c>
      <c r="E87" s="233">
        <f t="shared" si="7"/>
        <v>5.2871417295370399E-2</v>
      </c>
      <c r="F87" s="233">
        <f t="shared" si="7"/>
        <v>5.429450873764087E-2</v>
      </c>
      <c r="G87" s="233">
        <f t="shared" si="7"/>
        <v>5.736383591803737E-2</v>
      </c>
      <c r="H87" s="233">
        <f t="shared" si="7"/>
        <v>5.8620028540639108E-2</v>
      </c>
      <c r="I87" s="233">
        <f t="shared" si="7"/>
        <v>5.9548168268802687E-2</v>
      </c>
      <c r="J87" s="233">
        <f t="shared" si="7"/>
        <v>5.8449581174908886E-2</v>
      </c>
      <c r="K87" s="233">
        <f t="shared" si="7"/>
        <v>6.111861005174677E-2</v>
      </c>
      <c r="L87" s="233">
        <f t="shared" si="7"/>
        <v>6.4602996097635312E-2</v>
      </c>
      <c r="M87" s="233">
        <f t="shared" si="7"/>
        <v>6.4241951774509198E-2</v>
      </c>
      <c r="N87" s="233">
        <f t="shared" si="7"/>
        <v>6.2927139026864518E-2</v>
      </c>
      <c r="O87" s="233">
        <f t="shared" si="7"/>
        <v>6.2911037113731416E-2</v>
      </c>
      <c r="P87" s="233">
        <f t="shared" si="7"/>
        <v>6.1233272136884009E-2</v>
      </c>
      <c r="Q87" s="233">
        <f t="shared" si="7"/>
        <v>6.2623583510326944E-2</v>
      </c>
      <c r="R87" s="233">
        <f t="shared" si="7"/>
        <v>6.1048165275075707E-2</v>
      </c>
      <c r="S87" s="233">
        <f t="shared" si="7"/>
        <v>6.1129257778376626E-2</v>
      </c>
      <c r="T87" s="233">
        <f t="shared" si="7"/>
        <v>6.2161478058073184E-2</v>
      </c>
      <c r="U87" s="233">
        <f t="shared" si="7"/>
        <v>6.5264025220533012E-2</v>
      </c>
      <c r="V87" s="233">
        <f t="shared" si="7"/>
        <v>6.8358465503397414E-2</v>
      </c>
      <c r="W87" s="233">
        <f t="shared" si="7"/>
        <v>6.8949168302152836E-2</v>
      </c>
      <c r="X87" s="233">
        <f t="shared" si="7"/>
        <v>6.8874937470342165E-2</v>
      </c>
      <c r="Y87" s="233">
        <f t="shared" si="7"/>
        <v>6.8784593871087388E-2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2.801320481435212E-2</v>
      </c>
      <c r="C88" s="233">
        <f t="shared" si="8"/>
        <v>2.8259239441977776E-2</v>
      </c>
      <c r="D88" s="233">
        <f t="shared" si="8"/>
        <v>2.8054357737305403E-2</v>
      </c>
      <c r="E88" s="233">
        <f t="shared" si="8"/>
        <v>2.8023378200871883E-2</v>
      </c>
      <c r="F88" s="233">
        <f t="shared" si="8"/>
        <v>2.8777657767057482E-2</v>
      </c>
      <c r="G88" s="233">
        <f t="shared" si="8"/>
        <v>3.0404489821094331E-2</v>
      </c>
      <c r="H88" s="233">
        <f t="shared" si="8"/>
        <v>3.1070308192477313E-2</v>
      </c>
      <c r="I88" s="233">
        <f t="shared" si="8"/>
        <v>3.1562249054971653E-2</v>
      </c>
      <c r="J88" s="233">
        <f t="shared" si="8"/>
        <v>3.0979966165772865E-2</v>
      </c>
      <c r="K88" s="233">
        <f t="shared" si="8"/>
        <v>3.2394628557492533E-2</v>
      </c>
      <c r="L88" s="233">
        <f t="shared" si="8"/>
        <v>3.4241453797986425E-2</v>
      </c>
      <c r="M88" s="233">
        <f t="shared" si="8"/>
        <v>3.4050089879033435E-2</v>
      </c>
      <c r="N88" s="233">
        <f t="shared" si="8"/>
        <v>3.3353201148308954E-2</v>
      </c>
      <c r="O88" s="233">
        <f t="shared" si="8"/>
        <v>3.3344666669292332E-2</v>
      </c>
      <c r="P88" s="233">
        <f t="shared" si="8"/>
        <v>3.2455402774290043E-2</v>
      </c>
      <c r="Q88" s="233">
        <f t="shared" si="8"/>
        <v>3.3192307957241832E-2</v>
      </c>
      <c r="R88" s="233">
        <f t="shared" si="8"/>
        <v>3.2357290791268076E-2</v>
      </c>
      <c r="S88" s="233">
        <f t="shared" si="8"/>
        <v>3.24002721601344E-2</v>
      </c>
      <c r="T88" s="233">
        <f t="shared" si="8"/>
        <v>3.2947378720999759E-2</v>
      </c>
      <c r="U88" s="233">
        <f t="shared" si="8"/>
        <v>3.4591818324990968E-2</v>
      </c>
      <c r="V88" s="233">
        <f t="shared" si="8"/>
        <v>3.6231961048653429E-2</v>
      </c>
      <c r="W88" s="233">
        <f t="shared" si="8"/>
        <v>3.6545050592694917E-2</v>
      </c>
      <c r="X88" s="233">
        <f t="shared" si="8"/>
        <v>3.6505706107897509E-2</v>
      </c>
      <c r="Y88" s="233">
        <f t="shared" si="8"/>
        <v>3.6457821390985135E-2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2.974978825545211E-2</v>
      </c>
      <c r="C89" s="300">
        <f t="shared" si="9"/>
        <v>2.9833379801929388E-2</v>
      </c>
      <c r="D89" s="300">
        <f t="shared" si="9"/>
        <v>2.9903573082303056E-2</v>
      </c>
      <c r="E89" s="300">
        <f t="shared" si="9"/>
        <v>2.9864040556102336E-2</v>
      </c>
      <c r="F89" s="300">
        <f t="shared" si="9"/>
        <v>3.0020208837140204E-2</v>
      </c>
      <c r="G89" s="300">
        <f t="shared" si="9"/>
        <v>3.0724198103519503E-2</v>
      </c>
      <c r="H89" s="300">
        <f t="shared" si="9"/>
        <v>3.1024388624375867E-2</v>
      </c>
      <c r="I89" s="300">
        <f t="shared" si="9"/>
        <v>3.1088759693743709E-2</v>
      </c>
      <c r="J89" s="300">
        <f t="shared" si="9"/>
        <v>3.103312019710976E-2</v>
      </c>
      <c r="K89" s="300">
        <f t="shared" si="9"/>
        <v>3.1403753344042655E-2</v>
      </c>
      <c r="L89" s="300">
        <f t="shared" si="9"/>
        <v>3.2027439954250767E-2</v>
      </c>
      <c r="M89" s="300">
        <f t="shared" si="9"/>
        <v>3.1981505304164236E-2</v>
      </c>
      <c r="N89" s="300">
        <f t="shared" si="9"/>
        <v>3.1616785536882221E-2</v>
      </c>
      <c r="O89" s="300">
        <f t="shared" si="9"/>
        <v>3.16091917582609E-2</v>
      </c>
      <c r="P89" s="300">
        <f t="shared" si="9"/>
        <v>3.1173672921220665E-2</v>
      </c>
      <c r="Q89" s="300">
        <f t="shared" si="9"/>
        <v>3.1773041743652079E-2</v>
      </c>
      <c r="R89" s="300">
        <f t="shared" si="9"/>
        <v>3.1418726881398455E-2</v>
      </c>
      <c r="S89" s="300">
        <f t="shared" si="9"/>
        <v>3.1262100337165734E-2</v>
      </c>
      <c r="T89" s="300">
        <f t="shared" si="9"/>
        <v>3.1637342070588818E-2</v>
      </c>
      <c r="U89" s="300">
        <f t="shared" si="9"/>
        <v>3.2706072770413513E-2</v>
      </c>
      <c r="V89" s="300">
        <f t="shared" si="9"/>
        <v>3.4143018889444869E-2</v>
      </c>
      <c r="W89" s="300">
        <f t="shared" si="9"/>
        <v>3.3523583227786501E-2</v>
      </c>
      <c r="X89" s="300">
        <f t="shared" si="9"/>
        <v>3.3595389383133674E-2</v>
      </c>
      <c r="Y89" s="300">
        <f t="shared" si="9"/>
        <v>3.3780233228834666E-2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7.0416467298370505E-2</v>
      </c>
      <c r="C90" s="301">
        <f t="shared" si="10"/>
        <v>7.0479725056731765E-2</v>
      </c>
      <c r="D90" s="301">
        <f t="shared" si="10"/>
        <v>7.0392309122610131E-2</v>
      </c>
      <c r="E90" s="301">
        <f t="shared" si="10"/>
        <v>7.0384913948157254E-2</v>
      </c>
      <c r="F90" s="301">
        <f t="shared" si="10"/>
        <v>7.0276728608158812E-2</v>
      </c>
      <c r="G90" s="301">
        <f t="shared" si="10"/>
        <v>7.1321472212666812E-2</v>
      </c>
      <c r="H90" s="301">
        <f t="shared" si="10"/>
        <v>7.194148565136492E-2</v>
      </c>
      <c r="I90" s="301">
        <f t="shared" si="10"/>
        <v>7.2576554871014914E-2</v>
      </c>
      <c r="J90" s="301">
        <f t="shared" si="10"/>
        <v>7.1907693995704E-2</v>
      </c>
      <c r="K90" s="301">
        <f t="shared" si="10"/>
        <v>7.3598342440486783E-2</v>
      </c>
      <c r="L90" s="301">
        <f t="shared" si="10"/>
        <v>7.6450149810898566E-2</v>
      </c>
      <c r="M90" s="301">
        <f t="shared" si="10"/>
        <v>7.6708721830619747E-2</v>
      </c>
      <c r="N90" s="301">
        <f t="shared" si="10"/>
        <v>7.5758791023085428E-2</v>
      </c>
      <c r="O90" s="301">
        <f t="shared" si="10"/>
        <v>7.5742240882217288E-2</v>
      </c>
      <c r="P90" s="301">
        <f t="shared" si="10"/>
        <v>7.4816638338084301E-2</v>
      </c>
      <c r="Q90" s="301">
        <f t="shared" si="10"/>
        <v>7.5789517698248154E-2</v>
      </c>
      <c r="R90" s="301">
        <f t="shared" si="10"/>
        <v>7.4408692068274163E-2</v>
      </c>
      <c r="S90" s="301">
        <f t="shared" si="10"/>
        <v>7.4699930943658663E-2</v>
      </c>
      <c r="T90" s="301">
        <f t="shared" si="10"/>
        <v>7.5714711800502627E-2</v>
      </c>
      <c r="U90" s="301">
        <f t="shared" si="10"/>
        <v>7.8789129579361239E-2</v>
      </c>
      <c r="V90" s="301">
        <f t="shared" si="10"/>
        <v>8.2282245362876733E-2</v>
      </c>
      <c r="W90" s="301">
        <f t="shared" si="10"/>
        <v>8.0308951038745316E-2</v>
      </c>
      <c r="X90" s="301">
        <f t="shared" si="10"/>
        <v>8.0320369050350018E-2</v>
      </c>
      <c r="Y90" s="301">
        <f t="shared" si="10"/>
        <v>8.0434919988259523E-2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4.7823684502481013E-2</v>
      </c>
      <c r="C91" s="302">
        <f t="shared" si="11"/>
        <v>4.7248883327883316E-2</v>
      </c>
      <c r="D91" s="302">
        <f t="shared" si="11"/>
        <v>4.7881424077146628E-2</v>
      </c>
      <c r="E91" s="302">
        <f t="shared" si="11"/>
        <v>4.7953019111035868E-2</v>
      </c>
      <c r="F91" s="302">
        <f t="shared" si="11"/>
        <v>4.3950434906519578E-2</v>
      </c>
      <c r="G91" s="302">
        <f t="shared" si="11"/>
        <v>3.9502384058966056E-2</v>
      </c>
      <c r="H91" s="302">
        <f t="shared" si="11"/>
        <v>3.7794526196293136E-2</v>
      </c>
      <c r="I91" s="302">
        <f t="shared" si="11"/>
        <v>3.565766292714307E-2</v>
      </c>
      <c r="J91" s="302">
        <f t="shared" si="11"/>
        <v>3.728177524655972E-2</v>
      </c>
      <c r="K91" s="302">
        <f t="shared" si="11"/>
        <v>3.3596756379770977E-2</v>
      </c>
      <c r="L91" s="302">
        <f t="shared" si="11"/>
        <v>2.8281785957020925E-2</v>
      </c>
      <c r="M91" s="302">
        <f t="shared" si="11"/>
        <v>2.7118149213528869E-2</v>
      </c>
      <c r="N91" s="302">
        <f t="shared" si="11"/>
        <v>2.8251506390739197E-2</v>
      </c>
      <c r="O91" s="302">
        <f t="shared" si="11"/>
        <v>2.8385337321655425E-2</v>
      </c>
      <c r="P91" s="302">
        <f t="shared" si="11"/>
        <v>2.881698344567369E-2</v>
      </c>
      <c r="Q91" s="302">
        <f t="shared" si="11"/>
        <v>2.7708761943062522E-2</v>
      </c>
      <c r="R91" s="302">
        <f t="shared" si="11"/>
        <v>2.9844567669769395E-2</v>
      </c>
      <c r="S91" s="302">
        <f t="shared" si="11"/>
        <v>2.9137232936772735E-2</v>
      </c>
      <c r="T91" s="302">
        <f t="shared" si="11"/>
        <v>2.7302873119454358E-2</v>
      </c>
      <c r="U91" s="302">
        <f t="shared" si="11"/>
        <v>2.3147072927063181E-2</v>
      </c>
      <c r="V91" s="302">
        <f t="shared" si="11"/>
        <v>1.9155892266440752E-2</v>
      </c>
      <c r="W91" s="302">
        <f t="shared" si="11"/>
        <v>2.3315565287157752E-2</v>
      </c>
      <c r="X91" s="302">
        <f t="shared" si="11"/>
        <v>2.33022745088706E-2</v>
      </c>
      <c r="Y91" s="302">
        <f t="shared" si="11"/>
        <v>2.300079315851997E-2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2.1007238681749803E-2</v>
      </c>
      <c r="C92" s="302">
        <f t="shared" si="12"/>
        <v>2.16313720835783E-2</v>
      </c>
      <c r="D92" s="302">
        <f t="shared" si="12"/>
        <v>2.0923011680700748E-2</v>
      </c>
      <c r="E92" s="302">
        <f t="shared" si="12"/>
        <v>2.084577491049526E-2</v>
      </c>
      <c r="F92" s="302">
        <f t="shared" si="12"/>
        <v>2.4697481639839466E-2</v>
      </c>
      <c r="G92" s="302">
        <f t="shared" si="12"/>
        <v>3.0098197588028765E-2</v>
      </c>
      <c r="H92" s="302">
        <f t="shared" si="12"/>
        <v>3.2388383647499457E-2</v>
      </c>
      <c r="I92" s="302">
        <f t="shared" si="12"/>
        <v>3.51324723410536E-2</v>
      </c>
      <c r="J92" s="302">
        <f t="shared" si="12"/>
        <v>3.2872456289710798E-2</v>
      </c>
      <c r="K92" s="302">
        <f t="shared" si="12"/>
        <v>3.8168053875467296E-2</v>
      </c>
      <c r="L92" s="302">
        <f t="shared" si="12"/>
        <v>4.6230301576148956E-2</v>
      </c>
      <c r="M92" s="302">
        <f t="shared" si="12"/>
        <v>4.7663341514779842E-2</v>
      </c>
      <c r="N92" s="302">
        <f t="shared" si="12"/>
        <v>4.5619497350638132E-2</v>
      </c>
      <c r="O92" s="302">
        <f t="shared" si="12"/>
        <v>4.5469599329367318E-2</v>
      </c>
      <c r="P92" s="302">
        <f t="shared" si="12"/>
        <v>4.4162682893603679E-2</v>
      </c>
      <c r="Q92" s="302">
        <f t="shared" si="12"/>
        <v>4.6202075009262794E-2</v>
      </c>
      <c r="R92" s="302">
        <f t="shared" si="12"/>
        <v>4.2732705526454952E-2</v>
      </c>
      <c r="S92" s="302">
        <f t="shared" si="12"/>
        <v>4.3728846394388336E-2</v>
      </c>
      <c r="T92" s="302">
        <f t="shared" si="12"/>
        <v>4.6547020901232944E-2</v>
      </c>
      <c r="U92" s="302">
        <f t="shared" si="12"/>
        <v>5.3684163783343682E-2</v>
      </c>
      <c r="V92" s="302">
        <f t="shared" si="12"/>
        <v>6.1075628341266293E-2</v>
      </c>
      <c r="W92" s="302">
        <f t="shared" si="12"/>
        <v>5.4924940164865634E-2</v>
      </c>
      <c r="X92" s="302">
        <f t="shared" si="12"/>
        <v>5.4951875847992583E-2</v>
      </c>
      <c r="Y92" s="302">
        <f t="shared" si="12"/>
        <v>5.5370618405626064E-2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1.5855441141396818E-3</v>
      </c>
      <c r="C93" s="302">
        <f t="shared" si="13"/>
        <v>1.5994696452701488E-3</v>
      </c>
      <c r="D93" s="302">
        <f t="shared" si="13"/>
        <v>1.5878733647627587E-3</v>
      </c>
      <c r="E93" s="302">
        <f t="shared" si="13"/>
        <v>1.5861199266261213E-3</v>
      </c>
      <c r="F93" s="302">
        <f t="shared" si="13"/>
        <v>1.6288120617997687E-3</v>
      </c>
      <c r="G93" s="302">
        <f t="shared" si="13"/>
        <v>1.7208905656719994E-3</v>
      </c>
      <c r="H93" s="302">
        <f t="shared" si="13"/>
        <v>1.7585758075723294E-3</v>
      </c>
      <c r="I93" s="302">
        <f t="shared" si="13"/>
        <v>1.7864196028182439E-3</v>
      </c>
      <c r="J93" s="302">
        <f t="shared" si="13"/>
        <v>1.7534624594334792E-3</v>
      </c>
      <c r="K93" s="302">
        <f t="shared" si="13"/>
        <v>1.8335321852485241E-3</v>
      </c>
      <c r="L93" s="302">
        <f t="shared" si="13"/>
        <v>1.9380622777286775E-3</v>
      </c>
      <c r="M93" s="302">
        <f t="shared" si="13"/>
        <v>1.9272311023110344E-3</v>
      </c>
      <c r="N93" s="302">
        <f t="shared" si="13"/>
        <v>1.8877872817081021E-3</v>
      </c>
      <c r="O93" s="302">
        <f t="shared" si="13"/>
        <v>1.8873042311945436E-3</v>
      </c>
      <c r="P93" s="302">
        <f t="shared" si="13"/>
        <v>1.8369719988069286E-3</v>
      </c>
      <c r="Q93" s="302">
        <f t="shared" si="13"/>
        <v>1.8786807459228467E-3</v>
      </c>
      <c r="R93" s="302">
        <f t="shared" si="13"/>
        <v>1.8314188720498167E-3</v>
      </c>
      <c r="S93" s="302">
        <f t="shared" si="13"/>
        <v>1.8338516124975905E-3</v>
      </c>
      <c r="T93" s="302">
        <f t="shared" si="13"/>
        <v>1.8648177798153273E-3</v>
      </c>
      <c r="U93" s="302">
        <f t="shared" si="13"/>
        <v>1.9578928689543825E-3</v>
      </c>
      <c r="V93" s="302">
        <f t="shared" si="13"/>
        <v>2.0507247551696901E-3</v>
      </c>
      <c r="W93" s="302">
        <f t="shared" si="13"/>
        <v>2.0684455867219357E-3</v>
      </c>
      <c r="X93" s="302">
        <f t="shared" si="13"/>
        <v>2.0662186934868416E-3</v>
      </c>
      <c r="Y93" s="302">
        <f t="shared" si="13"/>
        <v>2.0635084241134942E-3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3.2007485135622959E-2</v>
      </c>
      <c r="C94" s="301">
        <f t="shared" si="14"/>
        <v>3.2036238662150794E-2</v>
      </c>
      <c r="D94" s="301">
        <f t="shared" si="14"/>
        <v>3.1996504146640972E-2</v>
      </c>
      <c r="E94" s="301">
        <f t="shared" si="14"/>
        <v>3.1993142703707837E-2</v>
      </c>
      <c r="F94" s="301">
        <f t="shared" si="14"/>
        <v>3.1943967549163101E-2</v>
      </c>
      <c r="G94" s="301">
        <f t="shared" si="14"/>
        <v>3.2418851005757636E-2</v>
      </c>
      <c r="H94" s="301">
        <f t="shared" si="14"/>
        <v>3.2700675296074962E-2</v>
      </c>
      <c r="I94" s="301">
        <f t="shared" si="14"/>
        <v>3.2989343123188589E-2</v>
      </c>
      <c r="J94" s="301">
        <f t="shared" si="14"/>
        <v>3.2685315452592741E-2</v>
      </c>
      <c r="K94" s="301">
        <f t="shared" si="14"/>
        <v>3.3453792018403102E-2</v>
      </c>
      <c r="L94" s="301">
        <f t="shared" si="14"/>
        <v>3.4750068095862979E-2</v>
      </c>
      <c r="M94" s="301">
        <f t="shared" si="14"/>
        <v>3.4867600832099895E-2</v>
      </c>
      <c r="N94" s="301">
        <f t="shared" si="14"/>
        <v>3.4435814101402465E-2</v>
      </c>
      <c r="O94" s="301">
        <f t="shared" si="14"/>
        <v>3.4428291310098766E-2</v>
      </c>
      <c r="P94" s="301">
        <f t="shared" si="14"/>
        <v>3.400756288094741E-2</v>
      </c>
      <c r="Q94" s="301">
        <f t="shared" si="14"/>
        <v>3.4449780771930977E-2</v>
      </c>
      <c r="R94" s="301">
        <f t="shared" si="14"/>
        <v>3.3822132758306443E-2</v>
      </c>
      <c r="S94" s="301">
        <f t="shared" si="14"/>
        <v>3.3954514065299368E-2</v>
      </c>
      <c r="T94" s="301">
        <f t="shared" si="14"/>
        <v>3.4415778091137564E-2</v>
      </c>
      <c r="U94" s="301">
        <f t="shared" si="14"/>
        <v>3.5813240717891479E-2</v>
      </c>
      <c r="V94" s="301">
        <f t="shared" si="14"/>
        <v>3.7401020619489425E-2</v>
      </c>
      <c r="W94" s="301">
        <f t="shared" si="14"/>
        <v>3.6504068653975139E-2</v>
      </c>
      <c r="X94" s="301">
        <f t="shared" si="14"/>
        <v>3.6509258659250018E-2</v>
      </c>
      <c r="Y94" s="301">
        <f t="shared" si="14"/>
        <v>3.6561327267390691E-2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2.1738038410218648E-2</v>
      </c>
      <c r="C95" s="302">
        <f t="shared" si="15"/>
        <v>2.1476765149037864E-2</v>
      </c>
      <c r="D95" s="302">
        <f t="shared" si="15"/>
        <v>2.1764283671430285E-2</v>
      </c>
      <c r="E95" s="302">
        <f t="shared" si="15"/>
        <v>2.1796826868652665E-2</v>
      </c>
      <c r="F95" s="302">
        <f t="shared" si="15"/>
        <v>1.9977470412054357E-2</v>
      </c>
      <c r="G95" s="302">
        <f t="shared" si="15"/>
        <v>1.7955629117711831E-2</v>
      </c>
      <c r="H95" s="302">
        <f t="shared" si="15"/>
        <v>1.7179330089224155E-2</v>
      </c>
      <c r="I95" s="302">
        <f t="shared" si="15"/>
        <v>1.6208028603246844E-2</v>
      </c>
      <c r="J95" s="302">
        <f t="shared" si="15"/>
        <v>1.6946261475708966E-2</v>
      </c>
      <c r="K95" s="302">
        <f t="shared" si="15"/>
        <v>1.5271252899895902E-2</v>
      </c>
      <c r="L95" s="302">
        <f t="shared" si="15"/>
        <v>1.285535725319133E-2</v>
      </c>
      <c r="M95" s="302">
        <f t="shared" si="15"/>
        <v>1.2326431460694943E-2</v>
      </c>
      <c r="N95" s="302">
        <f t="shared" si="15"/>
        <v>1.2841593813972364E-2</v>
      </c>
      <c r="O95" s="302">
        <f t="shared" si="15"/>
        <v>1.2902426055297917E-2</v>
      </c>
      <c r="P95" s="302">
        <f t="shared" si="15"/>
        <v>1.3098628838942587E-2</v>
      </c>
      <c r="Q95" s="302">
        <f t="shared" si="15"/>
        <v>1.259489179230115E-2</v>
      </c>
      <c r="R95" s="302">
        <f t="shared" si="15"/>
        <v>1.3565712577167904E-2</v>
      </c>
      <c r="S95" s="302">
        <f t="shared" si="15"/>
        <v>1.3244196789442142E-2</v>
      </c>
      <c r="T95" s="302">
        <f t="shared" si="15"/>
        <v>1.2410396872479258E-2</v>
      </c>
      <c r="U95" s="302">
        <f t="shared" si="15"/>
        <v>1.0521396785028721E-2</v>
      </c>
      <c r="V95" s="302">
        <f t="shared" si="15"/>
        <v>8.707223757473067E-3</v>
      </c>
      <c r="W95" s="302">
        <f t="shared" si="15"/>
        <v>1.0597984221435338E-2</v>
      </c>
      <c r="X95" s="302">
        <f t="shared" si="15"/>
        <v>1.0591942958577545E-2</v>
      </c>
      <c r="Y95" s="302">
        <f t="shared" si="15"/>
        <v>1.0454905981145443E-2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9.5487448553408204E-3</v>
      </c>
      <c r="C96" s="302">
        <f t="shared" si="16"/>
        <v>9.8324418561719518E-3</v>
      </c>
      <c r="D96" s="302">
        <f t="shared" si="16"/>
        <v>9.5104598548639788E-3</v>
      </c>
      <c r="E96" s="302">
        <f t="shared" si="16"/>
        <v>9.4753522320433006E-3</v>
      </c>
      <c r="F96" s="302">
        <f t="shared" si="16"/>
        <v>1.1226128018108848E-2</v>
      </c>
      <c r="G96" s="302">
        <f t="shared" si="16"/>
        <v>1.3680998903649438E-2</v>
      </c>
      <c r="H96" s="302">
        <f t="shared" si="16"/>
        <v>1.4721992567045206E-2</v>
      </c>
      <c r="I96" s="302">
        <f t="shared" si="16"/>
        <v>1.5969305609569811E-2</v>
      </c>
      <c r="J96" s="302">
        <f t="shared" si="16"/>
        <v>1.4942025586232185E-2</v>
      </c>
      <c r="K96" s="302">
        <f t="shared" si="16"/>
        <v>1.7349115397939686E-2</v>
      </c>
      <c r="L96" s="302">
        <f t="shared" si="16"/>
        <v>2.1013773443704073E-2</v>
      </c>
      <c r="M96" s="302">
        <f t="shared" si="16"/>
        <v>2.1665155233990849E-2</v>
      </c>
      <c r="N96" s="302">
        <f t="shared" si="16"/>
        <v>2.0736135159380966E-2</v>
      </c>
      <c r="O96" s="302">
        <f t="shared" si="16"/>
        <v>2.0667999695166969E-2</v>
      </c>
      <c r="P96" s="302">
        <f t="shared" si="16"/>
        <v>2.0073946769819852E-2</v>
      </c>
      <c r="Q96" s="302">
        <f t="shared" si="16"/>
        <v>2.1000943186028534E-2</v>
      </c>
      <c r="R96" s="302">
        <f t="shared" si="16"/>
        <v>1.9423957057479534E-2</v>
      </c>
      <c r="S96" s="302">
        <f t="shared" si="16"/>
        <v>1.9876748361085595E-2</v>
      </c>
      <c r="T96" s="302">
        <f t="shared" si="16"/>
        <v>2.1157736773287698E-2</v>
      </c>
      <c r="U96" s="302">
        <f t="shared" si="16"/>
        <v>2.4401892628792582E-2</v>
      </c>
      <c r="V96" s="302">
        <f t="shared" si="16"/>
        <v>2.7761649246030133E-2</v>
      </c>
      <c r="W96" s="302">
        <f t="shared" si="16"/>
        <v>2.4965881893120739E-2</v>
      </c>
      <c r="X96" s="302">
        <f t="shared" si="16"/>
        <v>2.4978125385451175E-2</v>
      </c>
      <c r="Y96" s="302">
        <f t="shared" si="16"/>
        <v>2.5168462911648207E-2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7.2070187006349166E-4</v>
      </c>
      <c r="C97" s="302">
        <f t="shared" si="17"/>
        <v>7.2703165694097639E-4</v>
      </c>
      <c r="D97" s="302">
        <f t="shared" si="17"/>
        <v>7.2176062034670868E-4</v>
      </c>
      <c r="E97" s="302">
        <f t="shared" si="17"/>
        <v>7.209636030118731E-4</v>
      </c>
      <c r="F97" s="302">
        <f t="shared" si="17"/>
        <v>7.4036911899989506E-4</v>
      </c>
      <c r="G97" s="302">
        <f t="shared" si="17"/>
        <v>7.8222298439636353E-4</v>
      </c>
      <c r="H97" s="302">
        <f t="shared" si="17"/>
        <v>7.9935263980560425E-4</v>
      </c>
      <c r="I97" s="302">
        <f t="shared" si="17"/>
        <v>8.1200891037192945E-4</v>
      </c>
      <c r="J97" s="302">
        <f t="shared" si="17"/>
        <v>7.9702839065158159E-4</v>
      </c>
      <c r="K97" s="302">
        <f t="shared" si="17"/>
        <v>8.3342372056751074E-4</v>
      </c>
      <c r="L97" s="302">
        <f t="shared" si="17"/>
        <v>8.8093739896758069E-4</v>
      </c>
      <c r="M97" s="302">
        <f t="shared" si="17"/>
        <v>8.7601413741410683E-4</v>
      </c>
      <c r="N97" s="302">
        <f t="shared" si="17"/>
        <v>8.5808512804913788E-4</v>
      </c>
      <c r="O97" s="302">
        <f t="shared" si="17"/>
        <v>8.5786555963388272E-4</v>
      </c>
      <c r="P97" s="302">
        <f t="shared" si="17"/>
        <v>8.349872721849672E-4</v>
      </c>
      <c r="Q97" s="302">
        <f t="shared" si="17"/>
        <v>8.5394579360129411E-4</v>
      </c>
      <c r="R97" s="302">
        <f t="shared" si="17"/>
        <v>8.3246312365900705E-4</v>
      </c>
      <c r="S97" s="302">
        <f t="shared" si="17"/>
        <v>8.3356891477163206E-4</v>
      </c>
      <c r="T97" s="302">
        <f t="shared" si="17"/>
        <v>8.4764444537060264E-4</v>
      </c>
      <c r="U97" s="302">
        <f t="shared" si="17"/>
        <v>8.8995130407017425E-4</v>
      </c>
      <c r="V97" s="302">
        <f t="shared" si="17"/>
        <v>9.3214761598622235E-4</v>
      </c>
      <c r="W97" s="302">
        <f t="shared" si="17"/>
        <v>9.4020253941906173E-4</v>
      </c>
      <c r="X97" s="302">
        <f t="shared" si="17"/>
        <v>9.3919031522129157E-4</v>
      </c>
      <c r="Y97" s="302">
        <f t="shared" si="17"/>
        <v>9.3795837459704275E-4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0.48865098779595795</v>
      </c>
      <c r="C98" s="301">
        <f t="shared" si="18"/>
        <v>0.4863687597929493</v>
      </c>
      <c r="D98" s="301">
        <f t="shared" si="18"/>
        <v>0.48810527167708567</v>
      </c>
      <c r="E98" s="301">
        <f t="shared" si="18"/>
        <v>0.48843310819909191</v>
      </c>
      <c r="F98" s="301">
        <f t="shared" si="18"/>
        <v>0.48270956182734198</v>
      </c>
      <c r="G98" s="301">
        <f t="shared" si="18"/>
        <v>0.46690504633020152</v>
      </c>
      <c r="H98" s="301">
        <f t="shared" si="18"/>
        <v>0.46012784542158447</v>
      </c>
      <c r="I98" s="301">
        <f t="shared" si="18"/>
        <v>0.45530175222329067</v>
      </c>
      <c r="J98" s="301">
        <f t="shared" si="18"/>
        <v>0.46113606005784552</v>
      </c>
      <c r="K98" s="301">
        <f t="shared" si="18"/>
        <v>0.44654018672334544</v>
      </c>
      <c r="L98" s="301">
        <f t="shared" si="18"/>
        <v>0.42673283439960197</v>
      </c>
      <c r="M98" s="301">
        <f t="shared" si="18"/>
        <v>0.42850681602520796</v>
      </c>
      <c r="N98" s="301">
        <f t="shared" si="18"/>
        <v>0.43616516185671866</v>
      </c>
      <c r="O98" s="301">
        <f t="shared" si="18"/>
        <v>0.43621025670089586</v>
      </c>
      <c r="P98" s="301">
        <f t="shared" si="18"/>
        <v>0.44588902069454822</v>
      </c>
      <c r="Q98" s="301">
        <f t="shared" si="18"/>
        <v>0.4375571143881507</v>
      </c>
      <c r="R98" s="301">
        <f t="shared" si="18"/>
        <v>0.4468189682773353</v>
      </c>
      <c r="S98" s="301">
        <f t="shared" si="18"/>
        <v>0.44635539720150869</v>
      </c>
      <c r="T98" s="301">
        <f t="shared" si="18"/>
        <v>0.4401329318955613</v>
      </c>
      <c r="U98" s="301">
        <f t="shared" si="18"/>
        <v>0.42117765127153162</v>
      </c>
      <c r="V98" s="301">
        <f t="shared" si="18"/>
        <v>0.40154386734320213</v>
      </c>
      <c r="W98" s="301">
        <f t="shared" si="18"/>
        <v>0.40063884872715394</v>
      </c>
      <c r="X98" s="301">
        <f t="shared" si="18"/>
        <v>0.4009021224552049</v>
      </c>
      <c r="Y98" s="301">
        <f t="shared" si="18"/>
        <v>0.40110276035088654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8.2329513257019857E-2</v>
      </c>
      <c r="C99" s="301">
        <f t="shared" si="19"/>
        <v>8.2117859565650708E-2</v>
      </c>
      <c r="D99" s="301">
        <f t="shared" si="19"/>
        <v>8.2284893887440938E-2</v>
      </c>
      <c r="E99" s="301">
        <f t="shared" si="19"/>
        <v>8.2313319787071612E-2</v>
      </c>
      <c r="F99" s="301">
        <f t="shared" si="19"/>
        <v>8.1194593747630495E-2</v>
      </c>
      <c r="G99" s="301">
        <f t="shared" si="19"/>
        <v>7.9631106146751049E-2</v>
      </c>
      <c r="H99" s="301">
        <f t="shared" si="19"/>
        <v>7.9018020630534938E-2</v>
      </c>
      <c r="I99" s="301">
        <f t="shared" si="19"/>
        <v>7.8419207780528216E-2</v>
      </c>
      <c r="J99" s="301">
        <f t="shared" si="19"/>
        <v>7.8952799823650152E-2</v>
      </c>
      <c r="K99" s="301">
        <f t="shared" si="19"/>
        <v>7.7660059061831974E-2</v>
      </c>
      <c r="L99" s="301">
        <f t="shared" si="19"/>
        <v>7.5732813555051404E-2</v>
      </c>
      <c r="M99" s="301">
        <f t="shared" si="19"/>
        <v>7.5616751987947789E-2</v>
      </c>
      <c r="N99" s="301">
        <f t="shared" si="19"/>
        <v>7.6223169004454069E-2</v>
      </c>
      <c r="O99" s="301">
        <f t="shared" si="19"/>
        <v>7.6268928378714712E-2</v>
      </c>
      <c r="P99" s="301">
        <f t="shared" si="19"/>
        <v>7.6811298814717391E-2</v>
      </c>
      <c r="Q99" s="301">
        <f t="shared" si="19"/>
        <v>7.6164121771996759E-2</v>
      </c>
      <c r="R99" s="301">
        <f t="shared" si="19"/>
        <v>7.6980538918254474E-2</v>
      </c>
      <c r="S99" s="301">
        <f t="shared" si="19"/>
        <v>7.6893964529177697E-2</v>
      </c>
      <c r="T99" s="301">
        <f t="shared" si="19"/>
        <v>7.6238921965326528E-2</v>
      </c>
      <c r="U99" s="301">
        <f t="shared" si="19"/>
        <v>7.4463113156539182E-2</v>
      </c>
      <c r="V99" s="301">
        <f t="shared" si="19"/>
        <v>7.2452379887024396E-2</v>
      </c>
      <c r="W99" s="301">
        <f t="shared" si="19"/>
        <v>7.3378250188907007E-2</v>
      </c>
      <c r="X99" s="301">
        <f t="shared" si="19"/>
        <v>7.3420486426349005E-2</v>
      </c>
      <c r="Y99" s="301">
        <f t="shared" si="19"/>
        <v>7.3360607031872679E-2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3.6141523729383375E-2</v>
      </c>
      <c r="C100" s="302">
        <f t="shared" si="20"/>
        <v>3.5975991647003422E-2</v>
      </c>
      <c r="D100" s="302">
        <f t="shared" si="20"/>
        <v>3.6115888060953283E-2</v>
      </c>
      <c r="E100" s="302">
        <f t="shared" si="20"/>
        <v>3.6135725392736746E-2</v>
      </c>
      <c r="F100" s="302">
        <f t="shared" si="20"/>
        <v>3.5070899467277865E-2</v>
      </c>
      <c r="G100" s="302">
        <f t="shared" si="20"/>
        <v>3.3861442296575305E-2</v>
      </c>
      <c r="H100" s="302">
        <f t="shared" si="20"/>
        <v>3.3414476273351312E-2</v>
      </c>
      <c r="I100" s="302">
        <f t="shared" si="20"/>
        <v>3.2925944909133975E-2</v>
      </c>
      <c r="J100" s="302">
        <f t="shared" si="20"/>
        <v>3.3320623448899127E-2</v>
      </c>
      <c r="K100" s="302">
        <f t="shared" si="20"/>
        <v>3.2394331701487721E-2</v>
      </c>
      <c r="L100" s="302">
        <f t="shared" si="20"/>
        <v>3.0997202714799086E-2</v>
      </c>
      <c r="M100" s="302">
        <f t="shared" si="20"/>
        <v>3.0845344965950122E-2</v>
      </c>
      <c r="N100" s="302">
        <f t="shared" si="20"/>
        <v>3.1239069788650726E-2</v>
      </c>
      <c r="O100" s="302">
        <f t="shared" si="20"/>
        <v>3.1285570776343696E-2</v>
      </c>
      <c r="P100" s="302">
        <f t="shared" si="20"/>
        <v>3.1562972060608645E-2</v>
      </c>
      <c r="Q100" s="302">
        <f t="shared" si="20"/>
        <v>3.1156768190412684E-2</v>
      </c>
      <c r="R100" s="302">
        <f t="shared" si="20"/>
        <v>3.1712455509171907E-2</v>
      </c>
      <c r="S100" s="302">
        <f t="shared" si="20"/>
        <v>3.1638396735858464E-2</v>
      </c>
      <c r="T100" s="302">
        <f t="shared" si="20"/>
        <v>3.1164772982106029E-2</v>
      </c>
      <c r="U100" s="302">
        <f t="shared" si="20"/>
        <v>2.995160088040303E-2</v>
      </c>
      <c r="V100" s="302">
        <f t="shared" si="20"/>
        <v>2.8552066762055388E-2</v>
      </c>
      <c r="W100" s="302">
        <f t="shared" si="20"/>
        <v>2.9399236840775431E-2</v>
      </c>
      <c r="X100" s="302">
        <f t="shared" si="20"/>
        <v>2.9441085832234145E-2</v>
      </c>
      <c r="Y100" s="302">
        <f t="shared" si="20"/>
        <v>2.9388966967858764E-2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3.3581554450212207E-2</v>
      </c>
      <c r="C101" s="302">
        <f t="shared" si="21"/>
        <v>3.3424712929648596E-2</v>
      </c>
      <c r="D101" s="302">
        <f t="shared" si="21"/>
        <v>3.354405120962136E-2</v>
      </c>
      <c r="E101" s="302">
        <f t="shared" si="21"/>
        <v>3.3566581113969193E-2</v>
      </c>
      <c r="F101" s="302">
        <f t="shared" si="21"/>
        <v>3.3173241923152914E-2</v>
      </c>
      <c r="G101" s="302">
        <f t="shared" si="21"/>
        <v>3.208710844346771E-2</v>
      </c>
      <c r="H101" s="302">
        <f t="shared" si="21"/>
        <v>3.1621358967836265E-2</v>
      </c>
      <c r="I101" s="302">
        <f t="shared" si="21"/>
        <v>3.1289695437897842E-2</v>
      </c>
      <c r="J101" s="302">
        <f t="shared" si="21"/>
        <v>3.1690646487048717E-2</v>
      </c>
      <c r="K101" s="302">
        <f t="shared" si="21"/>
        <v>3.0687574504442653E-2</v>
      </c>
      <c r="L101" s="302">
        <f t="shared" si="21"/>
        <v>2.9326354130010328E-2</v>
      </c>
      <c r="M101" s="302">
        <f t="shared" si="21"/>
        <v>2.9448267442459923E-2</v>
      </c>
      <c r="N101" s="302">
        <f t="shared" si="21"/>
        <v>2.9974571827312221E-2</v>
      </c>
      <c r="O101" s="302">
        <f t="shared" si="21"/>
        <v>2.9977670879607194E-2</v>
      </c>
      <c r="P101" s="302">
        <f t="shared" si="21"/>
        <v>3.0642824431285496E-2</v>
      </c>
      <c r="Q101" s="302">
        <f t="shared" si="21"/>
        <v>3.0070230960095815E-2</v>
      </c>
      <c r="R101" s="302">
        <f t="shared" si="21"/>
        <v>3.0706733204964774E-2</v>
      </c>
      <c r="S101" s="302">
        <f t="shared" si="21"/>
        <v>3.0674875216925836E-2</v>
      </c>
      <c r="T101" s="302">
        <f t="shared" si="21"/>
        <v>3.0247248827733966E-2</v>
      </c>
      <c r="U101" s="302">
        <f t="shared" si="21"/>
        <v>2.8944585363845286E-2</v>
      </c>
      <c r="V101" s="302">
        <f t="shared" si="21"/>
        <v>2.7595293127628213E-2</v>
      </c>
      <c r="W101" s="302">
        <f t="shared" si="21"/>
        <v>2.7533097546953395E-2</v>
      </c>
      <c r="X101" s="302">
        <f t="shared" si="21"/>
        <v>2.7551190503387883E-2</v>
      </c>
      <c r="Y101" s="302">
        <f t="shared" si="21"/>
        <v>2.7564978938460945E-2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4.9341035040819884E-3</v>
      </c>
      <c r="C102" s="302">
        <f t="shared" si="22"/>
        <v>4.9774387927909516E-3</v>
      </c>
      <c r="D102" s="302">
        <f t="shared" si="22"/>
        <v>4.9413519707495E-3</v>
      </c>
      <c r="E102" s="302">
        <f t="shared" si="22"/>
        <v>4.935895392671967E-3</v>
      </c>
      <c r="F102" s="302">
        <f t="shared" si="22"/>
        <v>5.0687503614353776E-3</v>
      </c>
      <c r="G102" s="302">
        <f t="shared" si="22"/>
        <v>5.3552922901997585E-3</v>
      </c>
      <c r="H102" s="302">
        <f t="shared" si="22"/>
        <v>5.4725661537614115E-3</v>
      </c>
      <c r="I102" s="302">
        <f t="shared" si="22"/>
        <v>5.5592141167317474E-3</v>
      </c>
      <c r="J102" s="302">
        <f t="shared" si="22"/>
        <v>5.4566537683887863E-3</v>
      </c>
      <c r="K102" s="302">
        <f t="shared" si="22"/>
        <v>5.7058252112970539E-3</v>
      </c>
      <c r="L102" s="302">
        <f t="shared" si="22"/>
        <v>6.0311156216923453E-3</v>
      </c>
      <c r="M102" s="302">
        <f t="shared" si="22"/>
        <v>5.9974097537162183E-3</v>
      </c>
      <c r="N102" s="302">
        <f t="shared" si="22"/>
        <v>5.874663314991673E-3</v>
      </c>
      <c r="O102" s="302">
        <f t="shared" si="22"/>
        <v>5.873160095238689E-3</v>
      </c>
      <c r="P102" s="302">
        <f t="shared" si="22"/>
        <v>5.716529672926695E-3</v>
      </c>
      <c r="Q102" s="302">
        <f t="shared" si="22"/>
        <v>5.8463244061417877E-3</v>
      </c>
      <c r="R102" s="302">
        <f t="shared" si="22"/>
        <v>5.6992487269432093E-3</v>
      </c>
      <c r="S102" s="302">
        <f t="shared" si="22"/>
        <v>5.7068192467797998E-3</v>
      </c>
      <c r="T102" s="302">
        <f t="shared" si="22"/>
        <v>5.8031838154523913E-3</v>
      </c>
      <c r="U102" s="302">
        <f t="shared" si="22"/>
        <v>6.092827048566056E-3</v>
      </c>
      <c r="V102" s="302">
        <f t="shared" si="22"/>
        <v>6.3817134510197786E-3</v>
      </c>
      <c r="W102" s="302">
        <f t="shared" si="22"/>
        <v>6.4368594518641777E-3</v>
      </c>
      <c r="X102" s="302">
        <f t="shared" si="22"/>
        <v>6.4299295143011E-3</v>
      </c>
      <c r="Y102" s="302">
        <f t="shared" si="22"/>
        <v>6.4214953436635353E-3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5.7324423730880569E-3</v>
      </c>
      <c r="C103" s="302">
        <f t="shared" si="23"/>
        <v>5.7827893196082817E-3</v>
      </c>
      <c r="D103" s="302">
        <f t="shared" si="23"/>
        <v>5.7408636430169068E-3</v>
      </c>
      <c r="E103" s="302">
        <f t="shared" si="23"/>
        <v>5.7345241895867477E-3</v>
      </c>
      <c r="F103" s="302">
        <f t="shared" si="23"/>
        <v>5.8888751171229459E-3</v>
      </c>
      <c r="G103" s="302">
        <f t="shared" si="23"/>
        <v>6.2217795835080615E-3</v>
      </c>
      <c r="H103" s="302">
        <f t="shared" si="23"/>
        <v>6.3580283801091828E-3</v>
      </c>
      <c r="I103" s="302">
        <f t="shared" si="23"/>
        <v>6.4586959996801932E-3</v>
      </c>
      <c r="J103" s="302">
        <f t="shared" si="23"/>
        <v>6.339541367809687E-3</v>
      </c>
      <c r="K103" s="302">
        <f t="shared" si="23"/>
        <v>6.6290287967436697E-3</v>
      </c>
      <c r="L103" s="302">
        <f t="shared" si="23"/>
        <v>7.0069512563285764E-3</v>
      </c>
      <c r="M103" s="302">
        <f t="shared" si="23"/>
        <v>6.9677917726152288E-3</v>
      </c>
      <c r="N103" s="302">
        <f t="shared" si="23"/>
        <v>6.8251849371671891E-3</v>
      </c>
      <c r="O103" s="302">
        <f t="shared" si="23"/>
        <v>6.8234384961772592E-3</v>
      </c>
      <c r="P103" s="302">
        <f t="shared" si="23"/>
        <v>6.6414652422653502E-3</v>
      </c>
      <c r="Q103" s="302">
        <f t="shared" si="23"/>
        <v>6.7922607875696419E-3</v>
      </c>
      <c r="R103" s="302">
        <f t="shared" si="23"/>
        <v>6.621388235992412E-3</v>
      </c>
      <c r="S103" s="302">
        <f t="shared" si="23"/>
        <v>6.6301836673532816E-3</v>
      </c>
      <c r="T103" s="302">
        <f t="shared" si="23"/>
        <v>6.7421400412449326E-3</v>
      </c>
      <c r="U103" s="302">
        <f t="shared" si="23"/>
        <v>7.0786476036025876E-3</v>
      </c>
      <c r="V103" s="302">
        <f t="shared" si="23"/>
        <v>7.4142758799580974E-3</v>
      </c>
      <c r="W103" s="302">
        <f t="shared" si="23"/>
        <v>7.4783445140443579E-3</v>
      </c>
      <c r="X103" s="302">
        <f t="shared" si="23"/>
        <v>7.4702933112885646E-3</v>
      </c>
      <c r="Y103" s="302">
        <f t="shared" si="23"/>
        <v>7.4604944902657289E-3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1.939889200254232E-3</v>
      </c>
      <c r="C104" s="302">
        <f t="shared" si="24"/>
        <v>1.9569268765994617E-3</v>
      </c>
      <c r="D104" s="302">
        <f t="shared" si="24"/>
        <v>1.9427390030998908E-3</v>
      </c>
      <c r="E104" s="302">
        <f t="shared" si="24"/>
        <v>1.9405936981069583E-3</v>
      </c>
      <c r="F104" s="302">
        <f t="shared" si="24"/>
        <v>1.9928268786413845E-3</v>
      </c>
      <c r="G104" s="302">
        <f t="shared" si="24"/>
        <v>2.1054835330002108E-3</v>
      </c>
      <c r="H104" s="302">
        <f t="shared" si="24"/>
        <v>2.151590855476752E-3</v>
      </c>
      <c r="I104" s="302">
        <f t="shared" si="24"/>
        <v>2.1856573170844426E-3</v>
      </c>
      <c r="J104" s="302">
        <f t="shared" si="24"/>
        <v>2.1453347515038405E-3</v>
      </c>
      <c r="K104" s="302">
        <f t="shared" si="24"/>
        <v>2.2432988478608834E-3</v>
      </c>
      <c r="L104" s="302">
        <f t="shared" si="24"/>
        <v>2.3711898322210717E-3</v>
      </c>
      <c r="M104" s="302">
        <f t="shared" si="24"/>
        <v>2.357938053206303E-3</v>
      </c>
      <c r="N104" s="302">
        <f t="shared" si="24"/>
        <v>2.3096791363322621E-3</v>
      </c>
      <c r="O104" s="302">
        <f t="shared" si="24"/>
        <v>2.3090881313478687E-3</v>
      </c>
      <c r="P104" s="302">
        <f t="shared" si="24"/>
        <v>2.2475074076312037E-3</v>
      </c>
      <c r="Q104" s="302">
        <f t="shared" si="24"/>
        <v>2.2985374277768159E-3</v>
      </c>
      <c r="R104" s="302">
        <f t="shared" si="24"/>
        <v>2.2407132411821616E-3</v>
      </c>
      <c r="S104" s="302">
        <f t="shared" si="24"/>
        <v>2.2436896622603101E-3</v>
      </c>
      <c r="T104" s="302">
        <f t="shared" si="24"/>
        <v>2.2815762987892074E-3</v>
      </c>
      <c r="U104" s="302">
        <f t="shared" si="24"/>
        <v>2.3954522601222182E-3</v>
      </c>
      <c r="V104" s="302">
        <f t="shared" si="24"/>
        <v>2.5090306663629156E-3</v>
      </c>
      <c r="W104" s="302">
        <f t="shared" si="24"/>
        <v>2.5307118352696405E-3</v>
      </c>
      <c r="X104" s="302">
        <f t="shared" si="24"/>
        <v>2.5279872651373099E-3</v>
      </c>
      <c r="Y104" s="302">
        <f t="shared" si="24"/>
        <v>2.5246712916237066E-3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0.11173576747069422</v>
      </c>
      <c r="C105" s="301">
        <f t="shared" si="25"/>
        <v>0.11242826063889244</v>
      </c>
      <c r="D105" s="301">
        <f t="shared" si="25"/>
        <v>0.11193552064290452</v>
      </c>
      <c r="E105" s="301">
        <f t="shared" si="25"/>
        <v>0.11183425874085688</v>
      </c>
      <c r="F105" s="301">
        <f t="shared" si="25"/>
        <v>0.11369347809720003</v>
      </c>
      <c r="G105" s="301">
        <f t="shared" si="25"/>
        <v>0.1180878322124137</v>
      </c>
      <c r="H105" s="301">
        <f t="shared" si="25"/>
        <v>0.11987639269447524</v>
      </c>
      <c r="I105" s="301">
        <f t="shared" si="25"/>
        <v>0.121062467650551</v>
      </c>
      <c r="J105" s="301">
        <f t="shared" si="25"/>
        <v>0.11957079481912665</v>
      </c>
      <c r="K105" s="301">
        <f t="shared" si="25"/>
        <v>0.1232816256378647</v>
      </c>
      <c r="L105" s="301">
        <f t="shared" si="25"/>
        <v>0.12804071572594228</v>
      </c>
      <c r="M105" s="301">
        <f t="shared" si="25"/>
        <v>0.12731714968542671</v>
      </c>
      <c r="N105" s="301">
        <f t="shared" si="25"/>
        <v>0.12540383336549538</v>
      </c>
      <c r="O105" s="301">
        <f t="shared" si="25"/>
        <v>0.1254010413093028</v>
      </c>
      <c r="P105" s="301">
        <f t="shared" si="25"/>
        <v>0.12283797229978523</v>
      </c>
      <c r="Q105" s="301">
        <f t="shared" si="25"/>
        <v>0.12493315344579167</v>
      </c>
      <c r="R105" s="301">
        <f t="shared" si="25"/>
        <v>0.12273542659337754</v>
      </c>
      <c r="S105" s="301">
        <f t="shared" si="25"/>
        <v>0.12273455947808475</v>
      </c>
      <c r="T105" s="301">
        <f t="shared" si="25"/>
        <v>0.12414552531518434</v>
      </c>
      <c r="U105" s="301">
        <f t="shared" si="25"/>
        <v>0.12846962109327295</v>
      </c>
      <c r="V105" s="301">
        <f t="shared" si="25"/>
        <v>0.13275830752860865</v>
      </c>
      <c r="W105" s="301">
        <f t="shared" si="25"/>
        <v>0.13415825624349997</v>
      </c>
      <c r="X105" s="301">
        <f t="shared" si="25"/>
        <v>0.13402431868234702</v>
      </c>
      <c r="Y105" s="301">
        <f t="shared" si="25"/>
        <v>0.13384851683362436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1.6863838581928657E-2</v>
      </c>
      <c r="C106" s="302">
        <f t="shared" si="26"/>
        <v>1.6808189909946245E-2</v>
      </c>
      <c r="D106" s="302">
        <f t="shared" si="26"/>
        <v>1.6940576715428583E-2</v>
      </c>
      <c r="E106" s="302">
        <f t="shared" si="26"/>
        <v>1.6932993482602621E-2</v>
      </c>
      <c r="F106" s="302">
        <f t="shared" si="26"/>
        <v>1.6482118887319389E-2</v>
      </c>
      <c r="G106" s="302">
        <f t="shared" si="26"/>
        <v>1.5938845899977384E-2</v>
      </c>
      <c r="H106" s="302">
        <f t="shared" si="26"/>
        <v>1.5710567068671022E-2</v>
      </c>
      <c r="I106" s="302">
        <f t="shared" si="26"/>
        <v>1.5404151084681917E-2</v>
      </c>
      <c r="J106" s="302">
        <f t="shared" si="26"/>
        <v>1.5677477912309782E-2</v>
      </c>
      <c r="K106" s="302">
        <f t="shared" si="26"/>
        <v>1.5105678073397194E-2</v>
      </c>
      <c r="L106" s="302">
        <f t="shared" si="26"/>
        <v>1.4283586399187732E-2</v>
      </c>
      <c r="M106" s="302">
        <f t="shared" si="26"/>
        <v>1.41419340435338E-2</v>
      </c>
      <c r="N106" s="302">
        <f t="shared" si="26"/>
        <v>1.4332260181510707E-2</v>
      </c>
      <c r="O106" s="302">
        <f t="shared" si="26"/>
        <v>1.4355860815670699E-2</v>
      </c>
      <c r="P106" s="302">
        <f t="shared" si="26"/>
        <v>1.4478354238597772E-2</v>
      </c>
      <c r="Q106" s="302">
        <f t="shared" si="26"/>
        <v>1.4352125084640066E-2</v>
      </c>
      <c r="R106" s="302">
        <f t="shared" si="26"/>
        <v>1.4673890304600909E-2</v>
      </c>
      <c r="S106" s="302">
        <f t="shared" si="26"/>
        <v>1.4543165284810063E-2</v>
      </c>
      <c r="T106" s="302">
        <f t="shared" si="26"/>
        <v>1.4305344256365201E-2</v>
      </c>
      <c r="U106" s="302">
        <f t="shared" si="26"/>
        <v>1.3676944429362931E-2</v>
      </c>
      <c r="V106" s="302">
        <f t="shared" si="26"/>
        <v>1.3035500432350867E-2</v>
      </c>
      <c r="W106" s="302">
        <f t="shared" si="26"/>
        <v>1.3457526865537991E-2</v>
      </c>
      <c r="X106" s="302">
        <f t="shared" si="26"/>
        <v>1.3444544321865778E-2</v>
      </c>
      <c r="Y106" s="302">
        <f t="shared" si="26"/>
        <v>1.3417502944788726E-2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6.3256113645829082E-3</v>
      </c>
      <c r="C107" s="302">
        <f t="shared" si="27"/>
        <v>6.2960678094628915E-3</v>
      </c>
      <c r="D107" s="302">
        <f t="shared" si="27"/>
        <v>6.3185470422555418E-3</v>
      </c>
      <c r="E107" s="302">
        <f t="shared" si="27"/>
        <v>6.3227909023543076E-3</v>
      </c>
      <c r="F107" s="302">
        <f t="shared" si="27"/>
        <v>6.2486993096243695E-3</v>
      </c>
      <c r="G107" s="302">
        <f t="shared" si="27"/>
        <v>6.0441090696836666E-3</v>
      </c>
      <c r="H107" s="302">
        <f t="shared" si="27"/>
        <v>5.9563778665176351E-3</v>
      </c>
      <c r="I107" s="302">
        <f t="shared" si="27"/>
        <v>5.8939038497979315E-3</v>
      </c>
      <c r="J107" s="302">
        <f t="shared" si="27"/>
        <v>5.9694292551781521E-3</v>
      </c>
      <c r="K107" s="302">
        <f t="shared" si="27"/>
        <v>5.7804849482052624E-3</v>
      </c>
      <c r="L107" s="302">
        <f t="shared" si="27"/>
        <v>5.5240777862623344E-3</v>
      </c>
      <c r="M107" s="302">
        <f t="shared" si="27"/>
        <v>5.5470420667237527E-3</v>
      </c>
      <c r="N107" s="302">
        <f t="shared" si="27"/>
        <v>5.6461797347845746E-3</v>
      </c>
      <c r="O107" s="302">
        <f t="shared" si="27"/>
        <v>5.6467634897875048E-3</v>
      </c>
      <c r="P107" s="302">
        <f t="shared" si="27"/>
        <v>5.7720555715440811E-3</v>
      </c>
      <c r="Q107" s="302">
        <f t="shared" si="27"/>
        <v>5.6641986296025329E-3</v>
      </c>
      <c r="R107" s="302">
        <f t="shared" si="27"/>
        <v>5.7840937893008423E-3</v>
      </c>
      <c r="S107" s="302">
        <f t="shared" si="27"/>
        <v>5.7780928386453063E-3</v>
      </c>
      <c r="T107" s="302">
        <f t="shared" si="27"/>
        <v>5.697542715473433E-3</v>
      </c>
      <c r="U107" s="302">
        <f t="shared" si="27"/>
        <v>5.4521656641038207E-3</v>
      </c>
      <c r="V107" s="302">
        <f t="shared" si="27"/>
        <v>5.198005353680658E-3</v>
      </c>
      <c r="W107" s="302">
        <f t="shared" si="27"/>
        <v>5.186289842639422E-3</v>
      </c>
      <c r="X107" s="302">
        <f t="shared" si="27"/>
        <v>5.1896979341561674E-3</v>
      </c>
      <c r="Y107" s="302">
        <f t="shared" si="27"/>
        <v>5.1922952017045528E-3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8.8546317524182655E-2</v>
      </c>
      <c r="C108" s="302">
        <f t="shared" si="28"/>
        <v>8.9324002919483309E-2</v>
      </c>
      <c r="D108" s="302">
        <f t="shared" si="28"/>
        <v>8.8676396885220388E-2</v>
      </c>
      <c r="E108" s="302">
        <f t="shared" si="28"/>
        <v>8.8578474355899939E-2</v>
      </c>
      <c r="F108" s="302">
        <f t="shared" si="28"/>
        <v>9.0962659900256274E-2</v>
      </c>
      <c r="G108" s="302">
        <f t="shared" si="28"/>
        <v>9.6104877242752643E-2</v>
      </c>
      <c r="H108" s="302">
        <f t="shared" si="28"/>
        <v>9.8209447759286583E-2</v>
      </c>
      <c r="I108" s="302">
        <f t="shared" si="28"/>
        <v>9.9764412716071144E-2</v>
      </c>
      <c r="J108" s="302">
        <f t="shared" si="28"/>
        <v>9.7923887651638716E-2</v>
      </c>
      <c r="K108" s="302">
        <f t="shared" si="28"/>
        <v>0.10239546261626223</v>
      </c>
      <c r="L108" s="302">
        <f t="shared" si="28"/>
        <v>0.10823305154049222</v>
      </c>
      <c r="M108" s="302">
        <f t="shared" si="28"/>
        <v>0.10762817357516916</v>
      </c>
      <c r="N108" s="302">
        <f t="shared" si="28"/>
        <v>0.1054253934492001</v>
      </c>
      <c r="O108" s="302">
        <f t="shared" si="28"/>
        <v>0.10539841700384459</v>
      </c>
      <c r="P108" s="302">
        <f t="shared" si="28"/>
        <v>0.10258756248964337</v>
      </c>
      <c r="Q108" s="302">
        <f t="shared" si="28"/>
        <v>0.10491682973154906</v>
      </c>
      <c r="R108" s="302">
        <f t="shared" si="28"/>
        <v>0.10227744249947578</v>
      </c>
      <c r="S108" s="302">
        <f t="shared" si="28"/>
        <v>0.10241330135462939</v>
      </c>
      <c r="T108" s="302">
        <f t="shared" si="28"/>
        <v>0.10414263834334572</v>
      </c>
      <c r="U108" s="302">
        <f t="shared" si="28"/>
        <v>0.1093405109998062</v>
      </c>
      <c r="V108" s="302">
        <f t="shared" si="28"/>
        <v>0.11452480174257712</v>
      </c>
      <c r="W108" s="302">
        <f t="shared" si="28"/>
        <v>0.11551443953532256</v>
      </c>
      <c r="X108" s="302">
        <f t="shared" si="28"/>
        <v>0.11539007642632508</v>
      </c>
      <c r="Y108" s="302">
        <f t="shared" si="28"/>
        <v>0.11523871868713108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8.601892020519368E-2</v>
      </c>
      <c r="C109" s="235">
        <f t="shared" si="29"/>
        <v>8.6774407952550689E-2</v>
      </c>
      <c r="D109" s="235">
        <f t="shared" si="29"/>
        <v>8.6145286681974464E-2</v>
      </c>
      <c r="E109" s="235">
        <f t="shared" si="29"/>
        <v>8.6050159177280552E-2</v>
      </c>
      <c r="F109" s="235">
        <f t="shared" si="29"/>
        <v>8.8366292381107603E-2</v>
      </c>
      <c r="G109" s="235">
        <f t="shared" si="29"/>
        <v>9.3361734265420313E-2</v>
      </c>
      <c r="H109" s="235">
        <f t="shared" si="29"/>
        <v>9.5406233555619377E-2</v>
      </c>
      <c r="I109" s="235">
        <f t="shared" si="29"/>
        <v>9.6916814800322076E-2</v>
      </c>
      <c r="J109" s="235">
        <f t="shared" si="29"/>
        <v>9.5128824253907368E-2</v>
      </c>
      <c r="K109" s="235">
        <f t="shared" si="29"/>
        <v>9.9472766055535081E-2</v>
      </c>
      <c r="L109" s="235">
        <f t="shared" si="29"/>
        <v>0.1051437313752043</v>
      </c>
      <c r="M109" s="235">
        <f t="shared" si="29"/>
        <v>0.10455611857675227</v>
      </c>
      <c r="N109" s="235">
        <f t="shared" si="29"/>
        <v>0.10241621289593653</v>
      </c>
      <c r="O109" s="235">
        <f t="shared" si="29"/>
        <v>0.10239000644528622</v>
      </c>
      <c r="P109" s="235">
        <f t="shared" si="29"/>
        <v>9.9659382779322472E-2</v>
      </c>
      <c r="Q109" s="235">
        <f t="shared" si="29"/>
        <v>0.10192216522607224</v>
      </c>
      <c r="R109" s="235">
        <f t="shared" si="29"/>
        <v>9.9358114613303294E-2</v>
      </c>
      <c r="S109" s="235">
        <f t="shared" si="29"/>
        <v>9.9490095618808477E-2</v>
      </c>
      <c r="T109" s="235">
        <f t="shared" si="29"/>
        <v>0.1011700717555875</v>
      </c>
      <c r="U109" s="235">
        <f t="shared" si="29"/>
        <v>0.10621958037180654</v>
      </c>
      <c r="V109" s="235">
        <f t="shared" si="29"/>
        <v>0.11125589474593224</v>
      </c>
      <c r="W109" s="235">
        <f t="shared" si="29"/>
        <v>0.1122172850861117</v>
      </c>
      <c r="X109" s="235">
        <f t="shared" si="29"/>
        <v>0.11209647170111237</v>
      </c>
      <c r="Y109" s="235">
        <f t="shared" si="29"/>
        <v>0.11194943419967575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0.46781606233864254</v>
      </c>
      <c r="C113" s="322">
        <f>IF(C$5=0,0,C$5/FBT_fec!C$5)</f>
        <v>0.46756299550534752</v>
      </c>
      <c r="D113" s="322">
        <f>IF(D$5=0,0,D$5/FBT_fec!D$5)</f>
        <v>0.46539402163301863</v>
      </c>
      <c r="E113" s="322">
        <f>IF(E$5=0,0,E$5/FBT_fec!E$5)</f>
        <v>0.46581841200838509</v>
      </c>
      <c r="F113" s="322">
        <f>IF(F$5=0,0,F$5/FBT_fec!F$5)</f>
        <v>0.46761468730061029</v>
      </c>
      <c r="G113" s="322">
        <f>IF(G$5=0,0,G$5/FBT_fec!G$5)</f>
        <v>0.46996339438070872</v>
      </c>
      <c r="H113" s="322">
        <f>IF(H$5=0,0,H$5/FBT_fec!H$5)</f>
        <v>0.47151352284547532</v>
      </c>
      <c r="I113" s="322">
        <f>IF(I$5=0,0,I$5/FBT_fec!I$5)</f>
        <v>0.47492616279494065</v>
      </c>
      <c r="J113" s="322">
        <f>IF(J$5=0,0,J$5/FBT_fec!J$5)</f>
        <v>0.47137509100620123</v>
      </c>
      <c r="K113" s="322">
        <f>IF(K$5=0,0,K$5/FBT_fec!K$5)</f>
        <v>0.47739405494970238</v>
      </c>
      <c r="L113" s="322">
        <f>IF(L$5=0,0,L$5/FBT_fec!L$5)</f>
        <v>0.48496940768657576</v>
      </c>
      <c r="M113" s="322">
        <f>IF(M$5=0,0,M$5/FBT_fec!M$5)</f>
        <v>0.48711185390880468</v>
      </c>
      <c r="N113" s="322">
        <f>IF(N$5=0,0,N$5/FBT_fec!N$5)</f>
        <v>0.48615534201854538</v>
      </c>
      <c r="O113" s="322">
        <f>IF(O$5=0,0,O$5/FBT_fec!O$5)</f>
        <v>0.48579261666077012</v>
      </c>
      <c r="P113" s="322">
        <f>IF(P$5=0,0,P$5/FBT_fec!P$5)</f>
        <v>0.48554090299410624</v>
      </c>
      <c r="Q113" s="322">
        <f>IF(Q$5=0,0,Q$5/FBT_fec!Q$5)</f>
        <v>0.48456038386176897</v>
      </c>
      <c r="R113" s="322">
        <f>IF(R$5=0,0,R$5/FBT_fec!R$5)</f>
        <v>0.48188012938923241</v>
      </c>
      <c r="S113" s="322">
        <f>IF(S$5=0,0,S$5/FBT_fec!S$5)</f>
        <v>0.48429666015527073</v>
      </c>
      <c r="T113" s="322">
        <f>IF(T$5=0,0,T$5/FBT_fec!T$5)</f>
        <v>0.48569679575124181</v>
      </c>
      <c r="U113" s="322">
        <f>IF(U$5=0,0,U$5/FBT_fec!U$5)</f>
        <v>0.48976661008830552</v>
      </c>
      <c r="V113" s="322">
        <f>IF(V$5=0,0,V$5/FBT_fec!V$5)</f>
        <v>0.49297383616430834</v>
      </c>
      <c r="W113" s="322">
        <f>IF(W$5=0,0,W$5/FBT_fec!W$5)</f>
        <v>0.48987630424499323</v>
      </c>
      <c r="X113" s="322">
        <f>IF(X$5=0,0,X$5/FBT_fec!X$5)</f>
        <v>0.49035881421094768</v>
      </c>
      <c r="Y113" s="322">
        <f>IF(Y$5=0,0,Y$5/FBT_fec!Y$5)</f>
        <v>0.49055568999251481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0.46328984897485936</v>
      </c>
      <c r="C114" s="334">
        <f>IF(C$6=0,0,C$6/FBT_fec!C$6)</f>
        <v>0.46328984897485948</v>
      </c>
      <c r="D114" s="334">
        <f>IF(D$6=0,0,D$6/FBT_fec!D$6)</f>
        <v>0.46328984897485948</v>
      </c>
      <c r="E114" s="334">
        <f>IF(E$6=0,0,E$6/FBT_fec!E$6)</f>
        <v>0.46328984897485959</v>
      </c>
      <c r="F114" s="334">
        <f>IF(F$6=0,0,F$6/FBT_fec!F$6)</f>
        <v>0.46328984897485948</v>
      </c>
      <c r="G114" s="334">
        <f>IF(G$6=0,0,G$6/FBT_fec!G$6)</f>
        <v>0.46328984897485942</v>
      </c>
      <c r="H114" s="334">
        <f>IF(H$6=0,0,H$6/FBT_fec!H$6)</f>
        <v>0.4632898489748597</v>
      </c>
      <c r="I114" s="334">
        <f>IF(I$6=0,0,I$6/FBT_fec!I$6)</f>
        <v>0.46328984897485953</v>
      </c>
      <c r="J114" s="334">
        <f>IF(J$6=0,0,J$6/FBT_fec!J$6)</f>
        <v>0.46328984897485948</v>
      </c>
      <c r="K114" s="334">
        <f>IF(K$6=0,0,K$6/FBT_fec!K$6)</f>
        <v>0.46328984897485964</v>
      </c>
      <c r="L114" s="334">
        <f>IF(L$6=0,0,L$6/FBT_fec!L$6)</f>
        <v>0.46328984897485936</v>
      </c>
      <c r="M114" s="334">
        <f>IF(M$6=0,0,M$6/FBT_fec!M$6)</f>
        <v>0.46328984897485936</v>
      </c>
      <c r="N114" s="334">
        <f>IF(N$6=0,0,N$6/FBT_fec!N$6)</f>
        <v>0.46328984897485964</v>
      </c>
      <c r="O114" s="334">
        <f>IF(O$6=0,0,O$6/FBT_fec!O$6)</f>
        <v>0.46328984897485953</v>
      </c>
      <c r="P114" s="334">
        <f>IF(P$6=0,0,P$6/FBT_fec!P$6)</f>
        <v>0.46328984897485953</v>
      </c>
      <c r="Q114" s="334">
        <f>IF(Q$6=0,0,Q$6/FBT_fec!Q$6)</f>
        <v>0.46328984897485942</v>
      </c>
      <c r="R114" s="334">
        <f>IF(R$6=0,0,R$6/FBT_fec!R$6)</f>
        <v>0.46328984897485948</v>
      </c>
      <c r="S114" s="334">
        <f>IF(S$6=0,0,S$6/FBT_fec!S$6)</f>
        <v>0.46328984897485959</v>
      </c>
      <c r="T114" s="334">
        <f>IF(T$6=0,0,T$6/FBT_fec!T$6)</f>
        <v>0.46328984897485948</v>
      </c>
      <c r="U114" s="334">
        <f>IF(U$6=0,0,U$6/FBT_fec!U$6)</f>
        <v>0.46328984897485964</v>
      </c>
      <c r="V114" s="334">
        <f>IF(V$6=0,0,V$6/FBT_fec!V$6)</f>
        <v>0.46328984897485959</v>
      </c>
      <c r="W114" s="334">
        <f>IF(W$6=0,0,W$6/FBT_fec!W$6)</f>
        <v>0.46328984897485964</v>
      </c>
      <c r="X114" s="334">
        <f>IF(X$6=0,0,X$6/FBT_fec!X$6)</f>
        <v>0.46328984897485953</v>
      </c>
      <c r="Y114" s="334">
        <f>IF(Y$6=0,0,Y$6/FBT_fec!Y$6)</f>
        <v>0.46328984897485942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0.12006449630187602</v>
      </c>
      <c r="C115" s="335">
        <f>IF(C$7=0,0,C$7/FBT_fec!C$7)</f>
        <v>0.12006449630187602</v>
      </c>
      <c r="D115" s="335">
        <f>IF(D$7=0,0,D$7/FBT_fec!D$7)</f>
        <v>0.12006449630187599</v>
      </c>
      <c r="E115" s="335">
        <f>IF(E$7=0,0,E$7/FBT_fec!E$7)</f>
        <v>0.120064496301876</v>
      </c>
      <c r="F115" s="335">
        <f>IF(F$7=0,0,F$7/FBT_fec!F$7)</f>
        <v>0.120064496301876</v>
      </c>
      <c r="G115" s="335">
        <f>IF(G$7=0,0,G$7/FBT_fec!G$7)</f>
        <v>0.120064496301876</v>
      </c>
      <c r="H115" s="335">
        <f>IF(H$7=0,0,H$7/FBT_fec!H$7)</f>
        <v>0.120064496301876</v>
      </c>
      <c r="I115" s="335">
        <f>IF(I$7=0,0,I$7/FBT_fec!I$7)</f>
        <v>0.12006449630187598</v>
      </c>
      <c r="J115" s="335">
        <f>IF(J$7=0,0,J$7/FBT_fec!J$7)</f>
        <v>0.12006449630187602</v>
      </c>
      <c r="K115" s="335">
        <f>IF(K$7=0,0,K$7/FBT_fec!K$7)</f>
        <v>0.12006449630187599</v>
      </c>
      <c r="L115" s="335">
        <f>IF(L$7=0,0,L$7/FBT_fec!L$7)</f>
        <v>0.12006449630187599</v>
      </c>
      <c r="M115" s="335">
        <f>IF(M$7=0,0,M$7/FBT_fec!M$7)</f>
        <v>0.12006449630187599</v>
      </c>
      <c r="N115" s="335">
        <f>IF(N$7=0,0,N$7/FBT_fec!N$7)</f>
        <v>0.120064496301876</v>
      </c>
      <c r="O115" s="335">
        <f>IF(O$7=0,0,O$7/FBT_fec!O$7)</f>
        <v>0.12006449630187599</v>
      </c>
      <c r="P115" s="335">
        <f>IF(P$7=0,0,P$7/FBT_fec!P$7)</f>
        <v>0.120064496301876</v>
      </c>
      <c r="Q115" s="335">
        <f>IF(Q$7=0,0,Q$7/FBT_fec!Q$7)</f>
        <v>0.12006449630187598</v>
      </c>
      <c r="R115" s="335">
        <f>IF(R$7=0,0,R$7/FBT_fec!R$7)</f>
        <v>0.120064496301876</v>
      </c>
      <c r="S115" s="335">
        <f>IF(S$7=0,0,S$7/FBT_fec!S$7)</f>
        <v>0.12006449630187599</v>
      </c>
      <c r="T115" s="335">
        <f>IF(T$7=0,0,T$7/FBT_fec!T$7)</f>
        <v>0.120064496301876</v>
      </c>
      <c r="U115" s="335">
        <f>IF(U$7=0,0,U$7/FBT_fec!U$7)</f>
        <v>0.120064496301876</v>
      </c>
      <c r="V115" s="335">
        <f>IF(V$7=0,0,V$7/FBT_fec!V$7)</f>
        <v>0.120064496301876</v>
      </c>
      <c r="W115" s="335">
        <f>IF(W$7=0,0,W$7/FBT_fec!W$7)</f>
        <v>0.120064496301876</v>
      </c>
      <c r="X115" s="335">
        <f>IF(X$7=0,0,X$7/FBT_fec!X$7)</f>
        <v>0.120064496301876</v>
      </c>
      <c r="Y115" s="335">
        <f>IF(Y$7=0,0,Y$7/FBT_fec!Y$7)</f>
        <v>0.120064496301876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0.65613297391363579</v>
      </c>
      <c r="C116" s="335">
        <f>IF(C$8=0,0,C$8/FBT_fec!C$8)</f>
        <v>0.6561329739136359</v>
      </c>
      <c r="D116" s="335">
        <f>IF(D$8=0,0,D$8/FBT_fec!D$8)</f>
        <v>0.65613297391363579</v>
      </c>
      <c r="E116" s="335">
        <f>IF(E$8=0,0,E$8/FBT_fec!E$8)</f>
        <v>0.6561329739136359</v>
      </c>
      <c r="F116" s="335">
        <f>IF(F$8=0,0,F$8/FBT_fec!F$8)</f>
        <v>0.65613297391363568</v>
      </c>
      <c r="G116" s="335">
        <f>IF(G$8=0,0,G$8/FBT_fec!G$8)</f>
        <v>0.6561329739136359</v>
      </c>
      <c r="H116" s="335">
        <f>IF(H$8=0,0,H$8/FBT_fec!H$8)</f>
        <v>0.65613297391363568</v>
      </c>
      <c r="I116" s="335">
        <f>IF(I$8=0,0,I$8/FBT_fec!I$8)</f>
        <v>0.6561329739136359</v>
      </c>
      <c r="J116" s="335">
        <f>IF(J$8=0,0,J$8/FBT_fec!J$8)</f>
        <v>0.6561329739136359</v>
      </c>
      <c r="K116" s="335">
        <f>IF(K$8=0,0,K$8/FBT_fec!K$8)</f>
        <v>0.65613297391363568</v>
      </c>
      <c r="L116" s="335">
        <f>IF(L$8=0,0,L$8/FBT_fec!L$8)</f>
        <v>0.6561329739136359</v>
      </c>
      <c r="M116" s="335">
        <f>IF(M$8=0,0,M$8/FBT_fec!M$8)</f>
        <v>0.6561329739136359</v>
      </c>
      <c r="N116" s="335">
        <f>IF(N$8=0,0,N$8/FBT_fec!N$8)</f>
        <v>0.6561329739136359</v>
      </c>
      <c r="O116" s="335">
        <f>IF(O$8=0,0,O$8/FBT_fec!O$8)</f>
        <v>0.65613297391363556</v>
      </c>
      <c r="P116" s="335">
        <f>IF(P$8=0,0,P$8/FBT_fec!P$8)</f>
        <v>0.65613297391363568</v>
      </c>
      <c r="Q116" s="335">
        <f>IF(Q$8=0,0,Q$8/FBT_fec!Q$8)</f>
        <v>0.65613297391363579</v>
      </c>
      <c r="R116" s="335">
        <f>IF(R$8=0,0,R$8/FBT_fec!R$8)</f>
        <v>0.6561329739136359</v>
      </c>
      <c r="S116" s="335">
        <f>IF(S$8=0,0,S$8/FBT_fec!S$8)</f>
        <v>0.65613297391363545</v>
      </c>
      <c r="T116" s="335">
        <f>IF(T$8=0,0,T$8/FBT_fec!T$8)</f>
        <v>0.65613297391363601</v>
      </c>
      <c r="U116" s="335">
        <f>IF(U$8=0,0,U$8/FBT_fec!U$8)</f>
        <v>0.65613297391363612</v>
      </c>
      <c r="V116" s="335">
        <f>IF(V$8=0,0,V$8/FBT_fec!V$8)</f>
        <v>0.65613297391363556</v>
      </c>
      <c r="W116" s="335">
        <f>IF(W$8=0,0,W$8/FBT_fec!W$8)</f>
        <v>0.65613297391363601</v>
      </c>
      <c r="X116" s="335">
        <f>IF(X$8=0,0,X$8/FBT_fec!X$8)</f>
        <v>0.65613297391363579</v>
      </c>
      <c r="Y116" s="335">
        <f>IF(Y$8=0,0,Y$8/FBT_fec!Y$8)</f>
        <v>0.65613297391363601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0.46369256884298082</v>
      </c>
      <c r="C117" s="335">
        <f>IF(C$9=0,0,C$9/FBT_fec!C$9)</f>
        <v>0.46369256884298099</v>
      </c>
      <c r="D117" s="335">
        <f>IF(D$9=0,0,D$9/FBT_fec!D$9)</f>
        <v>0.46369256884298105</v>
      </c>
      <c r="E117" s="335">
        <f>IF(E$9=0,0,E$9/FBT_fec!E$9)</f>
        <v>0.46369256884298066</v>
      </c>
      <c r="F117" s="335">
        <f>IF(F$9=0,0,F$9/FBT_fec!F$9)</f>
        <v>0.46369256884298105</v>
      </c>
      <c r="G117" s="335">
        <f>IF(G$9=0,0,G$9/FBT_fec!G$9)</f>
        <v>0.46369256884298082</v>
      </c>
      <c r="H117" s="335">
        <f>IF(H$9=0,0,H$9/FBT_fec!H$9)</f>
        <v>0.4636925688429811</v>
      </c>
      <c r="I117" s="335">
        <f>IF(I$9=0,0,I$9/FBT_fec!I$9)</f>
        <v>0.46369256884298093</v>
      </c>
      <c r="J117" s="335">
        <f>IF(J$9=0,0,J$9/FBT_fec!J$9)</f>
        <v>0.46369256884298071</v>
      </c>
      <c r="K117" s="335">
        <f>IF(K$9=0,0,K$9/FBT_fec!K$9)</f>
        <v>0.46369256884298082</v>
      </c>
      <c r="L117" s="335">
        <f>IF(L$9=0,0,L$9/FBT_fec!L$9)</f>
        <v>0.46369256884298088</v>
      </c>
      <c r="M117" s="335">
        <f>IF(M$9=0,0,M$9/FBT_fec!M$9)</f>
        <v>0.46369256884298088</v>
      </c>
      <c r="N117" s="335">
        <f>IF(N$9=0,0,N$9/FBT_fec!N$9)</f>
        <v>0.46369256884298093</v>
      </c>
      <c r="O117" s="335">
        <f>IF(O$9=0,0,O$9/FBT_fec!O$9)</f>
        <v>0.46369256884298077</v>
      </c>
      <c r="P117" s="335">
        <f>IF(P$9=0,0,P$9/FBT_fec!P$9)</f>
        <v>0.46369256884298082</v>
      </c>
      <c r="Q117" s="335">
        <f>IF(Q$9=0,0,Q$9/FBT_fec!Q$9)</f>
        <v>0.46369256884298077</v>
      </c>
      <c r="R117" s="335">
        <f>IF(R$9=0,0,R$9/FBT_fec!R$9)</f>
        <v>0.46369256884298071</v>
      </c>
      <c r="S117" s="335">
        <f>IF(S$9=0,0,S$9/FBT_fec!S$9)</f>
        <v>0.46369256884298082</v>
      </c>
      <c r="T117" s="335">
        <f>IF(T$9=0,0,T$9/FBT_fec!T$9)</f>
        <v>0.46369256884298093</v>
      </c>
      <c r="U117" s="335">
        <f>IF(U$9=0,0,U$9/FBT_fec!U$9)</f>
        <v>0.46369256884298082</v>
      </c>
      <c r="V117" s="335">
        <f>IF(V$9=0,0,V$9/FBT_fec!V$9)</f>
        <v>0.46369256884298066</v>
      </c>
      <c r="W117" s="335">
        <f>IF(W$9=0,0,W$9/FBT_fec!W$9)</f>
        <v>0.46369256884298099</v>
      </c>
      <c r="X117" s="335">
        <f>IF(X$9=0,0,X$9/FBT_fec!X$9)</f>
        <v>0.46369256884298088</v>
      </c>
      <c r="Y117" s="335">
        <f>IF(Y$9=0,0,Y$9/FBT_fec!Y$9)</f>
        <v>0.46369256884298071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0.70151412957550818</v>
      </c>
      <c r="C118" s="336">
        <f>IF(C$10=0,0,C$10/FBT_fec!C$10)</f>
        <v>0.70345067126763761</v>
      </c>
      <c r="D118" s="336">
        <f>IF(D$10=0,0,D$10/FBT_fec!D$10)</f>
        <v>0.70335388353059225</v>
      </c>
      <c r="E118" s="336">
        <f>IF(E$10=0,0,E$10/FBT_fec!E$10)</f>
        <v>0.70271303301319699</v>
      </c>
      <c r="F118" s="336">
        <f>IF(F$10=0,0,F$10/FBT_fec!F$10)</f>
        <v>0.71363356617878748</v>
      </c>
      <c r="G118" s="336">
        <f>IF(G$10=0,0,G$10/FBT_fec!G$10)</f>
        <v>0.72652322905776756</v>
      </c>
      <c r="H118" s="336">
        <f>IF(H$10=0,0,H$10/FBT_fec!H$10)</f>
        <v>0.73102078683868643</v>
      </c>
      <c r="I118" s="336">
        <f>IF(I$10=0,0,I$10/FBT_fec!I$10)</f>
        <v>0.73378593040956608</v>
      </c>
      <c r="J118" s="336">
        <f>IF(J$10=0,0,J$10/FBT_fec!J$10)</f>
        <v>0.73239801711462238</v>
      </c>
      <c r="K118" s="336">
        <f>IF(K$10=0,0,K$10/FBT_fec!K$10)</f>
        <v>0.73787420873920884</v>
      </c>
      <c r="L118" s="336">
        <f>IF(L$10=0,0,L$10/FBT_fec!L$10)</f>
        <v>0.74675303415382732</v>
      </c>
      <c r="M118" s="336">
        <f>IF(M$10=0,0,M$10/FBT_fec!M$10)</f>
        <v>0.74901138309026549</v>
      </c>
      <c r="N118" s="336">
        <f>IF(N$10=0,0,N$10/FBT_fec!N$10)</f>
        <v>0.74616915524319272</v>
      </c>
      <c r="O118" s="336">
        <f>IF(O$10=0,0,O$10/FBT_fec!O$10)</f>
        <v>0.74584287054927145</v>
      </c>
      <c r="P118" s="336">
        <f>IF(P$10=0,0,P$10/FBT_fec!P$10)</f>
        <v>0.7436627394608406</v>
      </c>
      <c r="Q118" s="336">
        <f>IF(Q$10=0,0,Q$10/FBT_fec!Q$10)</f>
        <v>0.74824552680093881</v>
      </c>
      <c r="R118" s="336">
        <f>IF(R$10=0,0,R$10/FBT_fec!R$10)</f>
        <v>0.74452603032366027</v>
      </c>
      <c r="S118" s="336">
        <f>IF(S$10=0,0,S$10/FBT_fec!S$10)</f>
        <v>0.7442286810378097</v>
      </c>
      <c r="T118" s="336">
        <f>IF(T$10=0,0,T$10/FBT_fec!T$10)</f>
        <v>0.74873912218245497</v>
      </c>
      <c r="U118" s="336">
        <f>IF(U$10=0,0,U$10/FBT_fec!U$10)</f>
        <v>0.75866015010909393</v>
      </c>
      <c r="V118" s="336">
        <f>IF(V$10=0,0,V$10/FBT_fec!V$10)</f>
        <v>0.76917652472738318</v>
      </c>
      <c r="W118" s="336">
        <f>IF(W$10=0,0,W$10/FBT_fec!W$10)</f>
        <v>0.75988106145777257</v>
      </c>
      <c r="X118" s="336">
        <f>IF(X$10=0,0,X$10/FBT_fec!X$10)</f>
        <v>0.76092750189263547</v>
      </c>
      <c r="Y118" s="336">
        <f>IF(Y$10=0,0,Y$10/FBT_fec!Y$10)</f>
        <v>0.76266821281627895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0.53794014486912989</v>
      </c>
      <c r="C119" s="349">
        <f>IF(C$16=0,0,C$16/FBT_fec!C$16)</f>
        <v>0.53838597714183201</v>
      </c>
      <c r="D119" s="349">
        <f>IF(D$16=0,0,D$16/FBT_fec!D$16)</f>
        <v>0.53496138228139622</v>
      </c>
      <c r="E119" s="349">
        <f>IF(E$16=0,0,E$16/FBT_fec!E$16)</f>
        <v>0.5352754623821846</v>
      </c>
      <c r="F119" s="349">
        <f>IF(F$16=0,0,F$16/FBT_fec!F$16)</f>
        <v>0.54082534529462734</v>
      </c>
      <c r="G119" s="349">
        <f>IF(G$16=0,0,G$16/FBT_fec!G$16)</f>
        <v>0.55005062799417226</v>
      </c>
      <c r="H119" s="349">
        <f>IF(H$16=0,0,H$16/FBT_fec!H$16)</f>
        <v>0.55479539473802131</v>
      </c>
      <c r="I119" s="349">
        <f>IF(I$16=0,0,I$16/FBT_fec!I$16)</f>
        <v>0.56193615420689547</v>
      </c>
      <c r="J119" s="349">
        <f>IF(J$16=0,0,J$16/FBT_fec!J$16)</f>
        <v>0.5553854504425163</v>
      </c>
      <c r="K119" s="349">
        <f>IF(K$16=0,0,K$16/FBT_fec!K$16)</f>
        <v>0.56847834709300926</v>
      </c>
      <c r="L119" s="349">
        <f>IF(L$16=0,0,L$16/FBT_fec!L$16)</f>
        <v>0.58511294841013595</v>
      </c>
      <c r="M119" s="349">
        <f>IF(M$16=0,0,M$16/FBT_fec!M$16)</f>
        <v>0.58883375251288617</v>
      </c>
      <c r="N119" s="349">
        <f>IF(N$16=0,0,N$16/FBT_fec!N$16)</f>
        <v>0.58592773211096849</v>
      </c>
      <c r="O119" s="349">
        <f>IF(O$16=0,0,O$16/FBT_fec!O$16)</f>
        <v>0.5856412204666841</v>
      </c>
      <c r="P119" s="349">
        <f>IF(P$16=0,0,P$16/FBT_fec!P$16)</f>
        <v>0.58427537897368542</v>
      </c>
      <c r="Q119" s="349">
        <f>IF(Q$16=0,0,Q$16/FBT_fec!Q$16)</f>
        <v>0.58568834129359149</v>
      </c>
      <c r="R119" s="349">
        <f>IF(R$16=0,0,R$16/FBT_fec!R$16)</f>
        <v>0.57907220935616532</v>
      </c>
      <c r="S119" s="349">
        <f>IF(S$16=0,0,S$16/FBT_fec!S$16)</f>
        <v>0.58284925576017299</v>
      </c>
      <c r="T119" s="349">
        <f>IF(T$16=0,0,T$16/FBT_fec!T$16)</f>
        <v>0.58740744529934263</v>
      </c>
      <c r="U119" s="349">
        <f>IF(U$16=0,0,U$16/FBT_fec!U$16)</f>
        <v>0.59825393565350871</v>
      </c>
      <c r="V119" s="349">
        <f>IF(V$16=0,0,V$16/FBT_fec!V$16)</f>
        <v>0.60696781405102973</v>
      </c>
      <c r="W119" s="349">
        <f>IF(W$16=0,0,W$16/FBT_fec!W$16)</f>
        <v>0.59826450476018411</v>
      </c>
      <c r="X119" s="349">
        <f>IF(X$16=0,0,X$16/FBT_fec!X$16)</f>
        <v>0.5988532212053489</v>
      </c>
      <c r="Y119" s="349">
        <f>IF(Y$16=0,0,Y$16/FBT_fec!Y$16)</f>
        <v>0.59946727647649867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0.29342189720134365</v>
      </c>
      <c r="C120" s="349">
        <f>IF(C$25=0,0,C$25/FBT_fec!C$25)</f>
        <v>0.29366507844099909</v>
      </c>
      <c r="D120" s="349">
        <f>IF(D$25=0,0,D$25/FBT_fec!D$25)</f>
        <v>0.2917971176080344</v>
      </c>
      <c r="E120" s="349">
        <f>IF(E$25=0,0,E$25/FBT_fec!E$25)</f>
        <v>0.29196843402664618</v>
      </c>
      <c r="F120" s="349">
        <f>IF(F$25=0,0,F$25/FBT_fec!F$25)</f>
        <v>0.29499564288797864</v>
      </c>
      <c r="G120" s="349">
        <f>IF(G$25=0,0,G$25/FBT_fec!G$25)</f>
        <v>0.30002761526954852</v>
      </c>
      <c r="H120" s="349">
        <f>IF(H$25=0,0,H$25/FBT_fec!H$25)</f>
        <v>0.30261566985710253</v>
      </c>
      <c r="I120" s="349">
        <f>IF(I$25=0,0,I$25/FBT_fec!I$25)</f>
        <v>0.30651062956739755</v>
      </c>
      <c r="J120" s="349">
        <f>IF(J$25=0,0,J$25/FBT_fec!J$25)</f>
        <v>0.30293751842319083</v>
      </c>
      <c r="K120" s="349">
        <f>IF(K$25=0,0,K$25/FBT_fec!K$25)</f>
        <v>0.31007909841436876</v>
      </c>
      <c r="L120" s="349">
        <f>IF(L$25=0,0,L$25/FBT_fec!L$25)</f>
        <v>0.31915251731461958</v>
      </c>
      <c r="M120" s="349">
        <f>IF(M$25=0,0,M$25/FBT_fec!M$25)</f>
        <v>0.32118204682521057</v>
      </c>
      <c r="N120" s="349">
        <f>IF(N$25=0,0,N$25/FBT_fec!N$25)</f>
        <v>0.31959694478780093</v>
      </c>
      <c r="O120" s="349">
        <f>IF(O$25=0,0,O$25/FBT_fec!O$25)</f>
        <v>0.31944066570910035</v>
      </c>
      <c r="P120" s="349">
        <f>IF(P$25=0,0,P$25/FBT_fec!P$25)</f>
        <v>0.31869566125837395</v>
      </c>
      <c r="Q120" s="349">
        <f>IF(Q$25=0,0,Q$25/FBT_fec!Q$25)</f>
        <v>0.31946636797832267</v>
      </c>
      <c r="R120" s="349">
        <f>IF(R$25=0,0,R$25/FBT_fec!R$25)</f>
        <v>0.31585756873972648</v>
      </c>
      <c r="S120" s="349">
        <f>IF(S$25=0,0,S$25/FBT_fec!S$25)</f>
        <v>0.31791777586918518</v>
      </c>
      <c r="T120" s="349">
        <f>IF(T$25=0,0,T$25/FBT_fec!T$25)</f>
        <v>0.32040406107236868</v>
      </c>
      <c r="U120" s="349">
        <f>IF(U$25=0,0,U$25/FBT_fec!U$25)</f>
        <v>0.32632032853827747</v>
      </c>
      <c r="V120" s="349">
        <f>IF(V$25=0,0,V$25/FBT_fec!V$25)</f>
        <v>0.33107335311874347</v>
      </c>
      <c r="W120" s="349">
        <f>IF(W$25=0,0,W$25/FBT_fec!W$25)</f>
        <v>0.32632609350555492</v>
      </c>
      <c r="X120" s="349">
        <f>IF(X$25=0,0,X$25/FBT_fec!X$25)</f>
        <v>0.32664721156655413</v>
      </c>
      <c r="Y120" s="349">
        <f>IF(Y$25=0,0,Y$25/FBT_fec!Y$25)</f>
        <v>0.32698215080536275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0.44604418861304518</v>
      </c>
      <c r="C121" s="349">
        <f>IF(C$34=0,0,C$34/FBT_fec!C$34)</f>
        <v>0.44514664555519512</v>
      </c>
      <c r="D121" s="349">
        <f>IF(D$34=0,0,D$34/FBT_fec!D$34)</f>
        <v>0.44249764576264633</v>
      </c>
      <c r="E121" s="349">
        <f>IF(E$34=0,0,E$34/FBT_fec!E$34)</f>
        <v>0.4432046021126172</v>
      </c>
      <c r="F121" s="349">
        <f>IF(F$34=0,0,F$34/FBT_fec!F$34)</f>
        <v>0.44396809693695161</v>
      </c>
      <c r="G121" s="349">
        <f>IF(G$34=0,0,G$34/FBT_fec!G$34)</f>
        <v>0.44342633454191033</v>
      </c>
      <c r="H121" s="349">
        <f>IF(H$34=0,0,H$34/FBT_fec!H$34)</f>
        <v>0.44398549042961577</v>
      </c>
      <c r="I121" s="349">
        <f>IF(I$34=0,0,I$34/FBT_fec!I$34)</f>
        <v>0.44769945349223456</v>
      </c>
      <c r="J121" s="349">
        <f>IF(J$34=0,0,J$34/FBT_fec!J$34)</f>
        <v>0.44377943484494159</v>
      </c>
      <c r="K121" s="349">
        <f>IF(K$34=0,0,K$34/FBT_fec!K$34)</f>
        <v>0.44927813067806549</v>
      </c>
      <c r="L121" s="349">
        <f>IF(L$34=0,0,L$34/FBT_fec!L$34)</f>
        <v>0.45631518162433737</v>
      </c>
      <c r="M121" s="349">
        <f>IF(M$34=0,0,M$34/FBT_fec!M$34)</f>
        <v>0.45973388187613845</v>
      </c>
      <c r="N121" s="349">
        <f>IF(N$34=0,0,N$34/FBT_fec!N$34)</f>
        <v>0.45979075144311271</v>
      </c>
      <c r="O121" s="349">
        <f>IF(O$34=0,0,O$34/FBT_fec!O$34)</f>
        <v>0.45919363476480823</v>
      </c>
      <c r="P121" s="349">
        <f>IF(P$34=0,0,P$34/FBT_fec!P$34)</f>
        <v>0.46050100557811313</v>
      </c>
      <c r="Q121" s="349">
        <f>IF(Q$34=0,0,Q$34/FBT_fec!Q$34)</f>
        <v>0.45712220709458551</v>
      </c>
      <c r="R121" s="349">
        <f>IF(R$34=0,0,R$34/FBT_fec!R$34)</f>
        <v>0.45510341529004011</v>
      </c>
      <c r="S121" s="349">
        <f>IF(S$34=0,0,S$34/FBT_fec!S$34)</f>
        <v>0.45859206595231938</v>
      </c>
      <c r="T121" s="349">
        <f>IF(T$34=0,0,T$34/FBT_fec!T$34)</f>
        <v>0.45919730713322016</v>
      </c>
      <c r="U121" s="349">
        <f>IF(U$34=0,0,U$34/FBT_fec!U$34)</f>
        <v>0.46136385603215063</v>
      </c>
      <c r="V121" s="349">
        <f>IF(V$34=0,0,V$34/FBT_fec!V$34)</f>
        <v>0.46222489930370214</v>
      </c>
      <c r="W121" s="349">
        <f>IF(W$34=0,0,W$34/FBT_fec!W$34)</f>
        <v>0.45813048875289158</v>
      </c>
      <c r="X121" s="349">
        <f>IF(X$34=0,0,X$34/FBT_fec!X$34)</f>
        <v>0.45889373592917182</v>
      </c>
      <c r="Y121" s="349">
        <f>IF(Y$34=0,0,Y$34/FBT_fec!Y$34)</f>
        <v>0.45909525235344245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0.40090891189525979</v>
      </c>
      <c r="C122" s="349">
        <f>IF(C$45=0,0,C$45/FBT_fec!C$45)</f>
        <v>0.40024808140736501</v>
      </c>
      <c r="D122" s="349">
        <f>IF(D$45=0,0,D$45/FBT_fec!D$45)</f>
        <v>0.39835245293171079</v>
      </c>
      <c r="E122" s="349">
        <f>IF(E$45=0,0,E$45/FBT_fec!E$45)</f>
        <v>0.39881360491447121</v>
      </c>
      <c r="F122" s="349">
        <f>IF(F$45=0,0,F$45/FBT_fec!F$45)</f>
        <v>0.39822361616803087</v>
      </c>
      <c r="G122" s="349">
        <f>IF(G$45=0,0,G$45/FBT_fec!G$45)</f>
        <v>0.39750663667674446</v>
      </c>
      <c r="H122" s="349">
        <f>IF(H$45=0,0,H$45/FBT_fec!H$45)</f>
        <v>0.39796433282730831</v>
      </c>
      <c r="I122" s="349">
        <f>IF(I$45=0,0,I$45/FBT_fec!I$45)</f>
        <v>0.40042148852284071</v>
      </c>
      <c r="J122" s="349">
        <f>IF(J$45=0,0,J$45/FBT_fec!J$45)</f>
        <v>0.39772271564080364</v>
      </c>
      <c r="K122" s="349">
        <f>IF(K$45=0,0,K$45/FBT_fec!K$45)</f>
        <v>0.40170011838831915</v>
      </c>
      <c r="L122" s="349">
        <f>IF(L$45=0,0,L$45/FBT_fec!L$45)</f>
        <v>0.40639526667848619</v>
      </c>
      <c r="M122" s="349">
        <f>IF(M$45=0,0,M$45/FBT_fec!M$45)</f>
        <v>0.40859844678920137</v>
      </c>
      <c r="N122" s="349">
        <f>IF(N$45=0,0,N$45/FBT_fec!N$45)</f>
        <v>0.40866529481085589</v>
      </c>
      <c r="O122" s="349">
        <f>IF(O$45=0,0,O$45/FBT_fec!O$45)</f>
        <v>0.40844182671833029</v>
      </c>
      <c r="P122" s="349">
        <f>IF(P$45=0,0,P$45/FBT_fec!P$45)</f>
        <v>0.40921453484446452</v>
      </c>
      <c r="Q122" s="349">
        <f>IF(Q$45=0,0,Q$45/FBT_fec!Q$45)</f>
        <v>0.40698296963514979</v>
      </c>
      <c r="R122" s="349">
        <f>IF(R$45=0,0,R$45/FBT_fec!R$45)</f>
        <v>0.40544809858628289</v>
      </c>
      <c r="S122" s="349">
        <f>IF(S$45=0,0,S$45/FBT_fec!S$45)</f>
        <v>0.40807839783624772</v>
      </c>
      <c r="T122" s="349">
        <f>IF(T$45=0,0,T$45/FBT_fec!T$45)</f>
        <v>0.40847379215984236</v>
      </c>
      <c r="U122" s="349">
        <f>IF(U$45=0,0,U$45/FBT_fec!U$45)</f>
        <v>0.40987624728853805</v>
      </c>
      <c r="V122" s="349">
        <f>IF(V$45=0,0,V$45/FBT_fec!V$45)</f>
        <v>0.40972011993026514</v>
      </c>
      <c r="W122" s="349">
        <f>IF(W$45=0,0,W$45/FBT_fec!W$45)</f>
        <v>0.40777009681777426</v>
      </c>
      <c r="X122" s="349">
        <f>IF(X$45=0,0,X$45/FBT_fec!X$45)</f>
        <v>0.40847859558070199</v>
      </c>
      <c r="Y122" s="349">
        <f>IF(Y$45=0,0,Y$45/FBT_fec!Y$45)</f>
        <v>0.40858802723027426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0.63127348499847735</v>
      </c>
      <c r="C123" s="349">
        <f>IF(C$66=0,0,C$66/FBT_fec!C$66)</f>
        <v>0.63185866913646505</v>
      </c>
      <c r="D123" s="349">
        <f>IF(D$66=0,0,D$66/FBT_fec!D$66)</f>
        <v>0.63077669291460292</v>
      </c>
      <c r="E123" s="349">
        <f>IF(E$66=0,0,E$66/FBT_fec!E$66)</f>
        <v>0.63080536860624925</v>
      </c>
      <c r="F123" s="349">
        <f>IF(F$66=0,0,F$66/FBT_fec!F$66)</f>
        <v>0.63358589542248922</v>
      </c>
      <c r="G123" s="349">
        <f>IF(G$66=0,0,G$66/FBT_fec!G$66)</f>
        <v>0.6382640174352715</v>
      </c>
      <c r="H123" s="349">
        <f>IF(H$66=0,0,H$66/FBT_fec!H$66)</f>
        <v>0.64020887095307144</v>
      </c>
      <c r="I123" s="349">
        <f>IF(I$66=0,0,I$66/FBT_fec!I$66)</f>
        <v>0.64226757269270274</v>
      </c>
      <c r="J123" s="349">
        <f>IF(J$66=0,0,J$66/FBT_fec!J$66)</f>
        <v>0.64007413397271262</v>
      </c>
      <c r="K123" s="349">
        <f>IF(K$66=0,0,K$66/FBT_fec!K$66)</f>
        <v>0.64470617889168702</v>
      </c>
      <c r="L123" s="349">
        <f>IF(L$66=0,0,L$66/FBT_fec!L$66)</f>
        <v>0.65054870188319447</v>
      </c>
      <c r="M123" s="349">
        <f>IF(M$66=0,0,M$66/FBT_fec!M$66)</f>
        <v>0.65086731557864308</v>
      </c>
      <c r="N123" s="349">
        <f>IF(N$66=0,0,N$66/FBT_fec!N$66)</f>
        <v>0.64923359220900401</v>
      </c>
      <c r="O123" s="349">
        <f>IF(O$66=0,0,O$66/FBT_fec!O$66)</f>
        <v>0.64911001216735287</v>
      </c>
      <c r="P123" s="349">
        <f>IF(P$66=0,0,P$66/FBT_fec!P$66)</f>
        <v>0.64736093309347031</v>
      </c>
      <c r="Q123" s="349">
        <f>IF(Q$66=0,0,Q$66/FBT_fec!Q$66)</f>
        <v>0.64866157463517438</v>
      </c>
      <c r="R123" s="349">
        <f>IF(R$66=0,0,R$66/FBT_fec!R$66)</f>
        <v>0.64620407207366604</v>
      </c>
      <c r="S123" s="349">
        <f>IF(S$66=0,0,S$66/FBT_fec!S$66)</f>
        <v>0.64692836212081517</v>
      </c>
      <c r="T123" s="349">
        <f>IF(T$66=0,0,T$66/FBT_fec!T$66)</f>
        <v>0.64853366742920748</v>
      </c>
      <c r="U123" s="349">
        <f>IF(U$66=0,0,U$66/FBT_fec!U$66)</f>
        <v>0.6530226453088086</v>
      </c>
      <c r="V123" s="349">
        <f>IF(V$66=0,0,V$66/FBT_fec!V$66)</f>
        <v>0.65719449107486572</v>
      </c>
      <c r="W123" s="349">
        <f>IF(W$66=0,0,W$66/FBT_fec!W$66)</f>
        <v>0.65630058869462649</v>
      </c>
      <c r="X123" s="349">
        <f>IF(X$66=0,0,X$66/FBT_fec!X$66)</f>
        <v>0.65633860903702146</v>
      </c>
      <c r="Y123" s="349">
        <f>IF(Y$66=0,0,Y$66/FBT_fec!Y$66)</f>
        <v>0.65635317464334852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0.50330167815822391</v>
      </c>
      <c r="C124" s="337">
        <f>IF(C$80=0,0,C$80/FBT_fec!C$80)</f>
        <v>0.50330167815822413</v>
      </c>
      <c r="D124" s="337">
        <f>IF(D$80=0,0,D$80/FBT_fec!D$80)</f>
        <v>0.50330167815822391</v>
      </c>
      <c r="E124" s="337">
        <f>IF(E$80=0,0,E$80/FBT_fec!E$80)</f>
        <v>0.50330167815822369</v>
      </c>
      <c r="F124" s="337">
        <f>IF(F$80=0,0,F$80/FBT_fec!F$80)</f>
        <v>0.50330167815822402</v>
      </c>
      <c r="G124" s="337">
        <f>IF(G$80=0,0,G$80/FBT_fec!G$80)</f>
        <v>0.50330167815822369</v>
      </c>
      <c r="H124" s="337">
        <f>IF(H$80=0,0,H$80/FBT_fec!H$80)</f>
        <v>0.50330167815822369</v>
      </c>
      <c r="I124" s="337">
        <f>IF(I$80=0,0,I$80/FBT_fec!I$80)</f>
        <v>0.5033016781582238</v>
      </c>
      <c r="J124" s="337">
        <f>IF(J$80=0,0,J$80/FBT_fec!J$80)</f>
        <v>0.5033016781582238</v>
      </c>
      <c r="K124" s="337">
        <f>IF(K$80=0,0,K$80/FBT_fec!K$80)</f>
        <v>0.50330167815822391</v>
      </c>
      <c r="L124" s="337">
        <f>IF(L$80=0,0,L$80/FBT_fec!L$80)</f>
        <v>0.5033016781582238</v>
      </c>
      <c r="M124" s="337">
        <f>IF(M$80=0,0,M$80/FBT_fec!M$80)</f>
        <v>0.50330167815822391</v>
      </c>
      <c r="N124" s="337">
        <f>IF(N$80=0,0,N$80/FBT_fec!N$80)</f>
        <v>0.5033016781582238</v>
      </c>
      <c r="O124" s="337">
        <f>IF(O$80=0,0,O$80/FBT_fec!O$80)</f>
        <v>0.50330167815822369</v>
      </c>
      <c r="P124" s="337">
        <f>IF(P$80=0,0,P$80/FBT_fec!P$80)</f>
        <v>0.5033016781582238</v>
      </c>
      <c r="Q124" s="337">
        <f>IF(Q$80=0,0,Q$80/FBT_fec!Q$80)</f>
        <v>0.50330167815822391</v>
      </c>
      <c r="R124" s="337">
        <f>IF(R$80=0,0,R$80/FBT_fec!R$80)</f>
        <v>0.50330167815822402</v>
      </c>
      <c r="S124" s="337">
        <f>IF(S$80=0,0,S$80/FBT_fec!S$80)</f>
        <v>0.50330167815822391</v>
      </c>
      <c r="T124" s="337">
        <f>IF(T$80=0,0,T$80/FBT_fec!T$80)</f>
        <v>0.5033016781582238</v>
      </c>
      <c r="U124" s="337">
        <f>IF(U$80=0,0,U$80/FBT_fec!U$80)</f>
        <v>0.5033016781582238</v>
      </c>
      <c r="V124" s="337">
        <f>IF(V$80=0,0,V$80/FBT_fec!V$80)</f>
        <v>0.5033016781582238</v>
      </c>
      <c r="W124" s="337">
        <f>IF(W$80=0,0,W$80/FBT_fec!W$80)</f>
        <v>0.50330167815822391</v>
      </c>
      <c r="X124" s="337">
        <f>IF(X$80=0,0,X$80/FBT_fec!X$80)</f>
        <v>0.50330167815822391</v>
      </c>
      <c r="Y124" s="337">
        <f>IF(Y$80=0,0,Y$80/FBT_fec!Y$80)</f>
        <v>0.5033016781582238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IT: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6390.2126229576343</v>
      </c>
      <c r="C5" s="223">
        <v>6531.131182797988</v>
      </c>
      <c r="D5" s="223">
        <v>6913.3203559188114</v>
      </c>
      <c r="E5" s="223">
        <v>6981.9219831587889</v>
      </c>
      <c r="F5" s="223">
        <v>6164.9978345976206</v>
      </c>
      <c r="G5" s="223">
        <v>5590.3806579614302</v>
      </c>
      <c r="H5" s="223">
        <v>5249.4432724811322</v>
      </c>
      <c r="I5" s="223">
        <v>4816.9536289215057</v>
      </c>
      <c r="J5" s="223">
        <v>5101.1771248810119</v>
      </c>
      <c r="K5" s="223">
        <v>4409.9556282020521</v>
      </c>
      <c r="L5" s="223">
        <v>3731.897743921611</v>
      </c>
      <c r="M5" s="223">
        <v>3388.4282556015569</v>
      </c>
      <c r="N5" s="223">
        <v>3270.0731389211919</v>
      </c>
      <c r="O5" s="223">
        <v>3255.7667248811699</v>
      </c>
      <c r="P5" s="223">
        <v>3171.040345080879</v>
      </c>
      <c r="Q5" s="223">
        <v>3198.8791976411312</v>
      </c>
      <c r="R5" s="223">
        <v>3452.923604160826</v>
      </c>
      <c r="S5" s="223">
        <v>3345.4873414158251</v>
      </c>
      <c r="T5" s="223">
        <v>3157.7785764413911</v>
      </c>
      <c r="U5" s="223">
        <v>2946.303018653492</v>
      </c>
      <c r="V5" s="223">
        <v>2751.482477328987</v>
      </c>
      <c r="W5" s="223">
        <v>3630.445050679582</v>
      </c>
      <c r="X5" s="223">
        <v>3533.0291780376951</v>
      </c>
      <c r="Y5" s="223">
        <v>3370.4494722243521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112.7905836205549</v>
      </c>
      <c r="C10" s="260">
        <v>113.32968562983601</v>
      </c>
      <c r="D10" s="260">
        <v>117.8214596733815</v>
      </c>
      <c r="E10" s="260">
        <v>120.2777228956126</v>
      </c>
      <c r="F10" s="260">
        <v>103.82841240205789</v>
      </c>
      <c r="G10" s="260">
        <v>86.205091922393066</v>
      </c>
      <c r="H10" s="260">
        <v>78.704585205775132</v>
      </c>
      <c r="I10" s="260">
        <v>74.0775248942102</v>
      </c>
      <c r="J10" s="260">
        <v>77.148143732353034</v>
      </c>
      <c r="K10" s="260">
        <v>66.617668705338573</v>
      </c>
      <c r="L10" s="260">
        <v>55.70436466183758</v>
      </c>
      <c r="M10" s="260">
        <v>52.841798458439641</v>
      </c>
      <c r="N10" s="260">
        <v>53.164651906451411</v>
      </c>
      <c r="O10" s="260">
        <v>53.007246263850057</v>
      </c>
      <c r="P10" s="260">
        <v>55.710393617221229</v>
      </c>
      <c r="Q10" s="260">
        <v>51.994205130913613</v>
      </c>
      <c r="R10" s="260">
        <v>56.708205828453053</v>
      </c>
      <c r="S10" s="260">
        <v>57.633365633092097</v>
      </c>
      <c r="T10" s="260">
        <v>53.278268695869762</v>
      </c>
      <c r="U10" s="260">
        <v>46.17249041832941</v>
      </c>
      <c r="V10" s="260">
        <v>38.181188726265958</v>
      </c>
      <c r="W10" s="260">
        <v>47.873859922353432</v>
      </c>
      <c r="X10" s="260">
        <v>46.788498286285773</v>
      </c>
      <c r="Y10" s="260">
        <v>44.633215581486247</v>
      </c>
      <c r="DA10" s="68" t="s">
        <v>2305</v>
      </c>
    </row>
    <row r="11" spans="1:105" ht="12" customHeight="1" x14ac:dyDescent="0.25">
      <c r="A11" s="37" t="s">
        <v>159</v>
      </c>
      <c r="B11" s="226">
        <v>3.7145775042689628</v>
      </c>
      <c r="C11" s="226">
        <v>3.8933234601088049</v>
      </c>
      <c r="D11" s="226">
        <v>4.1499109373399259</v>
      </c>
      <c r="E11" s="226">
        <v>4.9846276953486628</v>
      </c>
      <c r="F11" s="226">
        <v>5.2585646697575514</v>
      </c>
      <c r="G11" s="226">
        <v>4.7012713562993289</v>
      </c>
      <c r="H11" s="226">
        <v>3.4502953527651909</v>
      </c>
      <c r="I11" s="226">
        <v>3.7652780242039028</v>
      </c>
      <c r="J11" s="226">
        <v>3.5165592032927129</v>
      </c>
      <c r="K11" s="226">
        <v>2.78477667309099</v>
      </c>
      <c r="L11" s="226">
        <v>3.1427347781534101</v>
      </c>
      <c r="M11" s="226">
        <v>2.1854416535436632</v>
      </c>
      <c r="N11" s="226">
        <v>1.7625752638362251</v>
      </c>
      <c r="O11" s="226">
        <v>1.7036484523480371</v>
      </c>
      <c r="P11" s="226">
        <v>2.083659172885659</v>
      </c>
      <c r="Q11" s="226">
        <v>2.09050305232488</v>
      </c>
      <c r="R11" s="226">
        <v>1.79310892806793</v>
      </c>
      <c r="S11" s="226">
        <v>1.6644542813277481</v>
      </c>
      <c r="T11" s="226">
        <v>1.47301262720297</v>
      </c>
      <c r="U11" s="226">
        <v>1.2193001279608111</v>
      </c>
      <c r="V11" s="226">
        <v>1.295067426140883</v>
      </c>
      <c r="W11" s="226">
        <v>2.138750279399622</v>
      </c>
      <c r="X11" s="226">
        <v>1.1724723520557629</v>
      </c>
      <c r="Y11" s="226">
        <v>1.028839432083678</v>
      </c>
      <c r="DA11" s="69" t="s">
        <v>2306</v>
      </c>
    </row>
    <row r="12" spans="1:105" ht="12" customHeight="1" x14ac:dyDescent="0.25">
      <c r="A12" s="37" t="s">
        <v>35</v>
      </c>
      <c r="B12" s="226">
        <v>109.0760061162859</v>
      </c>
      <c r="C12" s="226">
        <v>109.4363621697272</v>
      </c>
      <c r="D12" s="226">
        <v>113.6715487360416</v>
      </c>
      <c r="E12" s="226">
        <v>115.29309520026391</v>
      </c>
      <c r="F12" s="226">
        <v>98.569847732300332</v>
      </c>
      <c r="G12" s="226">
        <v>81.503820566093736</v>
      </c>
      <c r="H12" s="226">
        <v>75.254289853009936</v>
      </c>
      <c r="I12" s="226">
        <v>70.312246870006291</v>
      </c>
      <c r="J12" s="226">
        <v>73.631584529060319</v>
      </c>
      <c r="K12" s="226">
        <v>63.832892032247592</v>
      </c>
      <c r="L12" s="226">
        <v>52.561629883684169</v>
      </c>
      <c r="M12" s="226">
        <v>50.656356804895978</v>
      </c>
      <c r="N12" s="226">
        <v>51.402076642615192</v>
      </c>
      <c r="O12" s="226">
        <v>51.30359781150203</v>
      </c>
      <c r="P12" s="226">
        <v>53.626734444335568</v>
      </c>
      <c r="Q12" s="226">
        <v>49.903702078588744</v>
      </c>
      <c r="R12" s="226">
        <v>54.915096900385123</v>
      </c>
      <c r="S12" s="226">
        <v>55.968911351764348</v>
      </c>
      <c r="T12" s="226">
        <v>51.805256068666793</v>
      </c>
      <c r="U12" s="226">
        <v>44.953190290368603</v>
      </c>
      <c r="V12" s="226">
        <v>36.886121300125083</v>
      </c>
      <c r="W12" s="226">
        <v>45.735109642953809</v>
      </c>
      <c r="X12" s="226">
        <v>45.616025934230002</v>
      </c>
      <c r="Y12" s="226">
        <v>43.604376149402569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405.5913425325312</v>
      </c>
      <c r="C16" s="261">
        <f t="shared" si="0"/>
        <v>412.21517870487332</v>
      </c>
      <c r="D16" s="261">
        <f t="shared" si="0"/>
        <v>440.78466926574418</v>
      </c>
      <c r="E16" s="261">
        <f t="shared" si="0"/>
        <v>444.69337392832858</v>
      </c>
      <c r="F16" s="261">
        <f t="shared" si="0"/>
        <v>401.68638316761798</v>
      </c>
      <c r="G16" s="261">
        <f t="shared" si="0"/>
        <v>345.330177316885</v>
      </c>
      <c r="H16" s="261">
        <f t="shared" si="0"/>
        <v>314.70419210073288</v>
      </c>
      <c r="I16" s="261">
        <f t="shared" si="0"/>
        <v>283.28734020604452</v>
      </c>
      <c r="J16" s="261">
        <f t="shared" si="0"/>
        <v>311.29490322236933</v>
      </c>
      <c r="K16" s="261">
        <f t="shared" si="0"/>
        <v>247.39289462065949</v>
      </c>
      <c r="L16" s="261">
        <f t="shared" si="0"/>
        <v>185.96251574463389</v>
      </c>
      <c r="M16" s="261">
        <f t="shared" si="0"/>
        <v>172.04683073977591</v>
      </c>
      <c r="N16" s="261">
        <f t="shared" si="0"/>
        <v>174.53971324409741</v>
      </c>
      <c r="O16" s="261">
        <f t="shared" si="0"/>
        <v>174.00279959036209</v>
      </c>
      <c r="P16" s="261">
        <f t="shared" si="0"/>
        <v>181.69567777281591</v>
      </c>
      <c r="Q16" s="261">
        <f t="shared" si="0"/>
        <v>175.74390814449379</v>
      </c>
      <c r="R16" s="261">
        <f t="shared" si="0"/>
        <v>200.62150186931041</v>
      </c>
      <c r="S16" s="261">
        <f t="shared" si="0"/>
        <v>193.0873345513518</v>
      </c>
      <c r="T16" s="261">
        <f t="shared" si="0"/>
        <v>176.78135332615011</v>
      </c>
      <c r="U16" s="261">
        <f t="shared" si="0"/>
        <v>146.91704723872269</v>
      </c>
      <c r="V16" s="261">
        <f t="shared" si="0"/>
        <v>121.1501230134688</v>
      </c>
      <c r="W16" s="261">
        <f t="shared" si="0"/>
        <v>153.0286147813521</v>
      </c>
      <c r="X16" s="261">
        <f t="shared" si="0"/>
        <v>149.03429703743029</v>
      </c>
      <c r="Y16" s="261">
        <f t="shared" si="0"/>
        <v>143.00373084675081</v>
      </c>
      <c r="DA16" s="70"/>
    </row>
    <row r="17" spans="1:105" ht="12" customHeight="1" x14ac:dyDescent="0.25">
      <c r="A17" s="60" t="s">
        <v>2148</v>
      </c>
      <c r="B17" s="329">
        <v>405.5913425325312</v>
      </c>
      <c r="C17" s="329">
        <v>412.21517870487332</v>
      </c>
      <c r="D17" s="329">
        <v>440.78466926574418</v>
      </c>
      <c r="E17" s="329">
        <v>444.69337392832858</v>
      </c>
      <c r="F17" s="329">
        <v>401.68638316761798</v>
      </c>
      <c r="G17" s="329">
        <v>345.330177316885</v>
      </c>
      <c r="H17" s="329">
        <v>314.70419210073288</v>
      </c>
      <c r="I17" s="329">
        <v>283.28734020604452</v>
      </c>
      <c r="J17" s="329">
        <v>311.29490322236933</v>
      </c>
      <c r="K17" s="329">
        <v>247.39289462065949</v>
      </c>
      <c r="L17" s="329">
        <v>185.96251574463389</v>
      </c>
      <c r="M17" s="329">
        <v>172.04683073977591</v>
      </c>
      <c r="N17" s="329">
        <v>174.53971324409741</v>
      </c>
      <c r="O17" s="329">
        <v>174.00279959036209</v>
      </c>
      <c r="P17" s="329">
        <v>181.69567777281591</v>
      </c>
      <c r="Q17" s="329">
        <v>175.74390814449379</v>
      </c>
      <c r="R17" s="329">
        <v>200.62150186931041</v>
      </c>
      <c r="S17" s="329">
        <v>193.0873345513518</v>
      </c>
      <c r="T17" s="329">
        <v>176.78135332615011</v>
      </c>
      <c r="U17" s="329">
        <v>146.91704723872269</v>
      </c>
      <c r="V17" s="329">
        <v>121.1501230134688</v>
      </c>
      <c r="W17" s="329">
        <v>153.0286147813521</v>
      </c>
      <c r="X17" s="329">
        <v>149.03429703743029</v>
      </c>
      <c r="Y17" s="329">
        <v>143.00373084675081</v>
      </c>
      <c r="DA17" s="72" t="s">
        <v>2311</v>
      </c>
    </row>
    <row r="18" spans="1:105" ht="12" customHeight="1" x14ac:dyDescent="0.25">
      <c r="A18" s="59" t="s">
        <v>28</v>
      </c>
      <c r="B18" s="230">
        <v>8.8382879592006844</v>
      </c>
      <c r="C18" s="230">
        <v>8.7897549840484306</v>
      </c>
      <c r="D18" s="230">
        <v>9.1880245981959465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2312</v>
      </c>
    </row>
    <row r="19" spans="1:105" ht="12" customHeight="1" x14ac:dyDescent="0.25">
      <c r="A19" s="59" t="s">
        <v>31</v>
      </c>
      <c r="B19" s="230">
        <v>8.2572250071550428</v>
      </c>
      <c r="C19" s="230">
        <v>8.5938377635782892</v>
      </c>
      <c r="D19" s="230">
        <v>7.904297089286981</v>
      </c>
      <c r="E19" s="230">
        <v>9.0501388160896603</v>
      </c>
      <c r="F19" s="230">
        <v>8.6733100520896755</v>
      </c>
      <c r="G19" s="230">
        <v>8.0265804569223125</v>
      </c>
      <c r="H19" s="230">
        <v>7.4254568387544744</v>
      </c>
      <c r="I19" s="230">
        <v>6.7613703928915756</v>
      </c>
      <c r="J19" s="230">
        <v>6.0884209042843729</v>
      </c>
      <c r="K19" s="230">
        <v>4.243133768697108</v>
      </c>
      <c r="L19" s="230">
        <v>2.2641673778979121</v>
      </c>
      <c r="M19" s="230">
        <v>4.7812955105124706</v>
      </c>
      <c r="N19" s="230">
        <v>4.3830831891143829</v>
      </c>
      <c r="O19" s="230">
        <v>3.9010072782528491</v>
      </c>
      <c r="P19" s="230">
        <v>3.147348832788277</v>
      </c>
      <c r="Q19" s="230">
        <v>2.508835035872091</v>
      </c>
      <c r="R19" s="230">
        <v>3.7131547645523471</v>
      </c>
      <c r="S19" s="230">
        <v>4.9282515121546266</v>
      </c>
      <c r="T19" s="230">
        <v>4.4407791195280666</v>
      </c>
      <c r="U19" s="230">
        <v>4.1270320793162716</v>
      </c>
      <c r="V19" s="230">
        <v>3.220071028255822</v>
      </c>
      <c r="W19" s="230">
        <v>2.7372533160116239</v>
      </c>
      <c r="X19" s="230">
        <v>4.1174159853958994</v>
      </c>
      <c r="Y19" s="230">
        <v>4.8109719721064677</v>
      </c>
      <c r="DA19" s="71" t="s">
        <v>2313</v>
      </c>
    </row>
    <row r="20" spans="1:105" ht="12" customHeight="1" x14ac:dyDescent="0.25">
      <c r="A20" s="59" t="s">
        <v>159</v>
      </c>
      <c r="B20" s="230">
        <v>9.1519003556992811</v>
      </c>
      <c r="C20" s="230">
        <v>9.5052703551702145</v>
      </c>
      <c r="D20" s="230">
        <v>9.7881477968283175</v>
      </c>
      <c r="E20" s="230">
        <v>11.815105453076111</v>
      </c>
      <c r="F20" s="230">
        <v>12.29097888337035</v>
      </c>
      <c r="G20" s="230">
        <v>11.06585342242672</v>
      </c>
      <c r="H20" s="230">
        <v>8.2540274515244114</v>
      </c>
      <c r="I20" s="230">
        <v>9.4444235257269344</v>
      </c>
      <c r="J20" s="230">
        <v>8.4042597456665717</v>
      </c>
      <c r="K20" s="230">
        <v>7.2204147650459696</v>
      </c>
      <c r="L20" s="230">
        <v>8.8651510730667358</v>
      </c>
      <c r="M20" s="230">
        <v>6.2578207259093297</v>
      </c>
      <c r="N20" s="230">
        <v>5.0212462613088933</v>
      </c>
      <c r="O20" s="230">
        <v>4.8541199030671969</v>
      </c>
      <c r="P20" s="230">
        <v>5.9595191078659111</v>
      </c>
      <c r="Q20" s="230">
        <v>5.8820740267845153</v>
      </c>
      <c r="R20" s="230">
        <v>4.8904094951287993</v>
      </c>
      <c r="S20" s="230">
        <v>4.6844311558094978</v>
      </c>
      <c r="T20" s="230">
        <v>4.1855573543966722</v>
      </c>
      <c r="U20" s="230">
        <v>3.5561593931988642</v>
      </c>
      <c r="V20" s="230">
        <v>3.798563332661641</v>
      </c>
      <c r="W20" s="230">
        <v>6.2566153675439153</v>
      </c>
      <c r="X20" s="230">
        <v>3.4426649595420451</v>
      </c>
      <c r="Y20" s="230">
        <v>3.023442907193068</v>
      </c>
      <c r="DA20" s="71" t="s">
        <v>2314</v>
      </c>
    </row>
    <row r="21" spans="1:105" ht="12" customHeight="1" x14ac:dyDescent="0.25">
      <c r="A21" s="59" t="s">
        <v>32</v>
      </c>
      <c r="B21" s="230">
        <v>110.6046881994444</v>
      </c>
      <c r="C21" s="230">
        <v>118.1452761205769</v>
      </c>
      <c r="D21" s="230">
        <v>145.79388702471121</v>
      </c>
      <c r="E21" s="230">
        <v>150.54792478573191</v>
      </c>
      <c r="F21" s="230">
        <v>150.3322458421043</v>
      </c>
      <c r="G21" s="230">
        <v>134.39403491735561</v>
      </c>
      <c r="H21" s="230">
        <v>118.99635928257911</v>
      </c>
      <c r="I21" s="230">
        <v>90.717773355622285</v>
      </c>
      <c r="J21" s="230">
        <v>120.82936783196671</v>
      </c>
      <c r="K21" s="230">
        <v>70.422373632408878</v>
      </c>
      <c r="L21" s="230">
        <v>26.565264280477091</v>
      </c>
      <c r="M21" s="230">
        <v>15.95767438961888</v>
      </c>
      <c r="N21" s="230">
        <v>18.700510650448731</v>
      </c>
      <c r="O21" s="230">
        <v>19.070909889439971</v>
      </c>
      <c r="P21" s="230">
        <v>19.20981543027532</v>
      </c>
      <c r="Q21" s="230">
        <v>26.938341705273221</v>
      </c>
      <c r="R21" s="230">
        <v>42.246048627440487</v>
      </c>
      <c r="S21" s="230">
        <v>25.956049519735021</v>
      </c>
      <c r="T21" s="230">
        <v>20.950663997256239</v>
      </c>
      <c r="U21" s="230">
        <v>8.1252745076249457</v>
      </c>
      <c r="V21" s="230">
        <v>5.9407759324535858</v>
      </c>
      <c r="W21" s="230">
        <v>10.243067571991119</v>
      </c>
      <c r="X21" s="230">
        <v>7.5344316685897788</v>
      </c>
      <c r="Y21" s="230">
        <v>7.0294549937251318</v>
      </c>
      <c r="DA21" s="71" t="s">
        <v>2315</v>
      </c>
    </row>
    <row r="22" spans="1:105" ht="12" customHeight="1" x14ac:dyDescent="0.25">
      <c r="A22" s="59" t="s">
        <v>35</v>
      </c>
      <c r="B22" s="230">
        <v>268.73924101103182</v>
      </c>
      <c r="C22" s="230">
        <v>267.18103948149951</v>
      </c>
      <c r="D22" s="230">
        <v>268.11031275672178</v>
      </c>
      <c r="E22" s="230">
        <v>273.28020487343088</v>
      </c>
      <c r="F22" s="230">
        <v>230.3898483900536</v>
      </c>
      <c r="G22" s="230">
        <v>191.84370852018029</v>
      </c>
      <c r="H22" s="230">
        <v>180.0283485278749</v>
      </c>
      <c r="I22" s="230">
        <v>176.36377293180371</v>
      </c>
      <c r="J22" s="230">
        <v>175.9728547404516</v>
      </c>
      <c r="K22" s="230">
        <v>165.50697245450749</v>
      </c>
      <c r="L22" s="230">
        <v>148.26793301319219</v>
      </c>
      <c r="M22" s="230">
        <v>145.05004011373521</v>
      </c>
      <c r="N22" s="230">
        <v>146.43487314322539</v>
      </c>
      <c r="O22" s="230">
        <v>146.17676251960211</v>
      </c>
      <c r="P22" s="230">
        <v>153.37899440188639</v>
      </c>
      <c r="Q22" s="230">
        <v>140.41465737656401</v>
      </c>
      <c r="R22" s="230">
        <v>149.77188898218881</v>
      </c>
      <c r="S22" s="230">
        <v>157.51860236365269</v>
      </c>
      <c r="T22" s="230">
        <v>147.2043528549691</v>
      </c>
      <c r="U22" s="230">
        <v>131.10858125858269</v>
      </c>
      <c r="V22" s="230">
        <v>108.19071272009781</v>
      </c>
      <c r="W22" s="230">
        <v>133.79167852580539</v>
      </c>
      <c r="X22" s="230">
        <v>133.93978442390261</v>
      </c>
      <c r="Y22" s="230">
        <v>128.1398609737262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337.99278544377597</v>
      </c>
      <c r="C25" s="261">
        <f t="shared" si="1"/>
        <v>343.51264892072771</v>
      </c>
      <c r="D25" s="261">
        <f t="shared" si="1"/>
        <v>367.32055772145372</v>
      </c>
      <c r="E25" s="261">
        <f t="shared" si="1"/>
        <v>370.57781160694049</v>
      </c>
      <c r="F25" s="261">
        <f t="shared" si="1"/>
        <v>334.73865263968167</v>
      </c>
      <c r="G25" s="261">
        <f t="shared" si="1"/>
        <v>287.77514776407082</v>
      </c>
      <c r="H25" s="261">
        <f t="shared" si="1"/>
        <v>262.25349341727753</v>
      </c>
      <c r="I25" s="261">
        <f t="shared" si="1"/>
        <v>236.07278350503699</v>
      </c>
      <c r="J25" s="261">
        <f t="shared" si="1"/>
        <v>259.41241935197439</v>
      </c>
      <c r="K25" s="261">
        <f t="shared" si="1"/>
        <v>206.1607455172163</v>
      </c>
      <c r="L25" s="261">
        <f t="shared" si="1"/>
        <v>154.96876312052831</v>
      </c>
      <c r="M25" s="261">
        <f t="shared" si="1"/>
        <v>143.3723589498133</v>
      </c>
      <c r="N25" s="261">
        <f t="shared" si="1"/>
        <v>145.44976103674779</v>
      </c>
      <c r="O25" s="261">
        <f t="shared" si="1"/>
        <v>145.00233299196839</v>
      </c>
      <c r="P25" s="261">
        <f t="shared" si="1"/>
        <v>151.41306481068</v>
      </c>
      <c r="Q25" s="261">
        <f t="shared" si="1"/>
        <v>146.45325678707809</v>
      </c>
      <c r="R25" s="261">
        <f t="shared" si="1"/>
        <v>167.18458489109199</v>
      </c>
      <c r="S25" s="261">
        <f t="shared" si="1"/>
        <v>160.90611212612649</v>
      </c>
      <c r="T25" s="261">
        <f t="shared" si="1"/>
        <v>147.31779443845841</v>
      </c>
      <c r="U25" s="261">
        <f t="shared" si="1"/>
        <v>122.4308726989357</v>
      </c>
      <c r="V25" s="261">
        <f t="shared" si="1"/>
        <v>100.9584358445573</v>
      </c>
      <c r="W25" s="261">
        <f t="shared" si="1"/>
        <v>127.52384565112671</v>
      </c>
      <c r="X25" s="261">
        <f t="shared" si="1"/>
        <v>124.1952475311919</v>
      </c>
      <c r="Y25" s="261">
        <f t="shared" si="1"/>
        <v>119.1697757056257</v>
      </c>
      <c r="DA25" s="70"/>
    </row>
    <row r="26" spans="1:105" ht="12" customHeight="1" x14ac:dyDescent="0.25">
      <c r="A26" s="60" t="s">
        <v>2160</v>
      </c>
      <c r="B26" s="329">
        <v>337.99278544377597</v>
      </c>
      <c r="C26" s="329">
        <v>343.51264892072771</v>
      </c>
      <c r="D26" s="329">
        <v>367.32055772145372</v>
      </c>
      <c r="E26" s="329">
        <v>370.57781160694049</v>
      </c>
      <c r="F26" s="329">
        <v>334.73865263968167</v>
      </c>
      <c r="G26" s="329">
        <v>287.77514776407082</v>
      </c>
      <c r="H26" s="329">
        <v>262.25349341727753</v>
      </c>
      <c r="I26" s="329">
        <v>236.07278350503699</v>
      </c>
      <c r="J26" s="329">
        <v>259.41241935197439</v>
      </c>
      <c r="K26" s="329">
        <v>206.1607455172163</v>
      </c>
      <c r="L26" s="329">
        <v>154.96876312052831</v>
      </c>
      <c r="M26" s="329">
        <v>143.3723589498133</v>
      </c>
      <c r="N26" s="329">
        <v>145.44976103674779</v>
      </c>
      <c r="O26" s="329">
        <v>145.00233299196839</v>
      </c>
      <c r="P26" s="329">
        <v>151.41306481068</v>
      </c>
      <c r="Q26" s="329">
        <v>146.45325678707809</v>
      </c>
      <c r="R26" s="329">
        <v>167.18458489109199</v>
      </c>
      <c r="S26" s="329">
        <v>160.90611212612649</v>
      </c>
      <c r="T26" s="329">
        <v>147.31779443845841</v>
      </c>
      <c r="U26" s="329">
        <v>122.4308726989357</v>
      </c>
      <c r="V26" s="329">
        <v>100.9584358445573</v>
      </c>
      <c r="W26" s="329">
        <v>127.52384565112671</v>
      </c>
      <c r="X26" s="329">
        <v>124.1952475311919</v>
      </c>
      <c r="Y26" s="329">
        <v>119.1697757056257</v>
      </c>
      <c r="DA26" s="72" t="s">
        <v>2319</v>
      </c>
    </row>
    <row r="27" spans="1:105" ht="12" customHeight="1" x14ac:dyDescent="0.25">
      <c r="A27" s="59" t="s">
        <v>28</v>
      </c>
      <c r="B27" s="230">
        <v>7.365239966000571</v>
      </c>
      <c r="C27" s="230">
        <v>7.3247958200403582</v>
      </c>
      <c r="D27" s="230">
        <v>7.65668716516329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2320</v>
      </c>
    </row>
    <row r="28" spans="1:105" ht="12" customHeight="1" x14ac:dyDescent="0.25">
      <c r="A28" s="59" t="s">
        <v>31</v>
      </c>
      <c r="B28" s="230">
        <v>6.8810208392958714</v>
      </c>
      <c r="C28" s="230">
        <v>7.1615314696485752</v>
      </c>
      <c r="D28" s="230">
        <v>6.5869142410724866</v>
      </c>
      <c r="E28" s="230">
        <v>7.5417823467413836</v>
      </c>
      <c r="F28" s="230">
        <v>7.2277583767414004</v>
      </c>
      <c r="G28" s="230">
        <v>6.6888170474352604</v>
      </c>
      <c r="H28" s="230">
        <v>6.1878806989620632</v>
      </c>
      <c r="I28" s="230">
        <v>5.634475327409648</v>
      </c>
      <c r="J28" s="230">
        <v>5.0736840869036461</v>
      </c>
      <c r="K28" s="230">
        <v>3.5359448072475899</v>
      </c>
      <c r="L28" s="230">
        <v>1.8868061482482601</v>
      </c>
      <c r="M28" s="230">
        <v>3.984412925427061</v>
      </c>
      <c r="N28" s="230">
        <v>3.6525693242619859</v>
      </c>
      <c r="O28" s="230">
        <v>3.2508393985440418</v>
      </c>
      <c r="P28" s="230">
        <v>2.6227906939902308</v>
      </c>
      <c r="Q28" s="230">
        <v>2.0906958632267418</v>
      </c>
      <c r="R28" s="230">
        <v>3.0942956371269559</v>
      </c>
      <c r="S28" s="230">
        <v>4.1068762601288542</v>
      </c>
      <c r="T28" s="230">
        <v>3.700649266273389</v>
      </c>
      <c r="U28" s="230">
        <v>3.4391933994302279</v>
      </c>
      <c r="V28" s="230">
        <v>2.6833925235465168</v>
      </c>
      <c r="W28" s="230">
        <v>2.281044430009687</v>
      </c>
      <c r="X28" s="230">
        <v>3.4311799878299158</v>
      </c>
      <c r="Y28" s="230">
        <v>4.0091433100887217</v>
      </c>
      <c r="DA28" s="71" t="s">
        <v>2321</v>
      </c>
    </row>
    <row r="29" spans="1:105" ht="12" customHeight="1" x14ac:dyDescent="0.25">
      <c r="A29" s="59" t="s">
        <v>159</v>
      </c>
      <c r="B29" s="230">
        <v>7.626583629749403</v>
      </c>
      <c r="C29" s="230">
        <v>7.9210586293085106</v>
      </c>
      <c r="D29" s="230">
        <v>8.1567898306902666</v>
      </c>
      <c r="E29" s="230">
        <v>9.8459212108967584</v>
      </c>
      <c r="F29" s="230">
        <v>10.24248240280863</v>
      </c>
      <c r="G29" s="230">
        <v>9.2215445186889315</v>
      </c>
      <c r="H29" s="230">
        <v>6.8783562096036759</v>
      </c>
      <c r="I29" s="230">
        <v>7.8703529381057802</v>
      </c>
      <c r="J29" s="230">
        <v>7.0035497880554773</v>
      </c>
      <c r="K29" s="230">
        <v>6.0170123042049761</v>
      </c>
      <c r="L29" s="230">
        <v>7.3876258942222801</v>
      </c>
      <c r="M29" s="230">
        <v>5.2148506049244432</v>
      </c>
      <c r="N29" s="230">
        <v>4.1843718844240776</v>
      </c>
      <c r="O29" s="230">
        <v>4.0450999192226647</v>
      </c>
      <c r="P29" s="230">
        <v>4.9662659232215933</v>
      </c>
      <c r="Q29" s="230">
        <v>4.9017283556537619</v>
      </c>
      <c r="R29" s="230">
        <v>4.0753412459406668</v>
      </c>
      <c r="S29" s="230">
        <v>3.9036926298412471</v>
      </c>
      <c r="T29" s="230">
        <v>3.487964461997227</v>
      </c>
      <c r="U29" s="230">
        <v>2.963466160999054</v>
      </c>
      <c r="V29" s="230">
        <v>3.1654694438847</v>
      </c>
      <c r="W29" s="230">
        <v>5.2138461396199283</v>
      </c>
      <c r="X29" s="230">
        <v>2.8688874662850372</v>
      </c>
      <c r="Y29" s="230">
        <v>2.519535755994224</v>
      </c>
      <c r="DA29" s="71" t="s">
        <v>2322</v>
      </c>
    </row>
    <row r="30" spans="1:105" ht="12" customHeight="1" x14ac:dyDescent="0.25">
      <c r="A30" s="59" t="s">
        <v>32</v>
      </c>
      <c r="B30" s="230">
        <v>92.170573499536971</v>
      </c>
      <c r="C30" s="230">
        <v>98.454396767147401</v>
      </c>
      <c r="D30" s="230">
        <v>121.4949058539261</v>
      </c>
      <c r="E30" s="230">
        <v>125.45660398811</v>
      </c>
      <c r="F30" s="230">
        <v>125.276871535087</v>
      </c>
      <c r="G30" s="230">
        <v>111.9950290977963</v>
      </c>
      <c r="H30" s="230">
        <v>99.163632735482608</v>
      </c>
      <c r="I30" s="230">
        <v>75.598144463018542</v>
      </c>
      <c r="J30" s="230">
        <v>100.6911398599723</v>
      </c>
      <c r="K30" s="230">
        <v>58.685311360340741</v>
      </c>
      <c r="L30" s="230">
        <v>22.137720233730899</v>
      </c>
      <c r="M30" s="230">
        <v>13.298061991349069</v>
      </c>
      <c r="N30" s="230">
        <v>15.58375887537394</v>
      </c>
      <c r="O30" s="230">
        <v>15.892424907866641</v>
      </c>
      <c r="P30" s="230">
        <v>16.00817952522943</v>
      </c>
      <c r="Q30" s="230">
        <v>22.448618087727681</v>
      </c>
      <c r="R30" s="230">
        <v>35.205040522867087</v>
      </c>
      <c r="S30" s="230">
        <v>21.630041266445851</v>
      </c>
      <c r="T30" s="230">
        <v>17.458886664380199</v>
      </c>
      <c r="U30" s="230">
        <v>6.7710620896874554</v>
      </c>
      <c r="V30" s="230">
        <v>4.9506466103779863</v>
      </c>
      <c r="W30" s="230">
        <v>8.5358896433259357</v>
      </c>
      <c r="X30" s="230">
        <v>6.2786930571581481</v>
      </c>
      <c r="Y30" s="230">
        <v>5.8578791614376096</v>
      </c>
      <c r="DA30" s="71" t="s">
        <v>2323</v>
      </c>
    </row>
    <row r="31" spans="1:105" ht="12" customHeight="1" x14ac:dyDescent="0.25">
      <c r="A31" s="59" t="s">
        <v>35</v>
      </c>
      <c r="B31" s="230">
        <v>223.94936750919319</v>
      </c>
      <c r="C31" s="230">
        <v>222.65086623458291</v>
      </c>
      <c r="D31" s="230">
        <v>223.42526063060151</v>
      </c>
      <c r="E31" s="230">
        <v>227.73350406119241</v>
      </c>
      <c r="F31" s="230">
        <v>191.9915403250447</v>
      </c>
      <c r="G31" s="230">
        <v>159.8697571001502</v>
      </c>
      <c r="H31" s="230">
        <v>150.0236237732291</v>
      </c>
      <c r="I31" s="230">
        <v>146.9698107765031</v>
      </c>
      <c r="J31" s="230">
        <v>146.64404561704299</v>
      </c>
      <c r="K31" s="230">
        <v>137.92247704542299</v>
      </c>
      <c r="L31" s="230">
        <v>123.5566108443268</v>
      </c>
      <c r="M31" s="230">
        <v>120.8750334281127</v>
      </c>
      <c r="N31" s="230">
        <v>122.0290609526878</v>
      </c>
      <c r="O31" s="230">
        <v>121.81396876633509</v>
      </c>
      <c r="P31" s="230">
        <v>127.81582866823869</v>
      </c>
      <c r="Q31" s="230">
        <v>117.01221448047001</v>
      </c>
      <c r="R31" s="230">
        <v>124.8099074851573</v>
      </c>
      <c r="S31" s="230">
        <v>131.2655019697105</v>
      </c>
      <c r="T31" s="230">
        <v>122.67029404580759</v>
      </c>
      <c r="U31" s="230">
        <v>109.2571510488189</v>
      </c>
      <c r="V31" s="230">
        <v>90.158927266748137</v>
      </c>
      <c r="W31" s="230">
        <v>111.4930654381712</v>
      </c>
      <c r="X31" s="230">
        <v>111.61648701991879</v>
      </c>
      <c r="Y31" s="230">
        <v>106.7832174781052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4598.5914544684329</v>
      </c>
      <c r="C34" s="261">
        <v>4705.3805148601541</v>
      </c>
      <c r="D34" s="261">
        <v>4976.8157046080514</v>
      </c>
      <c r="E34" s="261">
        <v>5025.8467746707393</v>
      </c>
      <c r="F34" s="261">
        <v>4386.8351587779243</v>
      </c>
      <c r="G34" s="261">
        <v>4009.2932745359708</v>
      </c>
      <c r="H34" s="261">
        <v>3781.8866302056481</v>
      </c>
      <c r="I34" s="261">
        <v>3465.7588110614888</v>
      </c>
      <c r="J34" s="261">
        <v>3652.949133829994</v>
      </c>
      <c r="K34" s="261">
        <v>3194.2578099357738</v>
      </c>
      <c r="L34" s="261">
        <v>2736.2894900406959</v>
      </c>
      <c r="M34" s="261">
        <v>2458.023912661853</v>
      </c>
      <c r="N34" s="261">
        <v>2349.280458354423</v>
      </c>
      <c r="O34" s="261">
        <v>2339.174841434427</v>
      </c>
      <c r="P34" s="261">
        <v>2233.7045761015411</v>
      </c>
      <c r="Q34" s="261">
        <v>2276.4682516847929</v>
      </c>
      <c r="R34" s="261">
        <v>2440.1180467250579</v>
      </c>
      <c r="S34" s="261">
        <v>2356.5346638628939</v>
      </c>
      <c r="T34" s="261">
        <v>2227.7012424980462</v>
      </c>
      <c r="U34" s="261">
        <v>2107.4626590681651</v>
      </c>
      <c r="V34" s="261">
        <v>1994.704976674002</v>
      </c>
      <c r="W34" s="261">
        <v>2720.8432494510162</v>
      </c>
      <c r="X34" s="261">
        <v>2646.1785288265751</v>
      </c>
      <c r="Y34" s="261">
        <v>2517.9745557221072</v>
      </c>
      <c r="DA34" s="70" t="s">
        <v>2327</v>
      </c>
    </row>
    <row r="35" spans="1:105" ht="12" customHeight="1" x14ac:dyDescent="0.25">
      <c r="A35" s="64" t="s">
        <v>28</v>
      </c>
      <c r="B35" s="229">
        <v>100.1463986628376</v>
      </c>
      <c r="C35" s="229">
        <v>100.2124420175026</v>
      </c>
      <c r="D35" s="229">
        <v>103.6215373769638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93.562390276553813</v>
      </c>
      <c r="C37" s="229">
        <v>97.978779858292896</v>
      </c>
      <c r="D37" s="229">
        <v>89.143798813620634</v>
      </c>
      <c r="E37" s="229">
        <v>102.225144994087</v>
      </c>
      <c r="F37" s="229">
        <v>94.721611371157508</v>
      </c>
      <c r="G37" s="229">
        <v>93.188829581870991</v>
      </c>
      <c r="H37" s="229">
        <v>89.233752350734122</v>
      </c>
      <c r="I37" s="229">
        <v>82.719118323361897</v>
      </c>
      <c r="J37" s="229">
        <v>71.445730843883084</v>
      </c>
      <c r="K37" s="229">
        <v>54.785984051989438</v>
      </c>
      <c r="L37" s="229">
        <v>33.315409694406803</v>
      </c>
      <c r="M37" s="229">
        <v>68.310114448538428</v>
      </c>
      <c r="N37" s="229">
        <v>58.995694974744822</v>
      </c>
      <c r="O37" s="229">
        <v>52.442478529219507</v>
      </c>
      <c r="P37" s="229">
        <v>38.692431083458793</v>
      </c>
      <c r="Q37" s="229">
        <v>32.497759769752982</v>
      </c>
      <c r="R37" s="229">
        <v>45.162337370844547</v>
      </c>
      <c r="S37" s="229">
        <v>60.146852964809341</v>
      </c>
      <c r="T37" s="229">
        <v>55.960252459322483</v>
      </c>
      <c r="U37" s="229">
        <v>59.200522767129748</v>
      </c>
      <c r="V37" s="229">
        <v>53.017624295697779</v>
      </c>
      <c r="W37" s="229">
        <v>48.644549293198473</v>
      </c>
      <c r="X37" s="229">
        <v>73.077912520042204</v>
      </c>
      <c r="Y37" s="229">
        <v>84.669895166473268</v>
      </c>
      <c r="DA37" s="73" t="s">
        <v>2330</v>
      </c>
    </row>
    <row r="38" spans="1:105" ht="12" customHeight="1" x14ac:dyDescent="0.25">
      <c r="A38" s="64" t="s">
        <v>159</v>
      </c>
      <c r="B38" s="229">
        <v>103.6999321333851</v>
      </c>
      <c r="C38" s="229">
        <v>108.37006902431921</v>
      </c>
      <c r="D38" s="229">
        <v>110.3896612313642</v>
      </c>
      <c r="E38" s="229">
        <v>133.4566123907251</v>
      </c>
      <c r="F38" s="229">
        <v>134.23033630409779</v>
      </c>
      <c r="G38" s="229">
        <v>128.47487598173191</v>
      </c>
      <c r="H38" s="229">
        <v>99.190912761272614</v>
      </c>
      <c r="I38" s="229">
        <v>115.5437938944867</v>
      </c>
      <c r="J38" s="229">
        <v>98.621381335256245</v>
      </c>
      <c r="K38" s="229">
        <v>93.227682588009287</v>
      </c>
      <c r="L38" s="229">
        <v>130.44359833336719</v>
      </c>
      <c r="M38" s="229">
        <v>89.405151604922352</v>
      </c>
      <c r="N38" s="229">
        <v>67.585281876685528</v>
      </c>
      <c r="O38" s="229">
        <v>65.255473942327498</v>
      </c>
      <c r="P38" s="229">
        <v>73.264291510825814</v>
      </c>
      <c r="Q38" s="229">
        <v>76.192426340179864</v>
      </c>
      <c r="R38" s="229">
        <v>59.481044423208978</v>
      </c>
      <c r="S38" s="229">
        <v>57.171147060443587</v>
      </c>
      <c r="T38" s="229">
        <v>52.744088352654543</v>
      </c>
      <c r="U38" s="229">
        <v>51.011596487393867</v>
      </c>
      <c r="V38" s="229">
        <v>62.542348248620371</v>
      </c>
      <c r="W38" s="229">
        <v>111.1881873974796</v>
      </c>
      <c r="X38" s="229">
        <v>61.102101328009923</v>
      </c>
      <c r="Y38" s="229">
        <v>53.210576880947372</v>
      </c>
      <c r="DA38" s="73" t="s">
        <v>2331</v>
      </c>
    </row>
    <row r="39" spans="1:105" ht="12" customHeight="1" x14ac:dyDescent="0.25">
      <c r="A39" s="64" t="s">
        <v>32</v>
      </c>
      <c r="B39" s="229">
        <v>1253.258690996774</v>
      </c>
      <c r="C39" s="229">
        <v>1346.980280378873</v>
      </c>
      <c r="D39" s="229">
        <v>1644.247525918712</v>
      </c>
      <c r="E39" s="229">
        <v>1700.502473223929</v>
      </c>
      <c r="F39" s="229">
        <v>1641.785256342625</v>
      </c>
      <c r="G39" s="229">
        <v>1560.318604410483</v>
      </c>
      <c r="H39" s="229">
        <v>1430.0119016841199</v>
      </c>
      <c r="I39" s="229">
        <v>1109.8481213401519</v>
      </c>
      <c r="J39" s="229">
        <v>1417.895153418918</v>
      </c>
      <c r="K39" s="229">
        <v>909.2711305005771</v>
      </c>
      <c r="L39" s="229">
        <v>390.8865889437746</v>
      </c>
      <c r="M39" s="229">
        <v>227.9864445714924</v>
      </c>
      <c r="N39" s="229">
        <v>251.70629317413329</v>
      </c>
      <c r="O39" s="229">
        <v>256.37629234507972</v>
      </c>
      <c r="P39" s="229">
        <v>236.15890679757109</v>
      </c>
      <c r="Q39" s="229">
        <v>348.94113993795492</v>
      </c>
      <c r="R39" s="229">
        <v>513.82999677569057</v>
      </c>
      <c r="S39" s="229">
        <v>316.78064525734169</v>
      </c>
      <c r="T39" s="229">
        <v>264.008727955263</v>
      </c>
      <c r="U39" s="229">
        <v>116.5536126769145</v>
      </c>
      <c r="V39" s="229">
        <v>97.813316429343388</v>
      </c>
      <c r="W39" s="229">
        <v>182.03262464041839</v>
      </c>
      <c r="X39" s="229">
        <v>133.7247779477151</v>
      </c>
      <c r="Y39" s="229">
        <v>123.7137154086454</v>
      </c>
      <c r="DA39" s="73" t="s">
        <v>2332</v>
      </c>
    </row>
    <row r="40" spans="1:105" ht="12" customHeight="1" x14ac:dyDescent="0.25">
      <c r="A40" s="64" t="s">
        <v>33</v>
      </c>
      <c r="B40" s="229">
        <v>2.847066985064707</v>
      </c>
      <c r="C40" s="229">
        <v>5.6943723380957447</v>
      </c>
      <c r="D40" s="229">
        <v>5.6943723380966329</v>
      </c>
      <c r="E40" s="229">
        <v>2.8470669850653461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1.3258589861048891</v>
      </c>
      <c r="X40" s="229">
        <v>1.044940183330469</v>
      </c>
      <c r="Y40" s="229">
        <v>1.204354313624624</v>
      </c>
      <c r="DA40" s="73" t="s">
        <v>2333</v>
      </c>
    </row>
    <row r="41" spans="1:105" ht="12" customHeight="1" x14ac:dyDescent="0.25">
      <c r="A41" s="64" t="s">
        <v>35</v>
      </c>
      <c r="B41" s="229">
        <v>3045.0769754138182</v>
      </c>
      <c r="C41" s="229">
        <v>3046.1445712430709</v>
      </c>
      <c r="D41" s="229">
        <v>3023.7188089292931</v>
      </c>
      <c r="E41" s="229">
        <v>3086.8154770769329</v>
      </c>
      <c r="F41" s="229">
        <v>2516.0979547600441</v>
      </c>
      <c r="G41" s="229">
        <v>2227.3109645618861</v>
      </c>
      <c r="H41" s="229">
        <v>2163.450063409522</v>
      </c>
      <c r="I41" s="229">
        <v>2157.6477775034882</v>
      </c>
      <c r="J41" s="229">
        <v>2064.9868682319361</v>
      </c>
      <c r="K41" s="229">
        <v>2136.9730127951989</v>
      </c>
      <c r="L41" s="229">
        <v>2181.643893069147</v>
      </c>
      <c r="M41" s="229">
        <v>2072.3222020368989</v>
      </c>
      <c r="N41" s="229">
        <v>1970.9931883288591</v>
      </c>
      <c r="O41" s="229">
        <v>1965.1005966178</v>
      </c>
      <c r="P41" s="229">
        <v>1885.5889467096849</v>
      </c>
      <c r="Q41" s="229">
        <v>1818.836925636906</v>
      </c>
      <c r="R41" s="229">
        <v>1821.6446681553141</v>
      </c>
      <c r="S41" s="229">
        <v>1922.4360185803</v>
      </c>
      <c r="T41" s="229">
        <v>1854.988173730806</v>
      </c>
      <c r="U41" s="229">
        <v>1880.696927136727</v>
      </c>
      <c r="V41" s="229">
        <v>1781.331687700341</v>
      </c>
      <c r="W41" s="229">
        <v>2377.6520291338152</v>
      </c>
      <c r="X41" s="229">
        <v>2377.228796847477</v>
      </c>
      <c r="Y41" s="229">
        <v>2255.1760139524158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729.0108083047221</v>
      </c>
      <c r="C45" s="261">
        <f t="shared" si="2"/>
        <v>746.2421343745134</v>
      </c>
      <c r="D45" s="261">
        <f t="shared" si="2"/>
        <v>789.93908151104154</v>
      </c>
      <c r="E45" s="261">
        <f t="shared" si="2"/>
        <v>796.8879603567716</v>
      </c>
      <c r="F45" s="261">
        <f t="shared" si="2"/>
        <v>731.84578431780869</v>
      </c>
      <c r="G45" s="261">
        <f t="shared" si="2"/>
        <v>672.83577909714563</v>
      </c>
      <c r="H45" s="261">
        <f t="shared" si="2"/>
        <v>633.38600757772679</v>
      </c>
      <c r="I45" s="261">
        <f t="shared" si="2"/>
        <v>588.99478238558424</v>
      </c>
      <c r="J45" s="261">
        <f t="shared" si="2"/>
        <v>624.05122547225494</v>
      </c>
      <c r="K45" s="261">
        <f t="shared" si="2"/>
        <v>539.54882425512255</v>
      </c>
      <c r="L45" s="261">
        <f t="shared" si="2"/>
        <v>461.51748964475451</v>
      </c>
      <c r="M45" s="261">
        <f t="shared" si="2"/>
        <v>430.89374822270929</v>
      </c>
      <c r="N45" s="261">
        <f t="shared" si="2"/>
        <v>419.54536691245937</v>
      </c>
      <c r="O45" s="261">
        <f t="shared" si="2"/>
        <v>417.24166169975558</v>
      </c>
      <c r="P45" s="261">
        <f t="shared" si="2"/>
        <v>418.97347515287771</v>
      </c>
      <c r="Q45" s="261">
        <f t="shared" si="2"/>
        <v>420.25673972223058</v>
      </c>
      <c r="R45" s="261">
        <f t="shared" si="2"/>
        <v>452.2265491983045</v>
      </c>
      <c r="S45" s="261">
        <f t="shared" si="2"/>
        <v>441.6361398725565</v>
      </c>
      <c r="T45" s="261">
        <f t="shared" si="2"/>
        <v>422.13325621004788</v>
      </c>
      <c r="U45" s="261">
        <f t="shared" si="2"/>
        <v>398.3277806683754</v>
      </c>
      <c r="V45" s="261">
        <f t="shared" si="2"/>
        <v>377.84502279539129</v>
      </c>
      <c r="W45" s="261">
        <f t="shared" si="2"/>
        <v>446.34792055512889</v>
      </c>
      <c r="X45" s="261">
        <f t="shared" si="2"/>
        <v>434.91904114183637</v>
      </c>
      <c r="Y45" s="261">
        <f t="shared" si="2"/>
        <v>418.43879488724644</v>
      </c>
      <c r="DA45" s="70"/>
    </row>
    <row r="46" spans="1:105" ht="12" customHeight="1" x14ac:dyDescent="0.25">
      <c r="A46" s="165" t="s">
        <v>2184</v>
      </c>
      <c r="B46" s="346">
        <v>396.66680817197113</v>
      </c>
      <c r="C46" s="346">
        <v>406.18040070261168</v>
      </c>
      <c r="D46" s="346">
        <v>430.26050263103781</v>
      </c>
      <c r="E46" s="346">
        <v>433.66586557265578</v>
      </c>
      <c r="F46" s="346">
        <v>414.80558646014219</v>
      </c>
      <c r="G46" s="346">
        <v>383.08084484007651</v>
      </c>
      <c r="H46" s="346">
        <v>360.06593920987848</v>
      </c>
      <c r="I46" s="346">
        <v>338.52153244200002</v>
      </c>
      <c r="J46" s="346">
        <v>360.04957639363232</v>
      </c>
      <c r="K46" s="346">
        <v>308.69717576223661</v>
      </c>
      <c r="L46" s="346">
        <v>263.76358964181338</v>
      </c>
      <c r="M46" s="346">
        <v>253.2503311798215</v>
      </c>
      <c r="N46" s="346">
        <v>249.76092907018469</v>
      </c>
      <c r="O46" s="346">
        <v>248.1875651335551</v>
      </c>
      <c r="P46" s="346">
        <v>257.54180171838061</v>
      </c>
      <c r="Q46" s="346">
        <v>255.73450015581341</v>
      </c>
      <c r="R46" s="346">
        <v>275.87720386632992</v>
      </c>
      <c r="S46" s="346">
        <v>271.3274346104987</v>
      </c>
      <c r="T46" s="346">
        <v>261.13544865028041</v>
      </c>
      <c r="U46" s="346">
        <v>246.01971477908239</v>
      </c>
      <c r="V46" s="346">
        <v>233.68604768391901</v>
      </c>
      <c r="W46" s="346">
        <v>249.71033310906839</v>
      </c>
      <c r="X46" s="346">
        <v>243.67753468422919</v>
      </c>
      <c r="Y46" s="346">
        <v>236.46269538659971</v>
      </c>
      <c r="DA46" s="167" t="s">
        <v>2338</v>
      </c>
    </row>
    <row r="47" spans="1:105" ht="12" customHeight="1" x14ac:dyDescent="0.25">
      <c r="A47" s="59" t="s">
        <v>28</v>
      </c>
      <c r="B47" s="230">
        <v>8.6438123964633338</v>
      </c>
      <c r="C47" s="230">
        <v>8.6610740844520979</v>
      </c>
      <c r="D47" s="230">
        <v>8.9686514923293696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2339</v>
      </c>
    </row>
    <row r="48" spans="1:105" ht="12" customHeight="1" x14ac:dyDescent="0.25">
      <c r="A48" s="59" t="s">
        <v>31</v>
      </c>
      <c r="B48" s="230">
        <v>8.0755350138748732</v>
      </c>
      <c r="C48" s="230">
        <v>8.4680250672734374</v>
      </c>
      <c r="D48" s="230">
        <v>7.7155742377493972</v>
      </c>
      <c r="E48" s="230">
        <v>8.8257134316212333</v>
      </c>
      <c r="F48" s="230">
        <v>8.9565830794080448</v>
      </c>
      <c r="G48" s="230">
        <v>8.9040269996244614</v>
      </c>
      <c r="H48" s="230">
        <v>8.4957689087685928</v>
      </c>
      <c r="I48" s="230">
        <v>8.0796743869487866</v>
      </c>
      <c r="J48" s="230">
        <v>7.0419828426416702</v>
      </c>
      <c r="K48" s="230">
        <v>5.2945878368359134</v>
      </c>
      <c r="L48" s="230">
        <v>3.2114263068173079</v>
      </c>
      <c r="M48" s="230">
        <v>7.0379946337827777</v>
      </c>
      <c r="N48" s="230">
        <v>6.2720564229077436</v>
      </c>
      <c r="O48" s="230">
        <v>5.5641719572164732</v>
      </c>
      <c r="P48" s="230">
        <v>4.461162196967833</v>
      </c>
      <c r="Q48" s="230">
        <v>3.650742040768955</v>
      </c>
      <c r="R48" s="230">
        <v>5.1060068059651176</v>
      </c>
      <c r="S48" s="230">
        <v>6.9252074094616676</v>
      </c>
      <c r="T48" s="230">
        <v>6.5597690362472161</v>
      </c>
      <c r="U48" s="230">
        <v>6.9109152009277688</v>
      </c>
      <c r="V48" s="230">
        <v>6.2111837209685596</v>
      </c>
      <c r="W48" s="230">
        <v>4.4666184708120227</v>
      </c>
      <c r="X48" s="230">
        <v>6.732153581659948</v>
      </c>
      <c r="Y48" s="230">
        <v>7.9551448987914828</v>
      </c>
      <c r="DA48" s="71" t="s">
        <v>2340</v>
      </c>
    </row>
    <row r="49" spans="1:105" ht="12" customHeight="1" x14ac:dyDescent="0.25">
      <c r="A49" s="59" t="s">
        <v>159</v>
      </c>
      <c r="B49" s="230">
        <v>8.9505241412099146</v>
      </c>
      <c r="C49" s="230">
        <v>9.3661144011727036</v>
      </c>
      <c r="D49" s="230">
        <v>9.5544461605383066</v>
      </c>
      <c r="E49" s="230">
        <v>11.522114413079301</v>
      </c>
      <c r="F49" s="230">
        <v>12.692406109664381</v>
      </c>
      <c r="G49" s="230">
        <v>12.27554600317986</v>
      </c>
      <c r="H49" s="230">
        <v>9.4437704396576905</v>
      </c>
      <c r="I49" s="230">
        <v>11.28585810659583</v>
      </c>
      <c r="J49" s="230">
        <v>9.7205258743595842</v>
      </c>
      <c r="K49" s="230">
        <v>9.0096429374795388</v>
      </c>
      <c r="L49" s="230">
        <v>12.574061285340131</v>
      </c>
      <c r="M49" s="230">
        <v>9.2114174058662019</v>
      </c>
      <c r="N49" s="230">
        <v>7.1852480332702324</v>
      </c>
      <c r="O49" s="230">
        <v>6.923636875066153</v>
      </c>
      <c r="P49" s="230">
        <v>8.4472305958426777</v>
      </c>
      <c r="Q49" s="230">
        <v>8.5593251965380279</v>
      </c>
      <c r="R49" s="230">
        <v>6.7248649058382206</v>
      </c>
      <c r="S49" s="230">
        <v>6.5825896404264492</v>
      </c>
      <c r="T49" s="230">
        <v>6.1827640586920181</v>
      </c>
      <c r="U49" s="230">
        <v>5.9549612251746007</v>
      </c>
      <c r="V49" s="230">
        <v>7.3270354994857776</v>
      </c>
      <c r="W49" s="230">
        <v>10.20947297861245</v>
      </c>
      <c r="X49" s="230">
        <v>5.6289064112155023</v>
      </c>
      <c r="Y49" s="230">
        <v>4.9993902603039224</v>
      </c>
      <c r="DA49" s="71" t="s">
        <v>2341</v>
      </c>
    </row>
    <row r="50" spans="1:105" ht="12" customHeight="1" x14ac:dyDescent="0.25">
      <c r="A50" s="59" t="s">
        <v>32</v>
      </c>
      <c r="B50" s="230">
        <v>108.1709692395881</v>
      </c>
      <c r="C50" s="230">
        <v>116.4156442432558</v>
      </c>
      <c r="D50" s="230">
        <v>142.3129148667513</v>
      </c>
      <c r="E50" s="230">
        <v>146.81463664645011</v>
      </c>
      <c r="F50" s="230">
        <v>155.24214415399541</v>
      </c>
      <c r="G50" s="230">
        <v>149.08566878696021</v>
      </c>
      <c r="H50" s="230">
        <v>136.14860222110849</v>
      </c>
      <c r="I50" s="230">
        <v>108.4055490574867</v>
      </c>
      <c r="J50" s="230">
        <v>139.75353355764099</v>
      </c>
      <c r="K50" s="230">
        <v>87.873129437009297</v>
      </c>
      <c r="L50" s="230">
        <v>37.679364781363311</v>
      </c>
      <c r="M50" s="230">
        <v>23.489455206200571</v>
      </c>
      <c r="N50" s="230">
        <v>26.759852112343911</v>
      </c>
      <c r="O50" s="230">
        <v>27.201646763640412</v>
      </c>
      <c r="P50" s="230">
        <v>27.228663539132569</v>
      </c>
      <c r="Q50" s="230">
        <v>39.199443233961048</v>
      </c>
      <c r="R50" s="230">
        <v>58.093084047050198</v>
      </c>
      <c r="S50" s="230">
        <v>36.473590280670557</v>
      </c>
      <c r="T50" s="230">
        <v>30.947613758512279</v>
      </c>
      <c r="U50" s="230">
        <v>13.60616589046699</v>
      </c>
      <c r="V50" s="230">
        <v>11.45914187537792</v>
      </c>
      <c r="W50" s="230">
        <v>16.714519824381831</v>
      </c>
      <c r="X50" s="230">
        <v>12.31912231442694</v>
      </c>
      <c r="Y50" s="230">
        <v>11.623500065857231</v>
      </c>
      <c r="DA50" s="71" t="s">
        <v>2342</v>
      </c>
    </row>
    <row r="51" spans="1:105" ht="12" customHeight="1" x14ac:dyDescent="0.25">
      <c r="A51" s="59" t="s">
        <v>35</v>
      </c>
      <c r="B51" s="230">
        <v>262.82596738083492</v>
      </c>
      <c r="C51" s="230">
        <v>263.26954290645767</v>
      </c>
      <c r="D51" s="230">
        <v>261.70891587366941</v>
      </c>
      <c r="E51" s="230">
        <v>266.50340108150522</v>
      </c>
      <c r="F51" s="230">
        <v>237.9144531170744</v>
      </c>
      <c r="G51" s="230">
        <v>212.81560305031201</v>
      </c>
      <c r="H51" s="230">
        <v>205.97779764034371</v>
      </c>
      <c r="I51" s="230">
        <v>210.75045089096861</v>
      </c>
      <c r="J51" s="230">
        <v>203.53353411898999</v>
      </c>
      <c r="K51" s="230">
        <v>206.51981555091189</v>
      </c>
      <c r="L51" s="230">
        <v>210.2987372682926</v>
      </c>
      <c r="M51" s="230">
        <v>213.5114639339719</v>
      </c>
      <c r="N51" s="230">
        <v>209.54377250166289</v>
      </c>
      <c r="O51" s="230">
        <v>208.4981095376321</v>
      </c>
      <c r="P51" s="230">
        <v>217.40474538643761</v>
      </c>
      <c r="Q51" s="230">
        <v>204.3249896845453</v>
      </c>
      <c r="R51" s="230">
        <v>205.95324810747641</v>
      </c>
      <c r="S51" s="230">
        <v>221.34604727994</v>
      </c>
      <c r="T51" s="230">
        <v>217.44530179682889</v>
      </c>
      <c r="U51" s="230">
        <v>219.54767246251299</v>
      </c>
      <c r="V51" s="230">
        <v>208.68868658808671</v>
      </c>
      <c r="W51" s="230">
        <v>218.3197218352621</v>
      </c>
      <c r="X51" s="230">
        <v>218.99735237692681</v>
      </c>
      <c r="Y51" s="230">
        <v>211.88466016164699</v>
      </c>
      <c r="DA51" s="71" t="s">
        <v>2343</v>
      </c>
    </row>
    <row r="52" spans="1:105" ht="12" customHeight="1" x14ac:dyDescent="0.25">
      <c r="A52" s="165" t="s">
        <v>2191</v>
      </c>
      <c r="B52" s="346">
        <v>332.34400013275098</v>
      </c>
      <c r="C52" s="346">
        <v>340.06173367190172</v>
      </c>
      <c r="D52" s="346">
        <v>359.67857888000373</v>
      </c>
      <c r="E52" s="346">
        <v>363.22209478411582</v>
      </c>
      <c r="F52" s="346">
        <v>317.0401978576665</v>
      </c>
      <c r="G52" s="346">
        <v>289.75493425706912</v>
      </c>
      <c r="H52" s="346">
        <v>273.32006836784831</v>
      </c>
      <c r="I52" s="346">
        <v>250.47324994358419</v>
      </c>
      <c r="J52" s="346">
        <v>264.00164907862262</v>
      </c>
      <c r="K52" s="346">
        <v>230.851648492886</v>
      </c>
      <c r="L52" s="346">
        <v>197.75390000294109</v>
      </c>
      <c r="M52" s="346">
        <v>177.64341704288779</v>
      </c>
      <c r="N52" s="346">
        <v>169.78443784227471</v>
      </c>
      <c r="O52" s="346">
        <v>169.05409656620051</v>
      </c>
      <c r="P52" s="346">
        <v>161.4316734344971</v>
      </c>
      <c r="Q52" s="346">
        <v>164.5222395664172</v>
      </c>
      <c r="R52" s="346">
        <v>176.3493453319746</v>
      </c>
      <c r="S52" s="346">
        <v>170.3087052620578</v>
      </c>
      <c r="T52" s="346">
        <v>160.99780755976749</v>
      </c>
      <c r="U52" s="346">
        <v>152.308065889293</v>
      </c>
      <c r="V52" s="346">
        <v>144.1589751114723</v>
      </c>
      <c r="W52" s="346">
        <v>196.63758744606051</v>
      </c>
      <c r="X52" s="346">
        <v>191.24150645760719</v>
      </c>
      <c r="Y52" s="346">
        <v>181.97609950064671</v>
      </c>
      <c r="DA52" s="167" t="s">
        <v>2344</v>
      </c>
    </row>
    <row r="53" spans="1:105" ht="12" customHeight="1" x14ac:dyDescent="0.25">
      <c r="A53" s="64" t="s">
        <v>28</v>
      </c>
      <c r="B53" s="229">
        <v>7.2376628930921054</v>
      </c>
      <c r="C53" s="229">
        <v>7.242435900846524</v>
      </c>
      <c r="D53" s="229">
        <v>7.4888140363724318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6.7618311725162501</v>
      </c>
      <c r="C55" s="229">
        <v>7.0810072929158068</v>
      </c>
      <c r="D55" s="229">
        <v>6.4424959203453493</v>
      </c>
      <c r="E55" s="229">
        <v>7.3878956062672216</v>
      </c>
      <c r="F55" s="229">
        <v>6.8456090378546683</v>
      </c>
      <c r="G55" s="229">
        <v>6.7348336327712017</v>
      </c>
      <c r="H55" s="229">
        <v>6.4489969367209881</v>
      </c>
      <c r="I55" s="229">
        <v>5.9781789583258886</v>
      </c>
      <c r="J55" s="229">
        <v>5.1634419400295872</v>
      </c>
      <c r="K55" s="229">
        <v>3.9594282882761491</v>
      </c>
      <c r="L55" s="229">
        <v>2.407732157450472</v>
      </c>
      <c r="M55" s="229">
        <v>4.9368283549723504</v>
      </c>
      <c r="N55" s="229">
        <v>4.2636675713965442</v>
      </c>
      <c r="O55" s="229">
        <v>3.790061209795248</v>
      </c>
      <c r="P55" s="229">
        <v>2.796333931478574</v>
      </c>
      <c r="Q55" s="229">
        <v>2.3486399225002161</v>
      </c>
      <c r="R55" s="229">
        <v>3.2639193991861801</v>
      </c>
      <c r="S55" s="229">
        <v>4.3468627095145589</v>
      </c>
      <c r="T55" s="229">
        <v>4.0442936353257037</v>
      </c>
      <c r="U55" s="229">
        <v>4.2784706450188867</v>
      </c>
      <c r="V55" s="229">
        <v>3.8316274690690681</v>
      </c>
      <c r="W55" s="229">
        <v>3.515581729063411</v>
      </c>
      <c r="X55" s="229">
        <v>5.2814010569828902</v>
      </c>
      <c r="Y55" s="229">
        <v>6.1191632109661169</v>
      </c>
      <c r="DA55" s="73" t="s">
        <v>2347</v>
      </c>
    </row>
    <row r="56" spans="1:105" ht="12" customHeight="1" x14ac:dyDescent="0.25">
      <c r="A56" s="64" t="s">
        <v>159</v>
      </c>
      <c r="B56" s="229">
        <v>7.4944796901267257</v>
      </c>
      <c r="C56" s="229">
        <v>7.8319943380070924</v>
      </c>
      <c r="D56" s="229">
        <v>7.9779519337996181</v>
      </c>
      <c r="E56" s="229">
        <v>9.6450195337534286</v>
      </c>
      <c r="F56" s="229">
        <v>9.7009371996114808</v>
      </c>
      <c r="G56" s="229">
        <v>9.2849853315059221</v>
      </c>
      <c r="H56" s="229">
        <v>7.1686091383194324</v>
      </c>
      <c r="I56" s="229">
        <v>8.3504453556304572</v>
      </c>
      <c r="J56" s="229">
        <v>7.1274486320649224</v>
      </c>
      <c r="K56" s="229">
        <v>6.7376415715944349</v>
      </c>
      <c r="L56" s="229">
        <v>9.4272665208595559</v>
      </c>
      <c r="M56" s="229">
        <v>6.4613841022956464</v>
      </c>
      <c r="N56" s="229">
        <v>4.8844441067212809</v>
      </c>
      <c r="O56" s="229">
        <v>4.71606696426102</v>
      </c>
      <c r="P56" s="229">
        <v>5.2948708204856993</v>
      </c>
      <c r="Q56" s="229">
        <v>5.5064895415116686</v>
      </c>
      <c r="R56" s="229">
        <v>4.2987441766488041</v>
      </c>
      <c r="S56" s="229">
        <v>4.1318059876319069</v>
      </c>
      <c r="T56" s="229">
        <v>3.811858800686331</v>
      </c>
      <c r="U56" s="229">
        <v>3.6866501835697352</v>
      </c>
      <c r="V56" s="229">
        <v>4.519987130938711</v>
      </c>
      <c r="W56" s="229">
        <v>8.035662078935383</v>
      </c>
      <c r="X56" s="229">
        <v>4.4158992971935671</v>
      </c>
      <c r="Y56" s="229">
        <v>3.8455723116698368</v>
      </c>
      <c r="DA56" s="73" t="s">
        <v>2348</v>
      </c>
    </row>
    <row r="57" spans="1:105" ht="12" customHeight="1" x14ac:dyDescent="0.25">
      <c r="A57" s="64" t="s">
        <v>32</v>
      </c>
      <c r="B57" s="229">
        <v>90.574040049215313</v>
      </c>
      <c r="C57" s="229">
        <v>97.347376672493695</v>
      </c>
      <c r="D57" s="229">
        <v>118.8311258746882</v>
      </c>
      <c r="E57" s="229">
        <v>122.8967173497704</v>
      </c>
      <c r="F57" s="229">
        <v>118.6531756200451</v>
      </c>
      <c r="G57" s="229">
        <v>112.7655134416096</v>
      </c>
      <c r="H57" s="229">
        <v>103.34814047926319</v>
      </c>
      <c r="I57" s="229">
        <v>80.2096398077706</v>
      </c>
      <c r="J57" s="229">
        <v>102.47245308086509</v>
      </c>
      <c r="K57" s="229">
        <v>65.713775121760989</v>
      </c>
      <c r="L57" s="229">
        <v>28.24969642423628</v>
      </c>
      <c r="M57" s="229">
        <v>16.476768531222351</v>
      </c>
      <c r="N57" s="229">
        <v>18.19102156830936</v>
      </c>
      <c r="O57" s="229">
        <v>18.528526263052541</v>
      </c>
      <c r="P57" s="229">
        <v>17.067399121924119</v>
      </c>
      <c r="Q57" s="229">
        <v>25.218264202438728</v>
      </c>
      <c r="R57" s="229">
        <v>37.134917986831958</v>
      </c>
      <c r="S57" s="229">
        <v>22.893998706312249</v>
      </c>
      <c r="T57" s="229">
        <v>19.08012868448078</v>
      </c>
      <c r="U57" s="229">
        <v>8.4234257925499207</v>
      </c>
      <c r="V57" s="229">
        <v>7.0690491143306371</v>
      </c>
      <c r="W57" s="229">
        <v>13.155648034111641</v>
      </c>
      <c r="X57" s="229">
        <v>9.664400079903336</v>
      </c>
      <c r="Y57" s="229">
        <v>8.9408923269846419</v>
      </c>
      <c r="DA57" s="73" t="s">
        <v>2349</v>
      </c>
    </row>
    <row r="58" spans="1:105" ht="12" customHeight="1" x14ac:dyDescent="0.25">
      <c r="A58" s="64" t="s">
        <v>33</v>
      </c>
      <c r="B58" s="229">
        <v>0.20575988100505671</v>
      </c>
      <c r="C58" s="229">
        <v>0.41153698905979152</v>
      </c>
      <c r="D58" s="229">
        <v>0.41153698905985581</v>
      </c>
      <c r="E58" s="229">
        <v>0.20575988100510301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9.5820923301608504E-2</v>
      </c>
      <c r="X58" s="229">
        <v>7.5518689552221061E-2</v>
      </c>
      <c r="Y58" s="229">
        <v>8.7039680330421698E-2</v>
      </c>
      <c r="DA58" s="73" t="s">
        <v>2350</v>
      </c>
    </row>
    <row r="59" spans="1:105" ht="12" customHeight="1" x14ac:dyDescent="0.25">
      <c r="A59" s="64" t="s">
        <v>35</v>
      </c>
      <c r="B59" s="229">
        <v>220.07022644679549</v>
      </c>
      <c r="C59" s="229">
        <v>220.14738247857881</v>
      </c>
      <c r="D59" s="229">
        <v>218.52665412573819</v>
      </c>
      <c r="E59" s="229">
        <v>223.08670241331961</v>
      </c>
      <c r="F59" s="229">
        <v>181.84047600015521</v>
      </c>
      <c r="G59" s="229">
        <v>160.96960185118229</v>
      </c>
      <c r="H59" s="229">
        <v>156.35432181354469</v>
      </c>
      <c r="I59" s="229">
        <v>155.93498582185731</v>
      </c>
      <c r="J59" s="229">
        <v>149.2383054256629</v>
      </c>
      <c r="K59" s="229">
        <v>154.44080351125439</v>
      </c>
      <c r="L59" s="229">
        <v>157.66920490039479</v>
      </c>
      <c r="M59" s="229">
        <v>149.76843605439751</v>
      </c>
      <c r="N59" s="229">
        <v>142.44530459584749</v>
      </c>
      <c r="O59" s="229">
        <v>142.01944212909169</v>
      </c>
      <c r="P59" s="229">
        <v>136.27306956060869</v>
      </c>
      <c r="Q59" s="229">
        <v>131.44884589996661</v>
      </c>
      <c r="R59" s="229">
        <v>131.65176376930759</v>
      </c>
      <c r="S59" s="229">
        <v>138.93603785859909</v>
      </c>
      <c r="T59" s="229">
        <v>134.0615264392747</v>
      </c>
      <c r="U59" s="229">
        <v>135.9195192681544</v>
      </c>
      <c r="V59" s="229">
        <v>128.73831139713391</v>
      </c>
      <c r="W59" s="229">
        <v>171.83487468064851</v>
      </c>
      <c r="X59" s="229">
        <v>171.8042873339752</v>
      </c>
      <c r="Y59" s="229">
        <v>162.9834319706957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206.23564858761546</v>
      </c>
      <c r="C66" s="261">
        <f t="shared" si="3"/>
        <v>210.45102030788269</v>
      </c>
      <c r="D66" s="261">
        <f t="shared" si="3"/>
        <v>220.63888313914089</v>
      </c>
      <c r="E66" s="261">
        <f t="shared" si="3"/>
        <v>223.63833970039559</v>
      </c>
      <c r="F66" s="261">
        <f t="shared" si="3"/>
        <v>206.06344329253054</v>
      </c>
      <c r="G66" s="261">
        <f t="shared" si="3"/>
        <v>188.94118732496531</v>
      </c>
      <c r="H66" s="261">
        <f t="shared" si="3"/>
        <v>178.50836397397222</v>
      </c>
      <c r="I66" s="261">
        <f t="shared" si="3"/>
        <v>168.76238686914098</v>
      </c>
      <c r="J66" s="261">
        <f t="shared" si="3"/>
        <v>176.32129927206671</v>
      </c>
      <c r="K66" s="261">
        <f t="shared" si="3"/>
        <v>155.97768516794048</v>
      </c>
      <c r="L66" s="261">
        <f t="shared" si="3"/>
        <v>137.45512070916118</v>
      </c>
      <c r="M66" s="261">
        <f t="shared" si="3"/>
        <v>131.24960656896667</v>
      </c>
      <c r="N66" s="261">
        <f t="shared" si="3"/>
        <v>128.09318746701376</v>
      </c>
      <c r="O66" s="261">
        <f t="shared" si="3"/>
        <v>127.33784290080673</v>
      </c>
      <c r="P66" s="261">
        <f t="shared" si="3"/>
        <v>129.54315762574305</v>
      </c>
      <c r="Q66" s="261">
        <f t="shared" si="3"/>
        <v>127.96283617162209</v>
      </c>
      <c r="R66" s="261">
        <f t="shared" si="3"/>
        <v>136.06471564860806</v>
      </c>
      <c r="S66" s="261">
        <f t="shared" si="3"/>
        <v>135.68972536980334</v>
      </c>
      <c r="T66" s="261">
        <f t="shared" si="3"/>
        <v>130.56666127281937</v>
      </c>
      <c r="U66" s="261">
        <f t="shared" si="3"/>
        <v>124.99216856096369</v>
      </c>
      <c r="V66" s="261">
        <f t="shared" si="3"/>
        <v>118.64273027530167</v>
      </c>
      <c r="W66" s="261">
        <f t="shared" si="3"/>
        <v>134.82756031860507</v>
      </c>
      <c r="X66" s="261">
        <f t="shared" si="3"/>
        <v>131.91356521437652</v>
      </c>
      <c r="Y66" s="261">
        <f t="shared" si="3"/>
        <v>127.2293994811368</v>
      </c>
      <c r="DA66" s="70"/>
    </row>
    <row r="67" spans="1:105" ht="12" customHeight="1" x14ac:dyDescent="0.25">
      <c r="A67" s="165" t="s">
        <v>2210</v>
      </c>
      <c r="B67" s="346">
        <v>143.63345465679259</v>
      </c>
      <c r="C67" s="346">
        <v>146.39507047494831</v>
      </c>
      <c r="D67" s="346">
        <v>152.88779348861391</v>
      </c>
      <c r="E67" s="346">
        <v>155.21977336986961</v>
      </c>
      <c r="F67" s="346">
        <v>146.34396003956289</v>
      </c>
      <c r="G67" s="346">
        <v>134.36131051199939</v>
      </c>
      <c r="H67" s="346">
        <v>127.0242513728263</v>
      </c>
      <c r="I67" s="346">
        <v>121.5818300930642</v>
      </c>
      <c r="J67" s="346">
        <v>126.59245678634279</v>
      </c>
      <c r="K67" s="346">
        <v>112.4931641221891</v>
      </c>
      <c r="L67" s="346">
        <v>100.20507860334401</v>
      </c>
      <c r="M67" s="346">
        <v>97.787688677231571</v>
      </c>
      <c r="N67" s="346">
        <v>96.111631308358128</v>
      </c>
      <c r="O67" s="346">
        <v>95.493857952048742</v>
      </c>
      <c r="P67" s="346">
        <v>99.134975372153576</v>
      </c>
      <c r="Q67" s="346">
        <v>96.972497416729112</v>
      </c>
      <c r="R67" s="346">
        <v>102.8465564171004</v>
      </c>
      <c r="S67" s="346">
        <v>103.6094152373382</v>
      </c>
      <c r="T67" s="346">
        <v>100.2402044471568</v>
      </c>
      <c r="U67" s="346">
        <v>96.302560581817076</v>
      </c>
      <c r="V67" s="346">
        <v>91.488131085329059</v>
      </c>
      <c r="W67" s="346">
        <v>97.787793154250195</v>
      </c>
      <c r="X67" s="346">
        <v>95.890234358095952</v>
      </c>
      <c r="Y67" s="346">
        <v>92.951353037801681</v>
      </c>
      <c r="DA67" s="167" t="s">
        <v>2358</v>
      </c>
    </row>
    <row r="68" spans="1:105" ht="12" customHeight="1" x14ac:dyDescent="0.25">
      <c r="A68" s="165" t="s">
        <v>2212</v>
      </c>
      <c r="B68" s="346">
        <v>62.602193930822878</v>
      </c>
      <c r="C68" s="346">
        <v>64.055949832934374</v>
      </c>
      <c r="D68" s="346">
        <v>67.751089650526993</v>
      </c>
      <c r="E68" s="346">
        <v>68.418566330525977</v>
      </c>
      <c r="F68" s="346">
        <v>59.719483252967649</v>
      </c>
      <c r="G68" s="346">
        <v>54.579876812965907</v>
      </c>
      <c r="H68" s="346">
        <v>51.484112601145931</v>
      </c>
      <c r="I68" s="346">
        <v>47.180556776076791</v>
      </c>
      <c r="J68" s="346">
        <v>49.728842485723924</v>
      </c>
      <c r="K68" s="346">
        <v>43.484521045751372</v>
      </c>
      <c r="L68" s="346">
        <v>37.250042105817158</v>
      </c>
      <c r="M68" s="346">
        <v>33.461917891735112</v>
      </c>
      <c r="N68" s="346">
        <v>31.981556158655621</v>
      </c>
      <c r="O68" s="346">
        <v>31.843984948757988</v>
      </c>
      <c r="P68" s="346">
        <v>30.408182253589469</v>
      </c>
      <c r="Q68" s="346">
        <v>30.990338754892971</v>
      </c>
      <c r="R68" s="346">
        <v>33.218159231507663</v>
      </c>
      <c r="S68" s="346">
        <v>32.080310132465158</v>
      </c>
      <c r="T68" s="346">
        <v>30.326456825662572</v>
      </c>
      <c r="U68" s="346">
        <v>28.689607979146611</v>
      </c>
      <c r="V68" s="346">
        <v>27.154599189972611</v>
      </c>
      <c r="W68" s="346">
        <v>37.039767164354878</v>
      </c>
      <c r="X68" s="346">
        <v>36.023330856280573</v>
      </c>
      <c r="Y68" s="346">
        <v>34.278046443335107</v>
      </c>
      <c r="DA68" s="167" t="s">
        <v>2359</v>
      </c>
    </row>
    <row r="69" spans="1:105" ht="12" customHeight="1" x14ac:dyDescent="0.25">
      <c r="A69" s="64" t="s">
        <v>28</v>
      </c>
      <c r="B69" s="229">
        <v>1.363327082355299</v>
      </c>
      <c r="C69" s="229">
        <v>1.3642261530680431</v>
      </c>
      <c r="D69" s="229">
        <v>1.4106353309510391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1.273696730557077</v>
      </c>
      <c r="C71" s="229">
        <v>1.333818548250068</v>
      </c>
      <c r="D71" s="229">
        <v>1.2135449379043859</v>
      </c>
      <c r="E71" s="229">
        <v>1.391625765169449</v>
      </c>
      <c r="F71" s="229">
        <v>1.289477602698387</v>
      </c>
      <c r="G71" s="229">
        <v>1.2686113214084249</v>
      </c>
      <c r="H71" s="229">
        <v>1.214769506085948</v>
      </c>
      <c r="I71" s="229">
        <v>1.1260835710973971</v>
      </c>
      <c r="J71" s="229">
        <v>0.97261510227704129</v>
      </c>
      <c r="K71" s="229">
        <v>0.74582028698830494</v>
      </c>
      <c r="L71" s="229">
        <v>0.453534035198427</v>
      </c>
      <c r="M71" s="229">
        <v>0.92992888680919605</v>
      </c>
      <c r="N71" s="229">
        <v>0.80312851760378112</v>
      </c>
      <c r="O71" s="229">
        <v>0.71391734699744269</v>
      </c>
      <c r="P71" s="229">
        <v>0.52673326133114406</v>
      </c>
      <c r="Q71" s="229">
        <v>0.44240308789477722</v>
      </c>
      <c r="R71" s="229">
        <v>0.61481030233977896</v>
      </c>
      <c r="S71" s="229">
        <v>0.81879962395288042</v>
      </c>
      <c r="T71" s="229">
        <v>0.76180600333004922</v>
      </c>
      <c r="U71" s="229">
        <v>0.80591690820300366</v>
      </c>
      <c r="V71" s="229">
        <v>0.72174700248392409</v>
      </c>
      <c r="W71" s="229">
        <v>0.66221484093161198</v>
      </c>
      <c r="X71" s="229">
        <v>0.99483454812974115</v>
      </c>
      <c r="Y71" s="229">
        <v>1.152640161622426</v>
      </c>
      <c r="DA71" s="73" t="s">
        <v>2362</v>
      </c>
    </row>
    <row r="72" spans="1:105" ht="12" customHeight="1" x14ac:dyDescent="0.25">
      <c r="A72" s="64" t="s">
        <v>159</v>
      </c>
      <c r="B72" s="229">
        <v>1.4117025455086349</v>
      </c>
      <c r="C72" s="229">
        <v>1.475278711868371</v>
      </c>
      <c r="D72" s="229">
        <v>1.502772109413778</v>
      </c>
      <c r="E72" s="229">
        <v>1.8167903830892891</v>
      </c>
      <c r="F72" s="229">
        <v>1.8273233506193369</v>
      </c>
      <c r="G72" s="229">
        <v>1.748972306211642</v>
      </c>
      <c r="H72" s="229">
        <v>1.350319726885655</v>
      </c>
      <c r="I72" s="229">
        <v>1.5729370752988121</v>
      </c>
      <c r="J72" s="229">
        <v>1.342566501330789</v>
      </c>
      <c r="K72" s="229">
        <v>1.269140240632747</v>
      </c>
      <c r="L72" s="229">
        <v>1.775773195064958</v>
      </c>
      <c r="M72" s="229">
        <v>1.217102822593086</v>
      </c>
      <c r="N72" s="229">
        <v>0.92006149378683411</v>
      </c>
      <c r="O72" s="229">
        <v>0.88834502373891788</v>
      </c>
      <c r="P72" s="229">
        <v>0.99737178890035338</v>
      </c>
      <c r="Q72" s="229">
        <v>1.037233487043749</v>
      </c>
      <c r="R72" s="229">
        <v>0.80973574518592417</v>
      </c>
      <c r="S72" s="229">
        <v>0.77829032454008185</v>
      </c>
      <c r="T72" s="229">
        <v>0.71802326439520925</v>
      </c>
      <c r="U72" s="229">
        <v>0.69443826172504741</v>
      </c>
      <c r="V72" s="229">
        <v>0.85141031829316438</v>
      </c>
      <c r="W72" s="229">
        <v>1.5136427184698229</v>
      </c>
      <c r="X72" s="229">
        <v>0.83180374573175198</v>
      </c>
      <c r="Y72" s="229">
        <v>0.72437373183808551</v>
      </c>
      <c r="DA72" s="73" t="s">
        <v>2363</v>
      </c>
    </row>
    <row r="73" spans="1:105" ht="12" customHeight="1" x14ac:dyDescent="0.25">
      <c r="A73" s="64" t="s">
        <v>32</v>
      </c>
      <c r="B73" s="229">
        <v>17.061038014810642</v>
      </c>
      <c r="C73" s="229">
        <v>18.336901977090221</v>
      </c>
      <c r="D73" s="229">
        <v>22.383702380827689</v>
      </c>
      <c r="E73" s="229">
        <v>23.14952016560774</v>
      </c>
      <c r="F73" s="229">
        <v>22.35018266527166</v>
      </c>
      <c r="G73" s="229">
        <v>21.241149346341981</v>
      </c>
      <c r="H73" s="229">
        <v>19.467239757866739</v>
      </c>
      <c r="I73" s="229">
        <v>15.10874101642216</v>
      </c>
      <c r="J73" s="229">
        <v>19.302290331021691</v>
      </c>
      <c r="K73" s="229">
        <v>12.37821802847575</v>
      </c>
      <c r="L73" s="229">
        <v>5.3212724566428449</v>
      </c>
      <c r="M73" s="229">
        <v>3.1036572302579502</v>
      </c>
      <c r="N73" s="229">
        <v>3.4265636195153371</v>
      </c>
      <c r="O73" s="229">
        <v>3.4901379110459092</v>
      </c>
      <c r="P73" s="229">
        <v>3.2149117459580072</v>
      </c>
      <c r="Q73" s="229">
        <v>4.7502547528139427</v>
      </c>
      <c r="R73" s="229">
        <v>6.9949430002896751</v>
      </c>
      <c r="S73" s="229">
        <v>4.3124429696100623</v>
      </c>
      <c r="T73" s="229">
        <v>3.5940408602346068</v>
      </c>
      <c r="U73" s="229">
        <v>1.586684082807188</v>
      </c>
      <c r="V73" s="229">
        <v>1.3315660381564629</v>
      </c>
      <c r="W73" s="229">
        <v>2.4780722058714439</v>
      </c>
      <c r="X73" s="229">
        <v>1.8204410122809609</v>
      </c>
      <c r="Y73" s="229">
        <v>1.684157003420929</v>
      </c>
      <c r="DA73" s="73" t="s">
        <v>2364</v>
      </c>
    </row>
    <row r="74" spans="1:105" ht="12" customHeight="1" x14ac:dyDescent="0.25">
      <c r="A74" s="64" t="s">
        <v>33</v>
      </c>
      <c r="B74" s="229">
        <v>3.8758093928930343E-2</v>
      </c>
      <c r="C74" s="229">
        <v>7.7519432842287544E-2</v>
      </c>
      <c r="D74" s="229">
        <v>7.751943284229966E-2</v>
      </c>
      <c r="E74" s="229">
        <v>3.8758093928939072E-2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1.8049370594208799E-2</v>
      </c>
      <c r="X74" s="229">
        <v>1.422512711786989E-2</v>
      </c>
      <c r="Y74" s="229">
        <v>1.63952860456196E-2</v>
      </c>
      <c r="DA74" s="73" t="s">
        <v>2365</v>
      </c>
    </row>
    <row r="75" spans="1:105" ht="12" customHeight="1" x14ac:dyDescent="0.25">
      <c r="A75" s="64" t="s">
        <v>35</v>
      </c>
      <c r="B75" s="229">
        <v>41.453671463662303</v>
      </c>
      <c r="C75" s="229">
        <v>41.468205009815392</v>
      </c>
      <c r="D75" s="229">
        <v>41.16291545858779</v>
      </c>
      <c r="E75" s="229">
        <v>42.021871922730561</v>
      </c>
      <c r="F75" s="229">
        <v>34.252499634378268</v>
      </c>
      <c r="G75" s="229">
        <v>30.321143839003859</v>
      </c>
      <c r="H75" s="229">
        <v>29.45178361030759</v>
      </c>
      <c r="I75" s="229">
        <v>29.37279511325843</v>
      </c>
      <c r="J75" s="229">
        <v>28.111370551094399</v>
      </c>
      <c r="K75" s="229">
        <v>29.091342489654561</v>
      </c>
      <c r="L75" s="229">
        <v>29.69946241891093</v>
      </c>
      <c r="M75" s="229">
        <v>28.211228952074869</v>
      </c>
      <c r="N75" s="229">
        <v>26.831802527749669</v>
      </c>
      <c r="O75" s="229">
        <v>26.75158466697572</v>
      </c>
      <c r="P75" s="229">
        <v>25.66916545739997</v>
      </c>
      <c r="Q75" s="229">
        <v>24.760447427140509</v>
      </c>
      <c r="R75" s="229">
        <v>24.798670183692291</v>
      </c>
      <c r="S75" s="229">
        <v>26.17077721436214</v>
      </c>
      <c r="T75" s="229">
        <v>25.252586697702711</v>
      </c>
      <c r="U75" s="229">
        <v>25.60256872641137</v>
      </c>
      <c r="V75" s="229">
        <v>24.249875831039059</v>
      </c>
      <c r="W75" s="229">
        <v>32.367788028487787</v>
      </c>
      <c r="X75" s="229">
        <v>32.362026423020247</v>
      </c>
      <c r="Y75" s="229">
        <v>30.70048026040805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0.99999999999999967</v>
      </c>
      <c r="C84" s="232">
        <f t="shared" si="4"/>
        <v>0.99999999999999978</v>
      </c>
      <c r="D84" s="232">
        <f t="shared" si="4"/>
        <v>1.0000000000000004</v>
      </c>
      <c r="E84" s="232">
        <f t="shared" si="4"/>
        <v>1</v>
      </c>
      <c r="F84" s="232">
        <f t="shared" si="4"/>
        <v>1.0000000000000002</v>
      </c>
      <c r="G84" s="232">
        <f t="shared" si="4"/>
        <v>1.0000000000000002</v>
      </c>
      <c r="H84" s="232">
        <f t="shared" si="4"/>
        <v>1.0000000000000002</v>
      </c>
      <c r="I84" s="232">
        <f t="shared" si="4"/>
        <v>1</v>
      </c>
      <c r="J84" s="232">
        <f t="shared" si="4"/>
        <v>1.0000000000000002</v>
      </c>
      <c r="K84" s="232">
        <f t="shared" si="4"/>
        <v>0.99999999999999989</v>
      </c>
      <c r="L84" s="232">
        <f t="shared" si="4"/>
        <v>1</v>
      </c>
      <c r="M84" s="232">
        <f t="shared" si="4"/>
        <v>1.0000000000000002</v>
      </c>
      <c r="N84" s="232">
        <f t="shared" si="4"/>
        <v>1.0000000000000002</v>
      </c>
      <c r="O84" s="232">
        <f t="shared" si="4"/>
        <v>1</v>
      </c>
      <c r="P84" s="232">
        <f t="shared" si="4"/>
        <v>1</v>
      </c>
      <c r="Q84" s="232">
        <f t="shared" si="4"/>
        <v>1</v>
      </c>
      <c r="R84" s="232">
        <f t="shared" si="4"/>
        <v>1</v>
      </c>
      <c r="S84" s="232">
        <f t="shared" si="4"/>
        <v>0.99999999999999978</v>
      </c>
      <c r="T84" s="232">
        <f t="shared" si="4"/>
        <v>1.0000000000000002</v>
      </c>
      <c r="U84" s="232">
        <f t="shared" si="4"/>
        <v>0.99999999999999989</v>
      </c>
      <c r="V84" s="232">
        <f t="shared" si="4"/>
        <v>1</v>
      </c>
      <c r="W84" s="232">
        <f t="shared" si="4"/>
        <v>1</v>
      </c>
      <c r="X84" s="232">
        <f t="shared" si="4"/>
        <v>1.0000000000000002</v>
      </c>
      <c r="Y84" s="232">
        <f t="shared" si="4"/>
        <v>1.0000000000000004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1.765052123857987E-2</v>
      </c>
      <c r="C89" s="300">
        <f t="shared" si="9"/>
        <v>1.7352229262877043E-2</v>
      </c>
      <c r="D89" s="300">
        <f t="shared" si="9"/>
        <v>1.7042673217437281E-2</v>
      </c>
      <c r="E89" s="300">
        <f t="shared" si="9"/>
        <v>1.7227021898230388E-2</v>
      </c>
      <c r="F89" s="300">
        <f t="shared" si="9"/>
        <v>1.6841597545968093E-2</v>
      </c>
      <c r="G89" s="300">
        <f t="shared" si="9"/>
        <v>1.5420254397100095E-2</v>
      </c>
      <c r="H89" s="300">
        <f t="shared" si="9"/>
        <v>1.4992939464335933E-2</v>
      </c>
      <c r="I89" s="300">
        <f t="shared" si="9"/>
        <v>1.5378500729058466E-2</v>
      </c>
      <c r="J89" s="300">
        <f t="shared" si="9"/>
        <v>1.5123596347216146E-2</v>
      </c>
      <c r="K89" s="300">
        <f t="shared" si="9"/>
        <v>1.5106199318494896E-2</v>
      </c>
      <c r="L89" s="300">
        <f t="shared" si="9"/>
        <v>1.4926551712883068E-2</v>
      </c>
      <c r="M89" s="300">
        <f t="shared" si="9"/>
        <v>1.5594781554275079E-2</v>
      </c>
      <c r="N89" s="300">
        <f t="shared" si="9"/>
        <v>1.6257939699780111E-2</v>
      </c>
      <c r="O89" s="300">
        <f t="shared" si="9"/>
        <v>1.6281033238271927E-2</v>
      </c>
      <c r="P89" s="300">
        <f t="shared" si="9"/>
        <v>1.7568490953968077E-2</v>
      </c>
      <c r="Q89" s="300">
        <f t="shared" si="9"/>
        <v>1.6253882037575659E-2</v>
      </c>
      <c r="R89" s="300">
        <f t="shared" si="9"/>
        <v>1.642324369995293E-2</v>
      </c>
      <c r="S89" s="300">
        <f t="shared" si="9"/>
        <v>1.7227195846659937E-2</v>
      </c>
      <c r="T89" s="300">
        <f t="shared" si="9"/>
        <v>1.6872072378143393E-2</v>
      </c>
      <c r="U89" s="300">
        <f t="shared" si="9"/>
        <v>1.5671331199134764E-2</v>
      </c>
      <c r="V89" s="300">
        <f t="shared" si="9"/>
        <v>1.38765879996919E-2</v>
      </c>
      <c r="W89" s="300">
        <f t="shared" si="9"/>
        <v>1.3186774418577673E-2</v>
      </c>
      <c r="X89" s="300">
        <f t="shared" si="9"/>
        <v>1.3243167811105626E-2</v>
      </c>
      <c r="Y89" s="300">
        <f t="shared" si="9"/>
        <v>1.3242511406655279E-2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6.3470711612223008E-2</v>
      </c>
      <c r="C90" s="301">
        <f t="shared" si="10"/>
        <v>6.311543393747561E-2</v>
      </c>
      <c r="D90" s="301">
        <f t="shared" si="10"/>
        <v>6.3758750726540275E-2</v>
      </c>
      <c r="E90" s="301">
        <f t="shared" si="10"/>
        <v>6.3692114435105543E-2</v>
      </c>
      <c r="F90" s="301">
        <f t="shared" si="10"/>
        <v>6.5155965005109423E-2</v>
      </c>
      <c r="G90" s="301">
        <f t="shared" si="10"/>
        <v>6.1772211669538078E-2</v>
      </c>
      <c r="H90" s="301">
        <f t="shared" si="10"/>
        <v>5.9950012937655575E-2</v>
      </c>
      <c r="I90" s="301">
        <f t="shared" si="10"/>
        <v>5.8810476917435323E-2</v>
      </c>
      <c r="J90" s="301">
        <f t="shared" si="10"/>
        <v>6.1024131411557381E-2</v>
      </c>
      <c r="K90" s="301">
        <f t="shared" si="10"/>
        <v>5.6098726490253166E-2</v>
      </c>
      <c r="L90" s="301">
        <f t="shared" si="10"/>
        <v>4.9830549630552806E-2</v>
      </c>
      <c r="M90" s="301">
        <f t="shared" si="10"/>
        <v>5.0774818813223467E-2</v>
      </c>
      <c r="N90" s="301">
        <f t="shared" si="10"/>
        <v>5.3374865279520518E-2</v>
      </c>
      <c r="O90" s="301">
        <f t="shared" si="10"/>
        <v>5.3444492279069195E-2</v>
      </c>
      <c r="P90" s="301">
        <f t="shared" si="10"/>
        <v>5.7298444043663431E-2</v>
      </c>
      <c r="Q90" s="301">
        <f t="shared" si="10"/>
        <v>5.4939213795284353E-2</v>
      </c>
      <c r="R90" s="301">
        <f t="shared" si="10"/>
        <v>5.8101923143494522E-2</v>
      </c>
      <c r="S90" s="301">
        <f t="shared" si="10"/>
        <v>5.7715757032168705E-2</v>
      </c>
      <c r="T90" s="301">
        <f t="shared" si="10"/>
        <v>5.5982821165811783E-2</v>
      </c>
      <c r="U90" s="301">
        <f t="shared" si="10"/>
        <v>4.9864880261320216E-2</v>
      </c>
      <c r="V90" s="301">
        <f t="shared" si="10"/>
        <v>4.4030853916640522E-2</v>
      </c>
      <c r="W90" s="301">
        <f t="shared" si="10"/>
        <v>4.2151475272351725E-2</v>
      </c>
      <c r="X90" s="301">
        <f t="shared" si="10"/>
        <v>4.2183149226128522E-2</v>
      </c>
      <c r="Y90" s="301">
        <f t="shared" si="10"/>
        <v>4.2428682591219645E-2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6.3470711612223008E-2</v>
      </c>
      <c r="C91" s="302">
        <f t="shared" si="11"/>
        <v>6.311543393747561E-2</v>
      </c>
      <c r="D91" s="302">
        <f t="shared" si="11"/>
        <v>6.3758750726540275E-2</v>
      </c>
      <c r="E91" s="302">
        <f t="shared" si="11"/>
        <v>6.3692114435105543E-2</v>
      </c>
      <c r="F91" s="302">
        <f t="shared" si="11"/>
        <v>6.5155965005109423E-2</v>
      </c>
      <c r="G91" s="302">
        <f t="shared" si="11"/>
        <v>6.1772211669538078E-2</v>
      </c>
      <c r="H91" s="302">
        <f t="shared" si="11"/>
        <v>5.9950012937655575E-2</v>
      </c>
      <c r="I91" s="302">
        <f t="shared" si="11"/>
        <v>5.8810476917435323E-2</v>
      </c>
      <c r="J91" s="302">
        <f t="shared" si="11"/>
        <v>6.1024131411557381E-2</v>
      </c>
      <c r="K91" s="302">
        <f t="shared" si="11"/>
        <v>5.6098726490253166E-2</v>
      </c>
      <c r="L91" s="302">
        <f t="shared" si="11"/>
        <v>4.9830549630552806E-2</v>
      </c>
      <c r="M91" s="302">
        <f t="shared" si="11"/>
        <v>5.0774818813223467E-2</v>
      </c>
      <c r="N91" s="302">
        <f t="shared" si="11"/>
        <v>5.3374865279520518E-2</v>
      </c>
      <c r="O91" s="302">
        <f t="shared" si="11"/>
        <v>5.3444492279069195E-2</v>
      </c>
      <c r="P91" s="302">
        <f t="shared" si="11"/>
        <v>5.7298444043663431E-2</v>
      </c>
      <c r="Q91" s="302">
        <f t="shared" si="11"/>
        <v>5.4939213795284353E-2</v>
      </c>
      <c r="R91" s="302">
        <f t="shared" si="11"/>
        <v>5.8101923143494522E-2</v>
      </c>
      <c r="S91" s="302">
        <f t="shared" si="11"/>
        <v>5.7715757032168705E-2</v>
      </c>
      <c r="T91" s="302">
        <f t="shared" si="11"/>
        <v>5.5982821165811783E-2</v>
      </c>
      <c r="U91" s="302">
        <f t="shared" si="11"/>
        <v>4.9864880261320216E-2</v>
      </c>
      <c r="V91" s="302">
        <f t="shared" si="11"/>
        <v>4.4030853916640522E-2</v>
      </c>
      <c r="W91" s="302">
        <f t="shared" si="11"/>
        <v>4.2151475272351725E-2</v>
      </c>
      <c r="X91" s="302">
        <f t="shared" si="11"/>
        <v>4.2183149226128522E-2</v>
      </c>
      <c r="Y91" s="302">
        <f t="shared" si="11"/>
        <v>4.2428682591219645E-2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5.2892259676852509E-2</v>
      </c>
      <c r="C94" s="301">
        <f t="shared" si="14"/>
        <v>5.259619494789633E-2</v>
      </c>
      <c r="D94" s="301">
        <f t="shared" si="14"/>
        <v>5.3132292272116931E-2</v>
      </c>
      <c r="E94" s="301">
        <f t="shared" si="14"/>
        <v>5.3076762029254612E-2</v>
      </c>
      <c r="F94" s="301">
        <f t="shared" si="14"/>
        <v>5.4296637504257859E-2</v>
      </c>
      <c r="G94" s="301">
        <f t="shared" si="14"/>
        <v>5.1476843057948397E-2</v>
      </c>
      <c r="H94" s="301">
        <f t="shared" si="14"/>
        <v>4.9958344114712998E-2</v>
      </c>
      <c r="I94" s="301">
        <f t="shared" si="14"/>
        <v>4.9008730764529412E-2</v>
      </c>
      <c r="J94" s="301">
        <f t="shared" si="14"/>
        <v>5.0853442842964475E-2</v>
      </c>
      <c r="K94" s="301">
        <f t="shared" si="14"/>
        <v>4.6748938741877646E-2</v>
      </c>
      <c r="L94" s="301">
        <f t="shared" si="14"/>
        <v>4.152545802546069E-2</v>
      </c>
      <c r="M94" s="301">
        <f t="shared" si="14"/>
        <v>4.2312349011019573E-2</v>
      </c>
      <c r="N94" s="301">
        <f t="shared" si="14"/>
        <v>4.4479054399600419E-2</v>
      </c>
      <c r="O94" s="301">
        <f t="shared" si="14"/>
        <v>4.4537076899224322E-2</v>
      </c>
      <c r="P94" s="301">
        <f t="shared" si="14"/>
        <v>4.7748703369719543E-2</v>
      </c>
      <c r="Q94" s="301">
        <f t="shared" si="14"/>
        <v>4.5782678162736942E-2</v>
      </c>
      <c r="R94" s="301">
        <f t="shared" si="14"/>
        <v>4.841826928624543E-2</v>
      </c>
      <c r="S94" s="301">
        <f t="shared" si="14"/>
        <v>4.8096464193473916E-2</v>
      </c>
      <c r="T94" s="301">
        <f t="shared" si="14"/>
        <v>4.6652350971509812E-2</v>
      </c>
      <c r="U94" s="301">
        <f t="shared" si="14"/>
        <v>4.1554066884433562E-2</v>
      </c>
      <c r="V94" s="301">
        <f t="shared" si="14"/>
        <v>3.6692378263867093E-2</v>
      </c>
      <c r="W94" s="301">
        <f t="shared" si="14"/>
        <v>3.5126229393626425E-2</v>
      </c>
      <c r="X94" s="301">
        <f t="shared" si="14"/>
        <v>3.5152624355107097E-2</v>
      </c>
      <c r="Y94" s="301">
        <f t="shared" si="14"/>
        <v>3.5357235492683041E-2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5.2892259676852509E-2</v>
      </c>
      <c r="C95" s="302">
        <f t="shared" si="15"/>
        <v>5.259619494789633E-2</v>
      </c>
      <c r="D95" s="302">
        <f t="shared" si="15"/>
        <v>5.3132292272116931E-2</v>
      </c>
      <c r="E95" s="302">
        <f t="shared" si="15"/>
        <v>5.3076762029254612E-2</v>
      </c>
      <c r="F95" s="302">
        <f t="shared" si="15"/>
        <v>5.4296637504257859E-2</v>
      </c>
      <c r="G95" s="302">
        <f t="shared" si="15"/>
        <v>5.1476843057948397E-2</v>
      </c>
      <c r="H95" s="302">
        <f t="shared" si="15"/>
        <v>4.9958344114712998E-2</v>
      </c>
      <c r="I95" s="302">
        <f t="shared" si="15"/>
        <v>4.9008730764529412E-2</v>
      </c>
      <c r="J95" s="302">
        <f t="shared" si="15"/>
        <v>5.0853442842964475E-2</v>
      </c>
      <c r="K95" s="302">
        <f t="shared" si="15"/>
        <v>4.6748938741877646E-2</v>
      </c>
      <c r="L95" s="302">
        <f t="shared" si="15"/>
        <v>4.152545802546069E-2</v>
      </c>
      <c r="M95" s="302">
        <f t="shared" si="15"/>
        <v>4.2312349011019573E-2</v>
      </c>
      <c r="N95" s="302">
        <f t="shared" si="15"/>
        <v>4.4479054399600419E-2</v>
      </c>
      <c r="O95" s="302">
        <f t="shared" si="15"/>
        <v>4.4537076899224322E-2</v>
      </c>
      <c r="P95" s="302">
        <f t="shared" si="15"/>
        <v>4.7748703369719543E-2</v>
      </c>
      <c r="Q95" s="302">
        <f t="shared" si="15"/>
        <v>4.5782678162736942E-2</v>
      </c>
      <c r="R95" s="302">
        <f t="shared" si="15"/>
        <v>4.841826928624543E-2</v>
      </c>
      <c r="S95" s="302">
        <f t="shared" si="15"/>
        <v>4.8096464193473916E-2</v>
      </c>
      <c r="T95" s="302">
        <f t="shared" si="15"/>
        <v>4.6652350971509812E-2</v>
      </c>
      <c r="U95" s="302">
        <f t="shared" si="15"/>
        <v>4.1554066884433562E-2</v>
      </c>
      <c r="V95" s="302">
        <f t="shared" si="15"/>
        <v>3.6692378263867093E-2</v>
      </c>
      <c r="W95" s="302">
        <f t="shared" si="15"/>
        <v>3.5126229393626425E-2</v>
      </c>
      <c r="X95" s="302">
        <f t="shared" si="15"/>
        <v>3.5152624355107097E-2</v>
      </c>
      <c r="Y95" s="302">
        <f t="shared" si="15"/>
        <v>3.5357235492683041E-2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0.71963042950205136</v>
      </c>
      <c r="C98" s="301">
        <f t="shared" si="18"/>
        <v>0.72045414234725758</v>
      </c>
      <c r="D98" s="301">
        <f t="shared" si="18"/>
        <v>0.71988790456486962</v>
      </c>
      <c r="E98" s="301">
        <f t="shared" si="18"/>
        <v>0.71983714323844761</v>
      </c>
      <c r="F98" s="301">
        <f t="shared" si="18"/>
        <v>0.71157124081362244</v>
      </c>
      <c r="G98" s="301">
        <f t="shared" si="18"/>
        <v>0.71717715122425785</v>
      </c>
      <c r="H98" s="301">
        <f t="shared" si="18"/>
        <v>0.72043575554596895</v>
      </c>
      <c r="I98" s="301">
        <f t="shared" si="18"/>
        <v>0.71949183613740886</v>
      </c>
      <c r="J98" s="301">
        <f t="shared" si="18"/>
        <v>0.71609925403544994</v>
      </c>
      <c r="K98" s="301">
        <f t="shared" si="18"/>
        <v>0.72432878678148493</v>
      </c>
      <c r="L98" s="301">
        <f t="shared" si="18"/>
        <v>0.73321663073364529</v>
      </c>
      <c r="M98" s="301">
        <f t="shared" si="18"/>
        <v>0.72541713362187543</v>
      </c>
      <c r="N98" s="301">
        <f t="shared" si="18"/>
        <v>0.71841832232824565</v>
      </c>
      <c r="O98" s="301">
        <f t="shared" si="18"/>
        <v>0.7184712662482915</v>
      </c>
      <c r="P98" s="301">
        <f t="shared" si="18"/>
        <v>0.7044074918714317</v>
      </c>
      <c r="Q98" s="301">
        <f t="shared" si="18"/>
        <v>0.71164558304154513</v>
      </c>
      <c r="R98" s="301">
        <f t="shared" si="18"/>
        <v>0.70668173595983363</v>
      </c>
      <c r="S98" s="301">
        <f t="shared" si="18"/>
        <v>0.70439204318304127</v>
      </c>
      <c r="T98" s="301">
        <f t="shared" si="18"/>
        <v>0.70546467669323387</v>
      </c>
      <c r="U98" s="301">
        <f t="shared" si="18"/>
        <v>0.71529053384037511</v>
      </c>
      <c r="V98" s="301">
        <f t="shared" si="18"/>
        <v>0.724956452788451</v>
      </c>
      <c r="W98" s="301">
        <f t="shared" si="18"/>
        <v>0.74945170949267015</v>
      </c>
      <c r="X98" s="301">
        <f t="shared" si="18"/>
        <v>0.74898292526876553</v>
      </c>
      <c r="Y98" s="301">
        <f t="shared" si="18"/>
        <v>0.74707381803897865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0.11408240246743277</v>
      </c>
      <c r="C99" s="301">
        <f t="shared" si="19"/>
        <v>0.11425924751595901</v>
      </c>
      <c r="D99" s="301">
        <f t="shared" si="19"/>
        <v>0.11426334103478054</v>
      </c>
      <c r="E99" s="301">
        <f t="shared" si="19"/>
        <v>0.11413590158683504</v>
      </c>
      <c r="F99" s="301">
        <f t="shared" si="19"/>
        <v>0.1187098201739393</v>
      </c>
      <c r="G99" s="301">
        <f t="shared" si="19"/>
        <v>0.12035598651747262</v>
      </c>
      <c r="H99" s="301">
        <f t="shared" si="19"/>
        <v>0.1206577487746351</v>
      </c>
      <c r="I99" s="301">
        <f t="shared" si="19"/>
        <v>0.12227536899030883</v>
      </c>
      <c r="J99" s="301">
        <f t="shared" si="19"/>
        <v>0.12233474944997354</v>
      </c>
      <c r="K99" s="301">
        <f t="shared" si="19"/>
        <v>0.12234790318629525</v>
      </c>
      <c r="L99" s="301">
        <f t="shared" si="19"/>
        <v>0.12366831068628785</v>
      </c>
      <c r="M99" s="301">
        <f t="shared" si="19"/>
        <v>0.12716625990542377</v>
      </c>
      <c r="N99" s="301">
        <f t="shared" si="19"/>
        <v>0.128298465841308</v>
      </c>
      <c r="O99" s="301">
        <f t="shared" si="19"/>
        <v>0.12815465509586968</v>
      </c>
      <c r="P99" s="301">
        <f t="shared" si="19"/>
        <v>0.13212492732954856</v>
      </c>
      <c r="Q99" s="301">
        <f t="shared" si="19"/>
        <v>0.13137624579012858</v>
      </c>
      <c r="R99" s="301">
        <f t="shared" si="19"/>
        <v>0.13096917309533421</v>
      </c>
      <c r="S99" s="301">
        <f t="shared" si="19"/>
        <v>0.13200950857152374</v>
      </c>
      <c r="T99" s="301">
        <f t="shared" si="19"/>
        <v>0.13368044845176077</v>
      </c>
      <c r="U99" s="301">
        <f t="shared" si="19"/>
        <v>0.13519579559417402</v>
      </c>
      <c r="V99" s="301">
        <f t="shared" si="19"/>
        <v>0.13732416103270478</v>
      </c>
      <c r="W99" s="301">
        <f t="shared" si="19"/>
        <v>0.12294578607423824</v>
      </c>
      <c r="X99" s="301">
        <f t="shared" si="19"/>
        <v>0.12310089139524114</v>
      </c>
      <c r="Y99" s="301">
        <f t="shared" si="19"/>
        <v>0.12414925615576572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6.2074117337957778E-2</v>
      </c>
      <c r="C100" s="302">
        <f t="shared" si="20"/>
        <v>6.2191431979261025E-2</v>
      </c>
      <c r="D100" s="302">
        <f t="shared" si="20"/>
        <v>6.2236447969993468E-2</v>
      </c>
      <c r="E100" s="302">
        <f t="shared" si="20"/>
        <v>6.2112677085007319E-2</v>
      </c>
      <c r="F100" s="302">
        <f t="shared" si="20"/>
        <v>6.7283979263103158E-2</v>
      </c>
      <c r="G100" s="302">
        <f t="shared" si="20"/>
        <v>6.8525001834091478E-2</v>
      </c>
      <c r="H100" s="302">
        <f t="shared" si="20"/>
        <v>6.8591262067242892E-2</v>
      </c>
      <c r="I100" s="302">
        <f t="shared" si="20"/>
        <v>7.027710011769274E-2</v>
      </c>
      <c r="J100" s="302">
        <f t="shared" si="20"/>
        <v>7.058166528613348E-2</v>
      </c>
      <c r="K100" s="302">
        <f t="shared" si="20"/>
        <v>7.0000063898169665E-2</v>
      </c>
      <c r="L100" s="302">
        <f t="shared" si="20"/>
        <v>7.0678139579634147E-2</v>
      </c>
      <c r="M100" s="302">
        <f t="shared" si="20"/>
        <v>7.4739764892812019E-2</v>
      </c>
      <c r="N100" s="302">
        <f t="shared" si="20"/>
        <v>7.6377780697768016E-2</v>
      </c>
      <c r="O100" s="302">
        <f t="shared" si="20"/>
        <v>7.6230143651527596E-2</v>
      </c>
      <c r="P100" s="302">
        <f t="shared" si="20"/>
        <v>8.1216816467786654E-2</v>
      </c>
      <c r="Q100" s="302">
        <f t="shared" si="20"/>
        <v>7.9945032105117705E-2</v>
      </c>
      <c r="R100" s="302">
        <f t="shared" si="20"/>
        <v>7.9896700736122178E-2</v>
      </c>
      <c r="S100" s="302">
        <f t="shared" si="20"/>
        <v>8.1102514199223277E-2</v>
      </c>
      <c r="T100" s="302">
        <f t="shared" si="20"/>
        <v>8.2695933970317478E-2</v>
      </c>
      <c r="U100" s="302">
        <f t="shared" si="20"/>
        <v>8.3501158306356876E-2</v>
      </c>
      <c r="V100" s="302">
        <f t="shared" si="20"/>
        <v>8.493095980417463E-2</v>
      </c>
      <c r="W100" s="302">
        <f t="shared" si="20"/>
        <v>6.878229242509129E-2</v>
      </c>
      <c r="X100" s="302">
        <f t="shared" si="20"/>
        <v>6.8971277168894438E-2</v>
      </c>
      <c r="Y100" s="302">
        <f t="shared" si="20"/>
        <v>7.0157614684709838E-2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5.2008285129475001E-2</v>
      </c>
      <c r="C101" s="302">
        <f t="shared" si="21"/>
        <v>5.2067815536697981E-2</v>
      </c>
      <c r="D101" s="302">
        <f t="shared" si="21"/>
        <v>5.2026893064787076E-2</v>
      </c>
      <c r="E101" s="302">
        <f t="shared" si="21"/>
        <v>5.2023224501827711E-2</v>
      </c>
      <c r="F101" s="302">
        <f t="shared" si="21"/>
        <v>5.1425840910836136E-2</v>
      </c>
      <c r="G101" s="302">
        <f t="shared" si="21"/>
        <v>5.1830984683381147E-2</v>
      </c>
      <c r="H101" s="302">
        <f t="shared" si="21"/>
        <v>5.2066486707392202E-2</v>
      </c>
      <c r="I101" s="302">
        <f t="shared" si="21"/>
        <v>5.1998268872616077E-2</v>
      </c>
      <c r="J101" s="302">
        <f t="shared" si="21"/>
        <v>5.175308416384005E-2</v>
      </c>
      <c r="K101" s="302">
        <f t="shared" si="21"/>
        <v>5.23478392881256E-2</v>
      </c>
      <c r="L101" s="302">
        <f t="shared" si="21"/>
        <v>5.2990171106653702E-2</v>
      </c>
      <c r="M101" s="302">
        <f t="shared" si="21"/>
        <v>5.2426495012611762E-2</v>
      </c>
      <c r="N101" s="302">
        <f t="shared" si="21"/>
        <v>5.1920685143539994E-2</v>
      </c>
      <c r="O101" s="302">
        <f t="shared" si="21"/>
        <v>5.1924511444342104E-2</v>
      </c>
      <c r="P101" s="302">
        <f t="shared" si="21"/>
        <v>5.0908110861761897E-2</v>
      </c>
      <c r="Q101" s="302">
        <f t="shared" si="21"/>
        <v>5.1431213685010892E-2</v>
      </c>
      <c r="R101" s="302">
        <f t="shared" si="21"/>
        <v>5.1072472359212043E-2</v>
      </c>
      <c r="S101" s="302">
        <f t="shared" si="21"/>
        <v>5.0906994372300451E-2</v>
      </c>
      <c r="T101" s="302">
        <f t="shared" si="21"/>
        <v>5.0984514481443297E-2</v>
      </c>
      <c r="U101" s="302">
        <f t="shared" si="21"/>
        <v>5.169463728781714E-2</v>
      </c>
      <c r="V101" s="302">
        <f t="shared" si="21"/>
        <v>5.2393201228530167E-2</v>
      </c>
      <c r="W101" s="302">
        <f t="shared" si="21"/>
        <v>5.4163493649146945E-2</v>
      </c>
      <c r="X101" s="302">
        <f t="shared" si="21"/>
        <v>5.4129614226346691E-2</v>
      </c>
      <c r="Y101" s="302">
        <f t="shared" si="21"/>
        <v>5.3991641471055875E-2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3.2273675502860144E-2</v>
      </c>
      <c r="C105" s="301">
        <f t="shared" si="25"/>
        <v>3.2222751988534366E-2</v>
      </c>
      <c r="D105" s="301">
        <f t="shared" si="25"/>
        <v>3.1915038184255673E-2</v>
      </c>
      <c r="E105" s="301">
        <f t="shared" si="25"/>
        <v>3.2031056812126715E-2</v>
      </c>
      <c r="F105" s="301">
        <f t="shared" si="25"/>
        <v>3.3424738957102969E-2</v>
      </c>
      <c r="G105" s="301">
        <f t="shared" si="25"/>
        <v>3.3797553133683024E-2</v>
      </c>
      <c r="H105" s="301">
        <f t="shared" si="25"/>
        <v>3.4005199162691555E-2</v>
      </c>
      <c r="I105" s="301">
        <f t="shared" si="25"/>
        <v>3.5035086461259149E-2</v>
      </c>
      <c r="J105" s="301">
        <f t="shared" si="25"/>
        <v>3.4564825912838604E-2</v>
      </c>
      <c r="K105" s="301">
        <f t="shared" si="25"/>
        <v>3.5369445481593861E-2</v>
      </c>
      <c r="L105" s="301">
        <f t="shared" si="25"/>
        <v>3.6832499211170357E-2</v>
      </c>
      <c r="M105" s="301">
        <f t="shared" si="25"/>
        <v>3.873465709418291E-2</v>
      </c>
      <c r="N105" s="301">
        <f t="shared" si="25"/>
        <v>3.9171352451545516E-2</v>
      </c>
      <c r="O105" s="301">
        <f t="shared" si="25"/>
        <v>3.9111476239273364E-2</v>
      </c>
      <c r="P105" s="301">
        <f t="shared" si="25"/>
        <v>4.0851942431668745E-2</v>
      </c>
      <c r="Q105" s="301">
        <f t="shared" si="25"/>
        <v>4.0002397172729277E-2</v>
      </c>
      <c r="R105" s="301">
        <f t="shared" si="25"/>
        <v>3.940565481513926E-2</v>
      </c>
      <c r="S105" s="301">
        <f t="shared" si="25"/>
        <v>4.0559031173132115E-2</v>
      </c>
      <c r="T105" s="301">
        <f t="shared" si="25"/>
        <v>4.1347630339540593E-2</v>
      </c>
      <c r="U105" s="301">
        <f t="shared" si="25"/>
        <v>4.2423392220562274E-2</v>
      </c>
      <c r="V105" s="301">
        <f t="shared" si="25"/>
        <v>4.31195659986447E-2</v>
      </c>
      <c r="W105" s="301">
        <f t="shared" si="25"/>
        <v>3.7138025348535914E-2</v>
      </c>
      <c r="X105" s="301">
        <f t="shared" si="25"/>
        <v>3.7337241943652323E-2</v>
      </c>
      <c r="Y105" s="301">
        <f t="shared" si="25"/>
        <v>3.7748496314698003E-2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2.2477101018637709E-2</v>
      </c>
      <c r="C106" s="302">
        <f t="shared" si="26"/>
        <v>2.2414964020402897E-2</v>
      </c>
      <c r="D106" s="302">
        <f t="shared" si="26"/>
        <v>2.2114958604184984E-2</v>
      </c>
      <c r="E106" s="302">
        <f t="shared" si="26"/>
        <v>2.2231668263305984E-2</v>
      </c>
      <c r="F106" s="302">
        <f t="shared" si="26"/>
        <v>2.373787695727788E-2</v>
      </c>
      <c r="G106" s="302">
        <f t="shared" si="26"/>
        <v>2.4034375963406247E-2</v>
      </c>
      <c r="H106" s="302">
        <f t="shared" si="26"/>
        <v>2.4197661500357296E-2</v>
      </c>
      <c r="I106" s="302">
        <f t="shared" si="26"/>
        <v>2.5240398695780226E-2</v>
      </c>
      <c r="J106" s="302">
        <f t="shared" si="26"/>
        <v>2.4816322524636045E-2</v>
      </c>
      <c r="K106" s="302">
        <f t="shared" si="26"/>
        <v>2.5508910657237791E-2</v>
      </c>
      <c r="L106" s="302">
        <f t="shared" si="26"/>
        <v>2.6850971135678799E-2</v>
      </c>
      <c r="M106" s="302">
        <f t="shared" si="26"/>
        <v>2.8859306233081524E-2</v>
      </c>
      <c r="N106" s="302">
        <f t="shared" si="26"/>
        <v>2.9391278795698642E-2</v>
      </c>
      <c r="O106" s="302">
        <f t="shared" si="26"/>
        <v>2.93306818397851E-2</v>
      </c>
      <c r="P106" s="302">
        <f t="shared" si="26"/>
        <v>3.1262602989564008E-2</v>
      </c>
      <c r="Q106" s="302">
        <f t="shared" si="26"/>
        <v>3.0314523126799255E-2</v>
      </c>
      <c r="R106" s="302">
        <f t="shared" si="26"/>
        <v>2.9785355312573009E-2</v>
      </c>
      <c r="S106" s="302">
        <f t="shared" si="26"/>
        <v>3.0969902039291602E-2</v>
      </c>
      <c r="T106" s="302">
        <f t="shared" si="26"/>
        <v>3.1743899079878145E-2</v>
      </c>
      <c r="U106" s="302">
        <f t="shared" si="26"/>
        <v>3.2685898216208903E-2</v>
      </c>
      <c r="V106" s="302">
        <f t="shared" si="26"/>
        <v>3.325048654285509E-2</v>
      </c>
      <c r="W106" s="302">
        <f t="shared" si="26"/>
        <v>2.6935483608530399E-2</v>
      </c>
      <c r="X106" s="302">
        <f t="shared" si="26"/>
        <v>2.714108192317705E-2</v>
      </c>
      <c r="Y106" s="302">
        <f t="shared" si="26"/>
        <v>2.7578325622089145E-2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9.7965744842224353E-3</v>
      </c>
      <c r="C107" s="302">
        <f t="shared" si="27"/>
        <v>9.8077879681314709E-3</v>
      </c>
      <c r="D107" s="302">
        <f t="shared" si="27"/>
        <v>9.8000795800706926E-3</v>
      </c>
      <c r="E107" s="302">
        <f t="shared" si="27"/>
        <v>9.7993885488207328E-3</v>
      </c>
      <c r="F107" s="302">
        <f t="shared" si="27"/>
        <v>9.6868619998250888E-3</v>
      </c>
      <c r="G107" s="302">
        <f t="shared" si="27"/>
        <v>9.7631771702767784E-3</v>
      </c>
      <c r="H107" s="302">
        <f t="shared" si="27"/>
        <v>9.8075376623342637E-3</v>
      </c>
      <c r="I107" s="302">
        <f t="shared" si="27"/>
        <v>9.7946877654789266E-3</v>
      </c>
      <c r="J107" s="302">
        <f t="shared" si="27"/>
        <v>9.7485033882025573E-3</v>
      </c>
      <c r="K107" s="302">
        <f t="shared" si="27"/>
        <v>9.8605348243560667E-3</v>
      </c>
      <c r="L107" s="302">
        <f t="shared" si="27"/>
        <v>9.9815280754915556E-3</v>
      </c>
      <c r="M107" s="302">
        <f t="shared" si="27"/>
        <v>9.8753508611013896E-3</v>
      </c>
      <c r="N107" s="302">
        <f t="shared" si="27"/>
        <v>9.7800736558468666E-3</v>
      </c>
      <c r="O107" s="302">
        <f t="shared" si="27"/>
        <v>9.7807943994882626E-3</v>
      </c>
      <c r="P107" s="302">
        <f t="shared" si="27"/>
        <v>9.5893394421047301E-3</v>
      </c>
      <c r="Q107" s="302">
        <f t="shared" si="27"/>
        <v>9.6878740459300228E-3</v>
      </c>
      <c r="R107" s="302">
        <f t="shared" si="27"/>
        <v>9.6202995025662513E-3</v>
      </c>
      <c r="S107" s="302">
        <f t="shared" si="27"/>
        <v>9.5891291338405203E-3</v>
      </c>
      <c r="T107" s="302">
        <f t="shared" si="27"/>
        <v>9.6037312596624468E-3</v>
      </c>
      <c r="U107" s="302">
        <f t="shared" si="27"/>
        <v>9.7374940043533694E-3</v>
      </c>
      <c r="V107" s="302">
        <f t="shared" si="27"/>
        <v>9.869079455789612E-3</v>
      </c>
      <c r="W107" s="302">
        <f t="shared" si="27"/>
        <v>1.0202541740005516E-2</v>
      </c>
      <c r="X107" s="302">
        <f t="shared" si="27"/>
        <v>1.0196160020475275E-2</v>
      </c>
      <c r="Y107" s="302">
        <f t="shared" si="27"/>
        <v>1.017017069260886E-2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1.8280131555492058</v>
      </c>
      <c r="C113" s="320">
        <f>IF(C$5=0,0,C$5/FBT_fec!C$5)</f>
        <v>1.8260433409277326</v>
      </c>
      <c r="D113" s="320">
        <f>IF(D$5=0,0,D$5/FBT_fec!D$5)</f>
        <v>1.85673921131098</v>
      </c>
      <c r="E113" s="320">
        <f>IF(E$5=0,0,E$5/FBT_fec!E$5)</f>
        <v>1.8478486075812248</v>
      </c>
      <c r="F113" s="320">
        <f>IF(F$5=0,0,F$5/FBT_fec!F$5)</f>
        <v>1.6910146111601072</v>
      </c>
      <c r="G113" s="320">
        <f>IF(G$5=0,0,G$5/FBT_fec!G$5)</f>
        <v>1.6232152039485044</v>
      </c>
      <c r="H113" s="320">
        <f>IF(H$5=0,0,H$5/FBT_fec!H$5)</f>
        <v>1.594412407233605</v>
      </c>
      <c r="I113" s="320">
        <f>IF(I$5=0,0,I$5/FBT_fec!I$5)</f>
        <v>1.5095785013016565</v>
      </c>
      <c r="J113" s="320">
        <f>IF(J$5=0,0,J$5/FBT_fec!J$5)</f>
        <v>1.5509344780642065</v>
      </c>
      <c r="K113" s="320">
        <f>IF(K$5=0,0,K$5/FBT_fec!K$5)</f>
        <v>1.4723578197101588</v>
      </c>
      <c r="L113" s="320">
        <f>IF(L$5=0,0,L$5/FBT_fec!L$5)</f>
        <v>1.3436299034168493</v>
      </c>
      <c r="M113" s="320">
        <f>IF(M$5=0,0,M$5/FBT_fec!M$5)</f>
        <v>1.2431961821203852</v>
      </c>
      <c r="N113" s="320">
        <f>IF(N$5=0,0,N$5/FBT_fec!N$5)</f>
        <v>1.2217088740733437</v>
      </c>
      <c r="O113" s="320">
        <f>IF(O$5=0,0,O$5/FBT_fec!O$5)</f>
        <v>1.2252935652945263</v>
      </c>
      <c r="P113" s="320">
        <f>IF(P$5=0,0,P$5/FBT_fec!P$5)</f>
        <v>1.1585189688759578</v>
      </c>
      <c r="Q113" s="320">
        <f>IF(Q$5=0,0,Q$5/FBT_fec!Q$5)</f>
        <v>1.1813756451183466</v>
      </c>
      <c r="R113" s="320">
        <f>IF(R$5=0,0,R$5/FBT_fec!R$5)</f>
        <v>1.2226924747270522</v>
      </c>
      <c r="S113" s="320">
        <f>IF(S$5=0,0,S$5/FBT_fec!S$5)</f>
        <v>1.1725774728847169</v>
      </c>
      <c r="T113" s="320">
        <f>IF(T$5=0,0,T$5/FBT_fec!T$5)</f>
        <v>1.127654368708032</v>
      </c>
      <c r="U113" s="320">
        <f>IF(U$5=0,0,U$5/FBT_fec!U$5)</f>
        <v>1.0569328844056038</v>
      </c>
      <c r="V113" s="320">
        <f>IF(V$5=0,0,V$5/FBT_fec!V$5)</f>
        <v>0.99535941681345885</v>
      </c>
      <c r="W113" s="320">
        <f>IF(W$5=0,0,W$5/FBT_fec!W$5)</f>
        <v>1.2609187579030321</v>
      </c>
      <c r="X113" s="320">
        <f>IF(X$5=0,0,X$5/FBT_fec!X$5)</f>
        <v>1.2497598968015784</v>
      </c>
      <c r="Y113" s="320">
        <f>IF(Y$5=0,0,Y$5/FBT_fec!Y$5)</f>
        <v>1.2268804539760296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1.6263509461596553</v>
      </c>
      <c r="C118" s="332">
        <f>IF(C$10=0,0,C$10/FBT_fec!C$10)</f>
        <v>1.5979287745218582</v>
      </c>
      <c r="D118" s="332">
        <f>IF(D$10=0,0,D$10/FBT_fec!D$10)</f>
        <v>1.5992583671840692</v>
      </c>
      <c r="E118" s="332">
        <f>IF(E$10=0,0,E$10/FBT_fec!E$10)</f>
        <v>1.6080123647345255</v>
      </c>
      <c r="F118" s="332">
        <f>IF(F$10=0,0,F$10/FBT_fec!F$10)</f>
        <v>1.4477849634070565</v>
      </c>
      <c r="G118" s="332">
        <f>IF(G$10=0,0,G$10/FBT_fec!G$10)</f>
        <v>1.2594257147205905</v>
      </c>
      <c r="H118" s="332">
        <f>IF(H$10=0,0,H$10/FBT_fec!H$10)</f>
        <v>1.1945925297302962</v>
      </c>
      <c r="I118" s="332">
        <f>IF(I$10=0,0,I$10/FBT_fec!I$10)</f>
        <v>1.1537443558656972</v>
      </c>
      <c r="J118" s="332">
        <f>IF(J$10=0,0,J$10/FBT_fec!J$10)</f>
        <v>1.1743663947205289</v>
      </c>
      <c r="K118" s="332">
        <f>IF(K$10=0,0,K$10/FBT_fec!K$10)</f>
        <v>1.0946930086977942</v>
      </c>
      <c r="L118" s="332">
        <f>IF(L$10=0,0,L$10/FBT_fec!L$10)</f>
        <v>0.96422764134680394</v>
      </c>
      <c r="M118" s="332">
        <f>IF(M$10=0,0,M$10/FBT_fec!M$10)</f>
        <v>0.93213707457215977</v>
      </c>
      <c r="N118" s="332">
        <f>IF(N$10=0,0,N$10/FBT_fec!N$10)</f>
        <v>0.96422359290069393</v>
      </c>
      <c r="O118" s="332">
        <f>IF(O$10=0,0,O$10/FBT_fec!O$10)</f>
        <v>0.96895845662863922</v>
      </c>
      <c r="P118" s="332">
        <f>IF(P$10=0,0,P$10/FBT_fec!P$10)</f>
        <v>0.99999961877737698</v>
      </c>
      <c r="Q118" s="332">
        <f>IF(Q$10=0,0,Q$10/FBT_fec!Q$10)</f>
        <v>0.93321679906789745</v>
      </c>
      <c r="R118" s="332">
        <f>IF(R$10=0,0,R$10/FBT_fec!R$10)</f>
        <v>0.98748034832706721</v>
      </c>
      <c r="S118" s="332">
        <f>IF(S$10=0,0,S$10/FBT_fec!S$10)</f>
        <v>0.99296265143752938</v>
      </c>
      <c r="T118" s="332">
        <f>IF(T$10=0,0,T$10/FBT_fec!T$10)</f>
        <v>0.92706403659859959</v>
      </c>
      <c r="U118" s="332">
        <f>IF(U$10=0,0,U$10/FBT_fec!U$10)</f>
        <v>0.78448202988827431</v>
      </c>
      <c r="V118" s="332">
        <f>IF(V$10=0,0,V$10/FBT_fec!V$10)</f>
        <v>0.63119399152772004</v>
      </c>
      <c r="W118" s="332">
        <f>IF(W$10=0,0,W$10/FBT_fec!W$10)</f>
        <v>0.76936856457883329</v>
      </c>
      <c r="X118" s="332">
        <f>IF(X$10=0,0,X$10/FBT_fec!X$10)</f>
        <v>0.76448344038937088</v>
      </c>
      <c r="Y118" s="332">
        <f>IF(Y$10=0,0,Y$10/FBT_fec!Y$10)</f>
        <v>0.74775149131710739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1.8946861372819601</v>
      </c>
      <c r="C119" s="348">
        <f>IF(C$16=0,0,C$16/FBT_fec!C$16)</f>
        <v>1.8829381722414407</v>
      </c>
      <c r="D119" s="348">
        <f>IF(D$16=0,0,D$16/FBT_fec!D$16)</f>
        <v>1.9331570093639665</v>
      </c>
      <c r="E119" s="348">
        <f>IF(E$16=0,0,E$16/FBT_fec!E$16)</f>
        <v>1.9214679928764375</v>
      </c>
      <c r="F119" s="348">
        <f>IF(F$16=0,0,F$16/FBT_fec!F$16)</f>
        <v>1.8132550574568349</v>
      </c>
      <c r="G119" s="348">
        <f>IF(G$16=0,0,G$16/FBT_fec!G$16)</f>
        <v>1.6454609742954946</v>
      </c>
      <c r="H119" s="348">
        <f>IF(H$16=0,0,H$16/FBT_fec!H$16)</f>
        <v>1.5633248778005429</v>
      </c>
      <c r="I119" s="348">
        <f>IF(I$16=0,0,I$16/FBT_fec!I$16)</f>
        <v>1.4473545635091485</v>
      </c>
      <c r="J119" s="348">
        <f>IF(J$16=0,0,J$16/FBT_fec!J$16)</f>
        <v>1.5507706204516212</v>
      </c>
      <c r="K119" s="348">
        <f>IF(K$16=0,0,K$16/FBT_fec!K$16)</f>
        <v>1.3363962773354594</v>
      </c>
      <c r="L119" s="348">
        <f>IF(L$16=0,0,L$16/FBT_fec!L$16)</f>
        <v>1.0566286026732465</v>
      </c>
      <c r="M119" s="348">
        <f>IF(M$16=0,0,M$16/FBT_fec!M$16)</f>
        <v>0.99473477712787139</v>
      </c>
      <c r="N119" s="348">
        <f>IF(N$16=0,0,N$16/FBT_fec!N$16)</f>
        <v>1.0373862236640616</v>
      </c>
      <c r="O119" s="348">
        <f>IF(O$16=0,0,O$16/FBT_fec!O$16)</f>
        <v>1.0422830753627166</v>
      </c>
      <c r="P119" s="348">
        <f>IF(P$16=0,0,P$16/FBT_fec!P$16)</f>
        <v>1.0676761742270087</v>
      </c>
      <c r="Q119" s="348">
        <f>IF(Q$16=0,0,Q$16/FBT_fec!Q$16)</f>
        <v>1.0350944608041335</v>
      </c>
      <c r="R119" s="348">
        <f>IF(R$16=0,0,R$16/FBT_fec!R$16)</f>
        <v>1.1473020794719566</v>
      </c>
      <c r="S119" s="348">
        <f>IF(S$16=0,0,S$16/FBT_fec!S$16)</f>
        <v>1.0903364097769797</v>
      </c>
      <c r="T119" s="348">
        <f>IF(T$16=0,0,T$16/FBT_fec!T$16)</f>
        <v>1.0083811575742467</v>
      </c>
      <c r="U119" s="348">
        <f>IF(U$16=0,0,U$16/FBT_fec!U$16)</f>
        <v>0.81709448425807829</v>
      </c>
      <c r="V119" s="348">
        <f>IF(V$16=0,0,V$16/FBT_fec!V$16)</f>
        <v>0.65580193681132837</v>
      </c>
      <c r="W119" s="348">
        <f>IF(W$16=0,0,W$16/FBT_fec!W$16)</f>
        <v>0.80824445793383282</v>
      </c>
      <c r="X119" s="348">
        <f>IF(X$16=0,0,X$16/FBT_fec!X$16)</f>
        <v>0.80157892899839656</v>
      </c>
      <c r="Y119" s="348">
        <f>IF(Y$16=0,0,Y$16/FBT_fec!Y$16)</f>
        <v>0.79085037343949283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1.8946861372819603</v>
      </c>
      <c r="C120" s="348">
        <f>IF(C$25=0,0,C$25/FBT_fec!C$25)</f>
        <v>1.88293817224144</v>
      </c>
      <c r="D120" s="348">
        <f>IF(D$25=0,0,D$25/FBT_fec!D$25)</f>
        <v>1.9331570093639683</v>
      </c>
      <c r="E120" s="348">
        <f>IF(E$25=0,0,E$25/FBT_fec!E$25)</f>
        <v>1.9214679928764375</v>
      </c>
      <c r="F120" s="348">
        <f>IF(F$25=0,0,F$25/FBT_fec!F$25)</f>
        <v>1.8132550574568351</v>
      </c>
      <c r="G120" s="348">
        <f>IF(G$25=0,0,G$25/FBT_fec!G$25)</f>
        <v>1.6454609742954951</v>
      </c>
      <c r="H120" s="348">
        <f>IF(H$25=0,0,H$25/FBT_fec!H$25)</f>
        <v>1.5633248778005437</v>
      </c>
      <c r="I120" s="348">
        <f>IF(I$25=0,0,I$25/FBT_fec!I$25)</f>
        <v>1.4473545635091485</v>
      </c>
      <c r="J120" s="348">
        <f>IF(J$25=0,0,J$25/FBT_fec!J$25)</f>
        <v>1.550770620451621</v>
      </c>
      <c r="K120" s="348">
        <f>IF(K$25=0,0,K$25/FBT_fec!K$25)</f>
        <v>1.3363962773354594</v>
      </c>
      <c r="L120" s="348">
        <f>IF(L$25=0,0,L$25/FBT_fec!L$25)</f>
        <v>1.056628602673247</v>
      </c>
      <c r="M120" s="348">
        <f>IF(M$25=0,0,M$25/FBT_fec!M$25)</f>
        <v>0.99473477712787117</v>
      </c>
      <c r="N120" s="348">
        <f>IF(N$25=0,0,N$25/FBT_fec!N$25)</f>
        <v>1.0373862236640612</v>
      </c>
      <c r="O120" s="348">
        <f>IF(O$25=0,0,O$25/FBT_fec!O$25)</f>
        <v>1.0422830753627161</v>
      </c>
      <c r="P120" s="348">
        <f>IF(P$25=0,0,P$25/FBT_fec!P$25)</f>
        <v>1.0676761742270093</v>
      </c>
      <c r="Q120" s="348">
        <f>IF(Q$25=0,0,Q$25/FBT_fec!Q$25)</f>
        <v>1.035094460804133</v>
      </c>
      <c r="R120" s="348">
        <f>IF(R$25=0,0,R$25/FBT_fec!R$25)</f>
        <v>1.1473020794719559</v>
      </c>
      <c r="S120" s="348">
        <f>IF(S$25=0,0,S$25/FBT_fec!S$25)</f>
        <v>1.0903364097769801</v>
      </c>
      <c r="T120" s="348">
        <f>IF(T$25=0,0,T$25/FBT_fec!T$25)</f>
        <v>1.0083811575742463</v>
      </c>
      <c r="U120" s="348">
        <f>IF(U$25=0,0,U$25/FBT_fec!U$25)</f>
        <v>0.81709448425807885</v>
      </c>
      <c r="V120" s="348">
        <f>IF(V$25=0,0,V$25/FBT_fec!V$25)</f>
        <v>0.65580193681132815</v>
      </c>
      <c r="W120" s="348">
        <f>IF(W$25=0,0,W$25/FBT_fec!W$25)</f>
        <v>0.80824445793383237</v>
      </c>
      <c r="X120" s="348">
        <f>IF(X$25=0,0,X$25/FBT_fec!X$25)</f>
        <v>0.80157892899839667</v>
      </c>
      <c r="Y120" s="348">
        <f>IF(Y$25=0,0,Y$25/FBT_fec!Y$25)</f>
        <v>0.79085037343949272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2.5668046142407235</v>
      </c>
      <c r="C121" s="348">
        <f>IF(C$34=0,0,C$34/FBT_fec!C$34)</f>
        <v>2.5752223029606438</v>
      </c>
      <c r="D121" s="348">
        <f>IF(D$34=0,0,D$34/FBT_fec!D$34)</f>
        <v>2.603709045864266</v>
      </c>
      <c r="E121" s="348">
        <f>IF(E$34=0,0,E$34/FBT_fec!E$34)</f>
        <v>2.5910939208905206</v>
      </c>
      <c r="F121" s="348">
        <f>IF(F$34=0,0,F$34/FBT_fec!F$34)</f>
        <v>2.3667013876104717</v>
      </c>
      <c r="G121" s="348">
        <f>IF(G$34=0,0,G$34/FBT_fec!G$34)</f>
        <v>2.3525097319242954</v>
      </c>
      <c r="H121" s="348">
        <f>IF(H$34=0,0,H$34/FBT_fec!H$34)</f>
        <v>2.35067199234103</v>
      </c>
      <c r="I121" s="348">
        <f>IF(I$34=0,0,I$34/FBT_fec!I$34)</f>
        <v>2.2487579955747061</v>
      </c>
      <c r="J121" s="348">
        <f>IF(J$34=0,0,J$34/FBT_fec!J$34)</f>
        <v>2.2674521495825393</v>
      </c>
      <c r="K121" s="348">
        <f>IF(K$34=0,0,K$34/FBT_fec!K$34)</f>
        <v>2.2476404323237822</v>
      </c>
      <c r="L121" s="348">
        <f>IF(L$34=0,0,L$34/FBT_fec!L$34)</f>
        <v>2.1722333730852847</v>
      </c>
      <c r="M121" s="348">
        <f>IF(M$34=0,0,M$34/FBT_fec!M$34)</f>
        <v>1.9863124098869192</v>
      </c>
      <c r="N121" s="348">
        <f>IF(N$34=0,0,N$34/FBT_fec!N$34)</f>
        <v>1.9031776263342493</v>
      </c>
      <c r="O121" s="348">
        <f>IF(O$34=0,0,O$34/FBT_fec!O$34)</f>
        <v>1.9076497209877927</v>
      </c>
      <c r="P121" s="348">
        <f>IF(P$34=0,0,P$34/FBT_fec!P$34)</f>
        <v>1.735821638606615</v>
      </c>
      <c r="Q121" s="348">
        <f>IF(Q$34=0,0,Q$34/FBT_fec!Q$34)</f>
        <v>1.8125977524580725</v>
      </c>
      <c r="R121" s="348">
        <f>IF(R$34=0,0,R$34/FBT_fec!R$34)</f>
        <v>1.8263355861585528</v>
      </c>
      <c r="S121" s="348">
        <f>IF(S$34=0,0,S$34/FBT_fec!S$34)</f>
        <v>1.7522265647171875</v>
      </c>
      <c r="T121" s="348">
        <f>IF(T$34=0,0,T$34/FBT_fec!T$34)</f>
        <v>1.7088404247675753</v>
      </c>
      <c r="U121" s="348">
        <f>IF(U$34=0,0,U$34/FBT_fec!U$34)</f>
        <v>1.6909040489577303</v>
      </c>
      <c r="V121" s="348">
        <f>IF(V$34=0,0,V$34/FBT_fec!V$34)</f>
        <v>1.684955044194782</v>
      </c>
      <c r="W121" s="348">
        <f>IF(W$34=0,0,W$34/FBT_fec!W$34)</f>
        <v>2.2058727884938336</v>
      </c>
      <c r="X121" s="348">
        <f>IF(X$34=0,0,X$34/FBT_fec!X$34)</f>
        <v>2.185034454550006</v>
      </c>
      <c r="Y121" s="348">
        <f>IF(Y$34=0,0,Y$34/FBT_fec!Y$34)</f>
        <v>2.1385755500412267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2.170765990097471</v>
      </c>
      <c r="C122" s="348">
        <f>IF(C$45=0,0,C$45/FBT_fec!C$45)</f>
        <v>2.1749733830434774</v>
      </c>
      <c r="D122" s="348">
        <f>IF(D$45=0,0,D$45/FBT_fec!D$45)</f>
        <v>2.2069089194014464</v>
      </c>
      <c r="E122" s="348">
        <f>IF(E$45=0,0,E$45/FBT_fec!E$45)</f>
        <v>2.1936728378396357</v>
      </c>
      <c r="F122" s="348">
        <f>IF(F$45=0,0,F$45/FBT_fec!F$45)</f>
        <v>2.1054540240606676</v>
      </c>
      <c r="G122" s="348">
        <f>IF(G$45=0,0,G$45/FBT_fec!G$45)</f>
        <v>2.0751113337469183</v>
      </c>
      <c r="H122" s="348">
        <f>IF(H$45=0,0,H$45/FBT_fec!H$45)</f>
        <v>2.0548481541681562</v>
      </c>
      <c r="I122" s="348">
        <f>IF(I$45=0,0,I$45/FBT_fec!I$45)</f>
        <v>1.9845567146937177</v>
      </c>
      <c r="J122" s="348">
        <f>IF(J$45=0,0,J$45/FBT_fec!J$45)</f>
        <v>2.0276337842981063</v>
      </c>
      <c r="K122" s="348">
        <f>IF(K$45=0,0,K$45/FBT_fec!K$45)</f>
        <v>1.9518081847025759</v>
      </c>
      <c r="L122" s="348">
        <f>IF(L$45=0,0,L$45/FBT_fec!L$45)</f>
        <v>1.8386043986828156</v>
      </c>
      <c r="M122" s="348">
        <f>IF(M$45=0,0,M$45/FBT_fec!M$45)</f>
        <v>1.7537252717529594</v>
      </c>
      <c r="N122" s="348">
        <f>IF(N$45=0,0,N$45/FBT_fec!N$45)</f>
        <v>1.7286015028206905</v>
      </c>
      <c r="O122" s="348">
        <f>IF(O$45=0,0,O$45/FBT_fec!O$45)</f>
        <v>1.7310363773445001</v>
      </c>
      <c r="P122" s="348">
        <f>IF(P$45=0,0,P$45/FBT_fec!P$45)</f>
        <v>1.6795310263551644</v>
      </c>
      <c r="Q122" s="348">
        <f>IF(Q$45=0,0,Q$45/FBT_fec!Q$45)</f>
        <v>1.7115230547627081</v>
      </c>
      <c r="R122" s="348">
        <f>IF(R$45=0,0,R$45/FBT_fec!R$45)</f>
        <v>1.7502562107912287</v>
      </c>
      <c r="S122" s="348">
        <f>IF(S$45=0,0,S$45/FBT_fec!S$45)</f>
        <v>1.6962374175243253</v>
      </c>
      <c r="T122" s="348">
        <f>IF(T$45=0,0,T$45/FBT_fec!T$45)</f>
        <v>1.6628999215376841</v>
      </c>
      <c r="U122" s="348">
        <f>IF(U$45=0,0,U$45/FBT_fec!U$45)</f>
        <v>1.6059535675160872</v>
      </c>
      <c r="V122" s="348">
        <f>IF(V$45=0,0,V$45/FBT_fec!V$45)</f>
        <v>1.5679696394283869</v>
      </c>
      <c r="W122" s="348">
        <f>IF(W$45=0,0,W$45/FBT_fec!W$45)</f>
        <v>1.7585808674538554</v>
      </c>
      <c r="X122" s="348">
        <f>IF(X$45=0,0,X$45/FBT_fec!X$45)</f>
        <v>1.7455240743407519</v>
      </c>
      <c r="Y122" s="348">
        <f>IF(Y$45=0,0,Y$45/FBT_fec!Y$45)</f>
        <v>1.7293415334550559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0.71248864569266523</v>
      </c>
      <c r="C123" s="348">
        <f>IF(C$66=0,0,C$66/FBT_fec!C$66)</f>
        <v>0.70725826964249794</v>
      </c>
      <c r="D123" s="348">
        <f>IF(D$66=0,0,D$66/FBT_fec!D$66)</f>
        <v>0.71751864618155692</v>
      </c>
      <c r="E123" s="348">
        <f>IF(E$66=0,0,E$66/FBT_fec!E$66)</f>
        <v>0.7167067943020955</v>
      </c>
      <c r="F123" s="348">
        <f>IF(F$66=0,0,F$66/FBT_fec!F$66)</f>
        <v>0.67359241618536758</v>
      </c>
      <c r="G123" s="348">
        <f>IF(G$66=0,0,G$66/FBT_fec!G$66)</f>
        <v>0.6309465075948375</v>
      </c>
      <c r="H123" s="348">
        <f>IF(H$66=0,0,H$66/FBT_fec!H$66)</f>
        <v>0.61410107441397999</v>
      </c>
      <c r="I123" s="348">
        <f>IF(I$66=0,0,I$66/FBT_fec!I$66)</f>
        <v>0.59079835122482294</v>
      </c>
      <c r="J123" s="348">
        <f>IF(J$66=0,0,J$66/FBT_fec!J$66)</f>
        <v>0.6087883828407531</v>
      </c>
      <c r="K123" s="348">
        <f>IF(K$66=0,0,K$66/FBT_fec!K$66)</f>
        <v>0.57046380179037171</v>
      </c>
      <c r="L123" s="348">
        <f>IF(L$66=0,0,L$66/FBT_fec!L$66)</f>
        <v>0.518475485259419</v>
      </c>
      <c r="M123" s="348">
        <f>IF(M$66=0,0,M$66/FBT_fec!M$66)</f>
        <v>0.505377893709126</v>
      </c>
      <c r="N123" s="348">
        <f>IF(N$66=0,0,N$66/FBT_fec!N$66)</f>
        <v>0.50962579635922622</v>
      </c>
      <c r="O123" s="348">
        <f>IF(O$66=0,0,O$66/FBT_fec!O$66)</f>
        <v>0.51063504413232153</v>
      </c>
      <c r="P123" s="348">
        <f>IF(P$66=0,0,P$66/FBT_fec!P$66)</f>
        <v>0.513693282803103</v>
      </c>
      <c r="Q123" s="348">
        <f>IF(Q$66=0,0,Q$66/FBT_fec!Q$66)</f>
        <v>0.50636840039039799</v>
      </c>
      <c r="R123" s="348">
        <f>IF(R$66=0,0,R$66/FBT_fec!R$66)</f>
        <v>0.52642502165634264</v>
      </c>
      <c r="S123" s="348">
        <f>IF(S$66=0,0,S$66/FBT_fec!S$66)</f>
        <v>0.51761513707485263</v>
      </c>
      <c r="T123" s="348">
        <f>IF(T$66=0,0,T$66/FBT_fec!T$66)</f>
        <v>0.50149066054869806</v>
      </c>
      <c r="U123" s="348">
        <f>IF(U$66=0,0,U$66/FBT_fec!U$66)</f>
        <v>0.46536254672215688</v>
      </c>
      <c r="V123" s="348">
        <f>IF(V$66=0,0,V$66/FBT_fec!V$66)</f>
        <v>0.43098548832788286</v>
      </c>
      <c r="W123" s="348">
        <f>IF(W$66=0,0,W$66/FBT_fec!W$66)</f>
        <v>0.46763269760781617</v>
      </c>
      <c r="X123" s="348">
        <f>IF(X$66=0,0,X$66/FBT_fec!X$66)</f>
        <v>0.46601422817651889</v>
      </c>
      <c r="Y123" s="348">
        <f>IF(Y$66=0,0,Y$66/FBT_fec!Y$66)</f>
        <v>0.46295375774859215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IT: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28068.862183436009</v>
      </c>
      <c r="C3" s="203">
        <v>25689.18904541124</v>
      </c>
      <c r="D3" s="203">
        <v>24218.822877224949</v>
      </c>
      <c r="E3" s="203">
        <v>22669.54878103864</v>
      </c>
      <c r="F3" s="203">
        <v>23782.50386929352</v>
      </c>
      <c r="G3" s="203">
        <v>22636.025028832431</v>
      </c>
      <c r="H3" s="203">
        <v>24729.507490910732</v>
      </c>
      <c r="I3" s="203">
        <v>26185.979663211008</v>
      </c>
      <c r="J3" s="203">
        <v>25198.351770199941</v>
      </c>
      <c r="K3" s="203">
        <v>19700.802182500182</v>
      </c>
      <c r="L3" s="203">
        <v>21120.422959729709</v>
      </c>
      <c r="M3" s="203">
        <v>20460.099725553551</v>
      </c>
      <c r="N3" s="203">
        <v>18447.770529536989</v>
      </c>
      <c r="O3" s="203">
        <v>18351.181287042298</v>
      </c>
      <c r="P3" s="203">
        <v>20090.77208031221</v>
      </c>
      <c r="Q3" s="203">
        <v>21399.249841000001</v>
      </c>
      <c r="R3" s="203">
        <v>24657.62099017153</v>
      </c>
      <c r="S3" s="203">
        <v>26558.02168307087</v>
      </c>
      <c r="T3" s="203">
        <v>26540.896637615031</v>
      </c>
      <c r="U3" s="203">
        <v>25741.156342965609</v>
      </c>
      <c r="V3" s="203">
        <v>21396.779934686569</v>
      </c>
      <c r="W3" s="203">
        <v>26118.99790848315</v>
      </c>
      <c r="X3" s="203">
        <v>27808.728377322848</v>
      </c>
      <c r="Y3" s="203">
        <v>28667.599999999999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11691.963479533941</v>
      </c>
      <c r="C5" s="203">
        <v>11496.0987558815</v>
      </c>
      <c r="D5" s="203">
        <v>11707.86896514563</v>
      </c>
      <c r="E5" s="203">
        <v>11014.620795801289</v>
      </c>
      <c r="F5" s="203">
        <v>13613.89062832858</v>
      </c>
      <c r="G5" s="203">
        <v>14379.964758950549</v>
      </c>
      <c r="H5" s="203">
        <v>16316.573287603051</v>
      </c>
      <c r="I5" s="203">
        <v>16264.14318569697</v>
      </c>
      <c r="J5" s="203">
        <v>15721.102006003381</v>
      </c>
      <c r="K5" s="203">
        <v>13044.092390268221</v>
      </c>
      <c r="L5" s="203">
        <v>17942.098085278849</v>
      </c>
      <c r="M5" s="203">
        <v>16639.53589374946</v>
      </c>
      <c r="N5" s="203">
        <v>14625.43074308941</v>
      </c>
      <c r="O5" s="203">
        <v>14217.16429782181</v>
      </c>
      <c r="P5" s="203">
        <v>16666.78091278729</v>
      </c>
      <c r="Q5" s="203">
        <v>18664.810188346921</v>
      </c>
      <c r="R5" s="203">
        <v>19741.611400513852</v>
      </c>
      <c r="S5" s="203">
        <v>20128.176608849641</v>
      </c>
      <c r="T5" s="203">
        <v>19357.532785154981</v>
      </c>
      <c r="U5" s="203">
        <v>19507.2969884505</v>
      </c>
      <c r="V5" s="203">
        <v>18762.043588783621</v>
      </c>
      <c r="W5" s="203">
        <v>18035.868900466841</v>
      </c>
      <c r="X5" s="203">
        <v>18767.171428713082</v>
      </c>
      <c r="Y5" s="203">
        <v>19145.398856279669</v>
      </c>
      <c r="DA5" s="112" t="s">
        <v>2373</v>
      </c>
    </row>
    <row r="6" spans="1:105" ht="12" customHeight="1" x14ac:dyDescent="0.25">
      <c r="A6" s="154" t="s">
        <v>2112</v>
      </c>
      <c r="B6" s="338">
        <v>14614.95434941743</v>
      </c>
      <c r="C6" s="338">
        <v>13884.206631946559</v>
      </c>
      <c r="D6" s="338">
        <v>13153.45891447569</v>
      </c>
      <c r="E6" s="338">
        <v>13153.45891447569</v>
      </c>
      <c r="F6" s="338">
        <v>14614.95434941743</v>
      </c>
      <c r="G6" s="338">
        <v>15345.7020668883</v>
      </c>
      <c r="H6" s="338">
        <v>17537.94521930092</v>
      </c>
      <c r="I6" s="338">
        <v>17537.94521930092</v>
      </c>
      <c r="J6" s="338">
        <v>16807.19750183004</v>
      </c>
      <c r="K6" s="338">
        <v>16807.19750183004</v>
      </c>
      <c r="L6" s="338">
        <v>18999.440654242659</v>
      </c>
      <c r="M6" s="338">
        <v>18268.692936771789</v>
      </c>
      <c r="N6" s="338">
        <v>18268.692936771789</v>
      </c>
      <c r="O6" s="338">
        <v>17537.945219300909</v>
      </c>
      <c r="P6" s="338">
        <v>18268.692936771789</v>
      </c>
      <c r="Q6" s="338">
        <v>19730.188371713532</v>
      </c>
      <c r="R6" s="338">
        <v>21191.68380665527</v>
      </c>
      <c r="S6" s="338">
        <v>21191.68380665527</v>
      </c>
      <c r="T6" s="338">
        <v>21191.68380665527</v>
      </c>
      <c r="U6" s="338">
        <v>21191.68380665527</v>
      </c>
      <c r="V6" s="338">
        <v>20460.936089184401</v>
      </c>
      <c r="W6" s="338">
        <v>20460.936089184401</v>
      </c>
      <c r="X6" s="338">
        <v>20460.936089184401</v>
      </c>
      <c r="Y6" s="338">
        <v>20460.936089184401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2192.243152412615</v>
      </c>
      <c r="G7" s="340">
        <v>1461.495434941743</v>
      </c>
      <c r="H7" s="340">
        <v>2192.243152412615</v>
      </c>
      <c r="I7" s="340">
        <v>730.74771747087152</v>
      </c>
      <c r="J7" s="340">
        <v>0</v>
      </c>
      <c r="K7" s="340">
        <v>0</v>
      </c>
      <c r="L7" s="340">
        <v>2922.9908698834861</v>
      </c>
      <c r="M7" s="340">
        <v>0</v>
      </c>
      <c r="N7" s="340">
        <v>0</v>
      </c>
      <c r="O7" s="340">
        <v>0</v>
      </c>
      <c r="P7" s="340">
        <v>1461.495434941743</v>
      </c>
      <c r="Q7" s="340">
        <v>1461.495434941743</v>
      </c>
      <c r="R7" s="340">
        <v>2192.243152412615</v>
      </c>
      <c r="S7" s="340">
        <v>730.74771747087152</v>
      </c>
      <c r="T7" s="340">
        <v>0</v>
      </c>
      <c r="U7" s="340">
        <v>730.74771747087152</v>
      </c>
      <c r="V7" s="340">
        <v>0</v>
      </c>
      <c r="W7" s="340">
        <v>0</v>
      </c>
      <c r="X7" s="340">
        <v>730.74771747087152</v>
      </c>
      <c r="Y7" s="340">
        <v>730.74771747087152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730.74771747087107</v>
      </c>
      <c r="D8" s="342">
        <f t="shared" si="0"/>
        <v>730.74771747086925</v>
      </c>
      <c r="E8" s="342">
        <f t="shared" si="0"/>
        <v>0</v>
      </c>
      <c r="F8" s="342">
        <f t="shared" si="0"/>
        <v>730.7477174708747</v>
      </c>
      <c r="G8" s="342">
        <f t="shared" si="0"/>
        <v>730.7477174708747</v>
      </c>
      <c r="H8" s="342">
        <f t="shared" si="0"/>
        <v>0</v>
      </c>
      <c r="I8" s="342">
        <f t="shared" si="0"/>
        <v>730.74771747087289</v>
      </c>
      <c r="J8" s="342">
        <f t="shared" si="0"/>
        <v>730.74771747088016</v>
      </c>
      <c r="K8" s="342">
        <f t="shared" si="0"/>
        <v>0</v>
      </c>
      <c r="L8" s="342">
        <f t="shared" si="0"/>
        <v>730.74771747086925</v>
      </c>
      <c r="M8" s="342">
        <f t="shared" si="0"/>
        <v>730.74771747086925</v>
      </c>
      <c r="N8" s="342">
        <f t="shared" si="0"/>
        <v>0</v>
      </c>
      <c r="O8" s="342">
        <f t="shared" si="0"/>
        <v>730.74771747088016</v>
      </c>
      <c r="P8" s="342">
        <f t="shared" si="0"/>
        <v>730.74771747086197</v>
      </c>
      <c r="Q8" s="342">
        <f t="shared" si="0"/>
        <v>0</v>
      </c>
      <c r="R8" s="342">
        <f t="shared" si="0"/>
        <v>730.74771747087652</v>
      </c>
      <c r="S8" s="342">
        <f t="shared" si="0"/>
        <v>730.74771747087289</v>
      </c>
      <c r="T8" s="342">
        <f t="shared" si="0"/>
        <v>0</v>
      </c>
      <c r="U8" s="342">
        <f t="shared" si="0"/>
        <v>730.74771747087289</v>
      </c>
      <c r="V8" s="342">
        <f t="shared" si="0"/>
        <v>730.74771747086925</v>
      </c>
      <c r="W8" s="342">
        <f t="shared" si="0"/>
        <v>0</v>
      </c>
      <c r="X8" s="342">
        <f t="shared" si="0"/>
        <v>730.74771747087289</v>
      </c>
      <c r="Y8" s="342">
        <f t="shared" si="0"/>
        <v>730.74771747087289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2922.9908698834897</v>
      </c>
      <c r="C9" s="343">
        <f t="shared" si="1"/>
        <v>2388.1078760650598</v>
      </c>
      <c r="D9" s="343">
        <f t="shared" si="1"/>
        <v>1445.5899493300603</v>
      </c>
      <c r="E9" s="343">
        <f t="shared" si="1"/>
        <v>2138.8381186744009</v>
      </c>
      <c r="F9" s="343">
        <f t="shared" si="1"/>
        <v>1001.0637210888508</v>
      </c>
      <c r="G9" s="343">
        <f t="shared" si="1"/>
        <v>965.7373079377503</v>
      </c>
      <c r="H9" s="343">
        <f t="shared" si="1"/>
        <v>1221.3719316978695</v>
      </c>
      <c r="I9" s="343">
        <f t="shared" si="1"/>
        <v>1273.8020336039499</v>
      </c>
      <c r="J9" s="343">
        <f t="shared" si="1"/>
        <v>1086.0954958266593</v>
      </c>
      <c r="K9" s="343">
        <f t="shared" si="1"/>
        <v>3763.1051115618193</v>
      </c>
      <c r="L9" s="343">
        <f t="shared" si="1"/>
        <v>1057.3425689638098</v>
      </c>
      <c r="M9" s="343">
        <f t="shared" si="1"/>
        <v>1629.1570430223292</v>
      </c>
      <c r="N9" s="343">
        <f t="shared" si="1"/>
        <v>3643.2621936823798</v>
      </c>
      <c r="O9" s="343">
        <f t="shared" si="1"/>
        <v>3320.7809214790996</v>
      </c>
      <c r="P9" s="343">
        <f t="shared" si="1"/>
        <v>1601.9120239844997</v>
      </c>
      <c r="Q9" s="343">
        <f t="shared" si="1"/>
        <v>1065.3781833666108</v>
      </c>
      <c r="R9" s="343">
        <f t="shared" si="1"/>
        <v>1450.0724061414185</v>
      </c>
      <c r="S9" s="343">
        <f t="shared" si="1"/>
        <v>1063.5071978056294</v>
      </c>
      <c r="T9" s="343">
        <f t="shared" si="1"/>
        <v>1834.1510215002891</v>
      </c>
      <c r="U9" s="343">
        <f t="shared" si="1"/>
        <v>1684.38681820477</v>
      </c>
      <c r="V9" s="343">
        <f t="shared" si="1"/>
        <v>1698.8925004007797</v>
      </c>
      <c r="W9" s="343">
        <f t="shared" si="1"/>
        <v>2425.0671887175595</v>
      </c>
      <c r="X9" s="343">
        <f t="shared" si="1"/>
        <v>1693.7646604713191</v>
      </c>
      <c r="Y9" s="343">
        <f t="shared" si="1"/>
        <v>1315.5372329047314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405.07308684436799</v>
      </c>
      <c r="C12" s="210">
        <v>389.25193465176272</v>
      </c>
      <c r="D12" s="210">
        <v>381.16938950988822</v>
      </c>
      <c r="E12" s="210">
        <v>379.01977644024072</v>
      </c>
      <c r="F12" s="210">
        <v>476.5644024075666</v>
      </c>
      <c r="G12" s="210">
        <v>478.47042132416158</v>
      </c>
      <c r="H12" s="210">
        <v>494.067067927773</v>
      </c>
      <c r="I12" s="210">
        <v>475.28899398108331</v>
      </c>
      <c r="J12" s="210">
        <v>464.34505588993972</v>
      </c>
      <c r="K12" s="210">
        <v>408.80859845227849</v>
      </c>
      <c r="L12" s="210">
        <v>497.03353396388638</v>
      </c>
      <c r="M12" s="210">
        <v>414.73198624247641</v>
      </c>
      <c r="N12" s="210">
        <v>375.26036113499572</v>
      </c>
      <c r="O12" s="210">
        <v>364.86096302665521</v>
      </c>
      <c r="P12" s="210">
        <v>373.96104901117792</v>
      </c>
      <c r="Q12" s="210">
        <v>398.48572656921749</v>
      </c>
      <c r="R12" s="210">
        <v>419.17454858125529</v>
      </c>
      <c r="S12" s="210">
        <v>419.9233018056749</v>
      </c>
      <c r="T12" s="210">
        <v>409.52055030094579</v>
      </c>
      <c r="U12" s="210">
        <v>409.8375752364575</v>
      </c>
      <c r="V12" s="210">
        <v>433.94918314703352</v>
      </c>
      <c r="W12" s="210">
        <v>392.45774422791362</v>
      </c>
      <c r="X12" s="210">
        <v>374.22654704250601</v>
      </c>
      <c r="Y12" s="210">
        <v>368.05481619769358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0</v>
      </c>
      <c r="U14" s="204">
        <f t="shared" si="2"/>
        <v>0</v>
      </c>
      <c r="V14" s="204">
        <f t="shared" si="2"/>
        <v>0</v>
      </c>
      <c r="W14" s="204">
        <f t="shared" si="2"/>
        <v>0</v>
      </c>
      <c r="X14" s="204">
        <f t="shared" si="2"/>
        <v>0</v>
      </c>
      <c r="Y14" s="204">
        <f t="shared" si="2"/>
        <v>0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2379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0</v>
      </c>
      <c r="W17" s="204">
        <v>0</v>
      </c>
      <c r="X17" s="204">
        <v>0</v>
      </c>
      <c r="Y17" s="204">
        <v>0</v>
      </c>
      <c r="DA17" s="71" t="s">
        <v>2380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</v>
      </c>
      <c r="U20" s="204">
        <f t="shared" si="3"/>
        <v>0</v>
      </c>
      <c r="V20" s="204">
        <f t="shared" si="3"/>
        <v>0</v>
      </c>
      <c r="W20" s="204">
        <f t="shared" si="3"/>
        <v>0</v>
      </c>
      <c r="X20" s="204">
        <f t="shared" si="3"/>
        <v>0</v>
      </c>
      <c r="Y20" s="204">
        <f t="shared" si="3"/>
        <v>0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4">
        <v>0</v>
      </c>
      <c r="W21" s="204">
        <v>0</v>
      </c>
      <c r="X21" s="204">
        <v>0</v>
      </c>
      <c r="Y21" s="204">
        <v>0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0</v>
      </c>
      <c r="U23" s="204">
        <f t="shared" si="4"/>
        <v>0</v>
      </c>
      <c r="V23" s="204">
        <f t="shared" si="4"/>
        <v>0</v>
      </c>
      <c r="W23" s="204">
        <f t="shared" si="4"/>
        <v>0.74218102928935648</v>
      </c>
      <c r="X23" s="204">
        <f t="shared" si="4"/>
        <v>1.228696655575642</v>
      </c>
      <c r="Y23" s="204">
        <f t="shared" si="4"/>
        <v>1.5857706258965989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0.74218102928935648</v>
      </c>
      <c r="X25" s="204">
        <v>1.228696655575642</v>
      </c>
      <c r="Y25" s="204">
        <v>1.5857706258965989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112.1619948409286</v>
      </c>
      <c r="G30" s="204">
        <v>114.2399828030954</v>
      </c>
      <c r="H30" s="204">
        <v>113.4995700773861</v>
      </c>
      <c r="I30" s="204">
        <v>90.164316423043857</v>
      </c>
      <c r="J30" s="204">
        <v>98.308942390369737</v>
      </c>
      <c r="K30" s="204">
        <v>96.684780739466888</v>
      </c>
      <c r="L30" s="204">
        <v>171.32416165090279</v>
      </c>
      <c r="M30" s="204">
        <v>101.31840068787621</v>
      </c>
      <c r="N30" s="204">
        <v>90.307652622527939</v>
      </c>
      <c r="O30" s="204">
        <v>78.962424763542558</v>
      </c>
      <c r="P30" s="204">
        <v>86.772742906276861</v>
      </c>
      <c r="Q30" s="204">
        <v>95.992175408426462</v>
      </c>
      <c r="R30" s="204">
        <v>108.7704213241616</v>
      </c>
      <c r="S30" s="204">
        <v>111.1961306964746</v>
      </c>
      <c r="T30" s="204">
        <v>102.8853826311264</v>
      </c>
      <c r="U30" s="204">
        <v>94.857953568357701</v>
      </c>
      <c r="V30" s="204">
        <v>100.2799656061909</v>
      </c>
      <c r="W30" s="204">
        <v>31.226741186586409</v>
      </c>
      <c r="X30" s="204">
        <v>23.421496130696472</v>
      </c>
      <c r="Y30" s="204">
        <v>19.47532244196044</v>
      </c>
      <c r="DA30" s="71" t="s">
        <v>2391</v>
      </c>
    </row>
    <row r="31" spans="1:105" ht="12" customHeight="1" x14ac:dyDescent="0.25">
      <c r="A31" s="21" t="s">
        <v>40</v>
      </c>
      <c r="B31" s="207">
        <v>405.07308684436799</v>
      </c>
      <c r="C31" s="207">
        <v>389.25193465176272</v>
      </c>
      <c r="D31" s="207">
        <v>381.16938950988822</v>
      </c>
      <c r="E31" s="207">
        <v>379.01977644024072</v>
      </c>
      <c r="F31" s="207">
        <v>364.40240756663798</v>
      </c>
      <c r="G31" s="207">
        <v>364.23043852106622</v>
      </c>
      <c r="H31" s="207">
        <v>380.56749785038693</v>
      </c>
      <c r="I31" s="207">
        <v>385.12467755803948</v>
      </c>
      <c r="J31" s="207">
        <v>366.03611349956998</v>
      </c>
      <c r="K31" s="207">
        <v>312.12381771281167</v>
      </c>
      <c r="L31" s="207">
        <v>325.70937231298359</v>
      </c>
      <c r="M31" s="207">
        <v>313.41358555460022</v>
      </c>
      <c r="N31" s="207">
        <v>284.95270851246772</v>
      </c>
      <c r="O31" s="207">
        <v>285.89853826311258</v>
      </c>
      <c r="P31" s="207">
        <v>287.18830610490107</v>
      </c>
      <c r="Q31" s="207">
        <v>302.49355116079101</v>
      </c>
      <c r="R31" s="207">
        <v>310.40412725709371</v>
      </c>
      <c r="S31" s="207">
        <v>308.7271711092003</v>
      </c>
      <c r="T31" s="207">
        <v>306.6351676698194</v>
      </c>
      <c r="U31" s="207">
        <v>314.97962166809981</v>
      </c>
      <c r="V31" s="207">
        <v>333.66921754084262</v>
      </c>
      <c r="W31" s="207">
        <v>360.48882201203782</v>
      </c>
      <c r="X31" s="207">
        <v>349.57635425623391</v>
      </c>
      <c r="Y31" s="207">
        <v>346.99372312983661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0</v>
      </c>
      <c r="C33" s="203">
        <f>TRE_emi!C5</f>
        <v>0</v>
      </c>
      <c r="D33" s="203">
        <f>TRE_emi!D5</f>
        <v>0</v>
      </c>
      <c r="E33" s="203">
        <f>TRE_emi!E5</f>
        <v>0</v>
      </c>
      <c r="F33" s="203">
        <f>TRE_emi!F5</f>
        <v>0</v>
      </c>
      <c r="G33" s="203">
        <f>TRE_emi!G5</f>
        <v>0</v>
      </c>
      <c r="H33" s="203">
        <f>TRE_emi!H5</f>
        <v>0</v>
      </c>
      <c r="I33" s="203">
        <f>TRE_emi!I5</f>
        <v>0</v>
      </c>
      <c r="J33" s="203">
        <f>TRE_emi!J5</f>
        <v>0</v>
      </c>
      <c r="K33" s="203">
        <f>TRE_emi!K5</f>
        <v>0</v>
      </c>
      <c r="L33" s="203">
        <f>TRE_emi!L5</f>
        <v>0</v>
      </c>
      <c r="M33" s="203">
        <f>TRE_emi!M5</f>
        <v>0</v>
      </c>
      <c r="N33" s="203">
        <f>TRE_emi!N5</f>
        <v>0</v>
      </c>
      <c r="O33" s="203">
        <f>TRE_emi!O5</f>
        <v>0</v>
      </c>
      <c r="P33" s="203">
        <f>TRE_emi!P5</f>
        <v>0</v>
      </c>
      <c r="Q33" s="203">
        <f>TRE_emi!Q5</f>
        <v>0</v>
      </c>
      <c r="R33" s="203">
        <f>TRE_emi!R5</f>
        <v>0</v>
      </c>
      <c r="S33" s="203">
        <f>TRE_emi!S5</f>
        <v>0</v>
      </c>
      <c r="T33" s="203">
        <f>TRE_emi!T5</f>
        <v>0</v>
      </c>
      <c r="U33" s="203">
        <f>TRE_emi!U5</f>
        <v>0</v>
      </c>
      <c r="V33" s="203">
        <f>TRE_emi!V5</f>
        <v>0</v>
      </c>
      <c r="W33" s="203">
        <f>TRE_emi!W5</f>
        <v>0</v>
      </c>
      <c r="X33" s="203">
        <f>TRE_emi!X5</f>
        <v>0</v>
      </c>
      <c r="Y33" s="203">
        <f>TRE_emi!Y5</f>
        <v>0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14.431403887949887</v>
      </c>
      <c r="C35" s="284">
        <f t="shared" si="5"/>
        <v>15.152363664095239</v>
      </c>
      <c r="D35" s="284">
        <f t="shared" si="5"/>
        <v>15.738559691451178</v>
      </c>
      <c r="E35" s="284">
        <f t="shared" si="5"/>
        <v>16.719334826693245</v>
      </c>
      <c r="F35" s="284">
        <f t="shared" si="5"/>
        <v>20.038445280056347</v>
      </c>
      <c r="G35" s="284">
        <f t="shared" si="5"/>
        <v>21.137563716010838</v>
      </c>
      <c r="H35" s="284">
        <f t="shared" si="5"/>
        <v>19.978847864615425</v>
      </c>
      <c r="I35" s="284">
        <f t="shared" si="5"/>
        <v>18.150514133669109</v>
      </c>
      <c r="J35" s="284">
        <f t="shared" si="5"/>
        <v>18.427596381088829</v>
      </c>
      <c r="K35" s="284">
        <f t="shared" si="5"/>
        <v>20.750860531730773</v>
      </c>
      <c r="L35" s="284">
        <f t="shared" si="5"/>
        <v>23.533313462120514</v>
      </c>
      <c r="M35" s="284">
        <f t="shared" si="5"/>
        <v>20.27028175842656</v>
      </c>
      <c r="N35" s="284">
        <f t="shared" si="5"/>
        <v>20.341773036159626</v>
      </c>
      <c r="O35" s="284">
        <f t="shared" si="5"/>
        <v>19.882151307844264</v>
      </c>
      <c r="P35" s="284">
        <f t="shared" si="5"/>
        <v>18.61357281423933</v>
      </c>
      <c r="Q35" s="284">
        <f t="shared" si="5"/>
        <v>18.621481104713155</v>
      </c>
      <c r="R35" s="284">
        <f t="shared" si="5"/>
        <v>16.99979688828607</v>
      </c>
      <c r="S35" s="284">
        <f t="shared" si="5"/>
        <v>15.811542998827754</v>
      </c>
      <c r="T35" s="284">
        <f t="shared" si="5"/>
        <v>15.429793344681265</v>
      </c>
      <c r="U35" s="284">
        <f t="shared" si="5"/>
        <v>15.921490463595877</v>
      </c>
      <c r="V35" s="284">
        <f t="shared" si="5"/>
        <v>20.281050909139534</v>
      </c>
      <c r="W35" s="284">
        <f t="shared" si="5"/>
        <v>15.025758093898689</v>
      </c>
      <c r="X35" s="284">
        <f t="shared" si="5"/>
        <v>13.457161433806377</v>
      </c>
      <c r="Y35" s="284">
        <f t="shared" si="5"/>
        <v>12.838703490968676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34.645428678717941</v>
      </c>
      <c r="C36" s="344">
        <f t="shared" si="6"/>
        <v>33.859480761038014</v>
      </c>
      <c r="D36" s="344">
        <f t="shared" si="6"/>
        <v>32.556683940060395</v>
      </c>
      <c r="E36" s="344">
        <f t="shared" si="6"/>
        <v>34.410605999683703</v>
      </c>
      <c r="F36" s="344">
        <f t="shared" si="6"/>
        <v>35.00574636730984</v>
      </c>
      <c r="G36" s="344">
        <f t="shared" si="6"/>
        <v>33.273407087200702</v>
      </c>
      <c r="H36" s="344">
        <f t="shared" si="6"/>
        <v>30.280075308652801</v>
      </c>
      <c r="I36" s="344">
        <f t="shared" si="6"/>
        <v>29.22311913726033</v>
      </c>
      <c r="J36" s="344">
        <f t="shared" si="6"/>
        <v>29.536418993568095</v>
      </c>
      <c r="K36" s="344">
        <f t="shared" si="6"/>
        <v>31.340516934491927</v>
      </c>
      <c r="L36" s="344">
        <f t="shared" si="6"/>
        <v>27.702085430671733</v>
      </c>
      <c r="M36" s="344">
        <f t="shared" si="6"/>
        <v>24.924492419182673</v>
      </c>
      <c r="N36" s="344">
        <f t="shared" si="6"/>
        <v>25.65807241693091</v>
      </c>
      <c r="O36" s="344">
        <f t="shared" si="6"/>
        <v>25.66341327873344</v>
      </c>
      <c r="P36" s="344">
        <f t="shared" si="6"/>
        <v>22.437509136768156</v>
      </c>
      <c r="Q36" s="344">
        <f t="shared" si="6"/>
        <v>21.349572942242173</v>
      </c>
      <c r="R36" s="344">
        <f t="shared" si="6"/>
        <v>21.233046283665814</v>
      </c>
      <c r="S36" s="344">
        <f t="shared" si="6"/>
        <v>20.862461114388754</v>
      </c>
      <c r="T36" s="344">
        <f t="shared" si="6"/>
        <v>21.155617032714073</v>
      </c>
      <c r="U36" s="344">
        <f t="shared" si="6"/>
        <v>21.009449719205389</v>
      </c>
      <c r="V36" s="344">
        <f t="shared" si="6"/>
        <v>23.129100041450616</v>
      </c>
      <c r="W36" s="344">
        <f t="shared" si="6"/>
        <v>21.759846802709642</v>
      </c>
      <c r="X36" s="344">
        <f t="shared" si="6"/>
        <v>19.940487487099581</v>
      </c>
      <c r="Y36" s="344">
        <f t="shared" si="6"/>
        <v>19.224191617035551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18.41792065145793</v>
      </c>
      <c r="C37" s="344">
        <f>IF(TRE_ued!C$5=0,"",TRE_ued!C$5/C$5*1000)</f>
        <v>18.000101420001887</v>
      </c>
      <c r="D37" s="344">
        <f>IF(TRE_ued!D$5=0,"",TRE_ued!D$5/D$5*1000)</f>
        <v>17.307519183648218</v>
      </c>
      <c r="E37" s="344">
        <f>IF(TRE_ued!E$5=0,"",TRE_ued!E$5/E$5*1000)</f>
        <v>18.293086131160244</v>
      </c>
      <c r="F37" s="344">
        <f>IF(TRE_ued!F$5=0,"",TRE_ued!F$5/F$5*1000)</f>
        <v>19.889707958919008</v>
      </c>
      <c r="G37" s="344">
        <f>IF(TRE_ued!G$5=0,"",TRE_ued!G$5/G$5*1000)</f>
        <v>18.923027788537233</v>
      </c>
      <c r="H37" s="344">
        <f>IF(TRE_ued!H$5=0,"",TRE_ued!H$5/H$5*1000)</f>
        <v>17.178164568602561</v>
      </c>
      <c r="I37" s="344">
        <f>IF(TRE_ued!I$5=0,"",TRE_ued!I$5/I$5*1000)</f>
        <v>16.396808054638875</v>
      </c>
      <c r="J37" s="344">
        <f>IF(TRE_ued!J$5=0,"",TRE_ued!J$5/J$5*1000)</f>
        <v>16.673622014830919</v>
      </c>
      <c r="K37" s="344">
        <f>IF(TRE_ued!K$5=0,"",TRE_ued!K$5/K$5*1000)</f>
        <v>17.812775729086241</v>
      </c>
      <c r="L37" s="344">
        <f>IF(TRE_ued!L$5=0,"",TRE_ued!L$5/L$5*1000)</f>
        <v>16.210547901914598</v>
      </c>
      <c r="M37" s="344">
        <f>IF(TRE_ued!M$5=0,"",TRE_ued!M$5/M$5*1000)</f>
        <v>14.196337099968392</v>
      </c>
      <c r="N37" s="344">
        <f>IF(TRE_ued!N$5=0,"",TRE_ued!N$5/N$5*1000)</f>
        <v>14.599631544567819</v>
      </c>
      <c r="O37" s="344">
        <f>IF(TRE_ued!O$5=0,"",TRE_ued!O$5/O$5*1000)</f>
        <v>14.506022455973579</v>
      </c>
      <c r="P37" s="344">
        <f>IF(TRE_ued!P$5=0,"",TRE_ued!P$5/P$5*1000)</f>
        <v>12.737065210022223</v>
      </c>
      <c r="Q37" s="344">
        <f>IF(TRE_ued!Q$5=0,"",TRE_ued!Q$5/Q$5*1000)</f>
        <v>12.148856804563648</v>
      </c>
      <c r="R37" s="344">
        <f>IF(TRE_ued!R$5=0,"",TRE_ued!R$5/R$5*1000)</f>
        <v>12.14390028507937</v>
      </c>
      <c r="S37" s="344">
        <f>IF(TRE_ued!S$5=0,"",TRE_ued!S$5/S$5*1000)</f>
        <v>11.94917680482221</v>
      </c>
      <c r="T37" s="344">
        <f>IF(TRE_ued!T$5=0,"",TRE_ued!T$5/T$5*1000)</f>
        <v>12.0724835075877</v>
      </c>
      <c r="U37" s="344">
        <f>IF(TRE_ued!U$5=0,"",TRE_ued!U$5/U$5*1000)</f>
        <v>11.924493449481178</v>
      </c>
      <c r="V37" s="344">
        <f>IF(TRE_ued!V$5=0,"",TRE_ued!V$5/V$5*1000)</f>
        <v>13.126245298849451</v>
      </c>
      <c r="W37" s="344">
        <f>IF(TRE_ued!W$5=0,"",TRE_ued!W$5/W$5*1000)</f>
        <v>11.831504107254236</v>
      </c>
      <c r="X37" s="344">
        <f>IF(TRE_ued!X$5=0,"",TRE_ued!X$5/X$5*1000)</f>
        <v>10.786210667676267</v>
      </c>
      <c r="Y37" s="344">
        <f>IF(TRE_ued!Y$5=0,"",TRE_ued!Y$5/Y$5*1000)</f>
        <v>10.367677075738065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</v>
      </c>
      <c r="C38" s="345">
        <f t="shared" si="7"/>
        <v>0</v>
      </c>
      <c r="D38" s="345">
        <f t="shared" si="7"/>
        <v>0</v>
      </c>
      <c r="E38" s="345">
        <f t="shared" si="7"/>
        <v>0</v>
      </c>
      <c r="F38" s="345">
        <f t="shared" si="7"/>
        <v>0</v>
      </c>
      <c r="G38" s="345">
        <f t="shared" si="7"/>
        <v>0</v>
      </c>
      <c r="H38" s="345">
        <f t="shared" si="7"/>
        <v>0</v>
      </c>
      <c r="I38" s="345">
        <f t="shared" si="7"/>
        <v>0</v>
      </c>
      <c r="J38" s="345">
        <f t="shared" si="7"/>
        <v>0</v>
      </c>
      <c r="K38" s="345">
        <f t="shared" si="7"/>
        <v>0</v>
      </c>
      <c r="L38" s="345">
        <f t="shared" si="7"/>
        <v>0</v>
      </c>
      <c r="M38" s="345">
        <f t="shared" si="7"/>
        <v>0</v>
      </c>
      <c r="N38" s="345">
        <f t="shared" si="7"/>
        <v>0</v>
      </c>
      <c r="O38" s="345">
        <f t="shared" si="7"/>
        <v>0</v>
      </c>
      <c r="P38" s="345">
        <f t="shared" si="7"/>
        <v>0</v>
      </c>
      <c r="Q38" s="345">
        <f t="shared" si="7"/>
        <v>0</v>
      </c>
      <c r="R38" s="345">
        <f t="shared" si="7"/>
        <v>0</v>
      </c>
      <c r="S38" s="345">
        <f t="shared" si="7"/>
        <v>0</v>
      </c>
      <c r="T38" s="345">
        <f t="shared" si="7"/>
        <v>0</v>
      </c>
      <c r="U38" s="345">
        <f t="shared" si="7"/>
        <v>0</v>
      </c>
      <c r="V38" s="345">
        <f t="shared" si="7"/>
        <v>0</v>
      </c>
      <c r="W38" s="345">
        <f t="shared" si="7"/>
        <v>0</v>
      </c>
      <c r="X38" s="345">
        <f t="shared" si="7"/>
        <v>0</v>
      </c>
      <c r="Y38" s="345">
        <f t="shared" si="7"/>
        <v>0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IT: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405.07308684436811</v>
      </c>
      <c r="C5" s="223">
        <v>389.25193465176289</v>
      </c>
      <c r="D5" s="223">
        <v>381.16938950988828</v>
      </c>
      <c r="E5" s="223">
        <v>379.01977644024089</v>
      </c>
      <c r="F5" s="223">
        <v>476.5644024075666</v>
      </c>
      <c r="G5" s="223">
        <v>478.4704213241618</v>
      </c>
      <c r="H5" s="223">
        <v>494.06706792777311</v>
      </c>
      <c r="I5" s="223">
        <v>475.28899398108331</v>
      </c>
      <c r="J5" s="223">
        <v>464.34505588993977</v>
      </c>
      <c r="K5" s="223">
        <v>408.80859845227849</v>
      </c>
      <c r="L5" s="223">
        <v>497.03353396388638</v>
      </c>
      <c r="M5" s="223">
        <v>414.73198624247641</v>
      </c>
      <c r="N5" s="223">
        <v>375.26036113499572</v>
      </c>
      <c r="O5" s="223">
        <v>364.86096302665521</v>
      </c>
      <c r="P5" s="223">
        <v>373.96104901117798</v>
      </c>
      <c r="Q5" s="223">
        <v>398.4857265692176</v>
      </c>
      <c r="R5" s="223">
        <v>419.17454858125541</v>
      </c>
      <c r="S5" s="223">
        <v>419.9233018056749</v>
      </c>
      <c r="T5" s="223">
        <v>409.52055030094579</v>
      </c>
      <c r="U5" s="223">
        <v>409.83757523645761</v>
      </c>
      <c r="V5" s="223">
        <v>433.94918314703358</v>
      </c>
      <c r="W5" s="223">
        <v>392.45774422791362</v>
      </c>
      <c r="X5" s="223">
        <v>374.22654704250601</v>
      </c>
      <c r="Y5" s="223">
        <v>368.05481619769381</v>
      </c>
      <c r="DA5" s="89" t="s">
        <v>2376</v>
      </c>
    </row>
    <row r="6" spans="1:105" ht="12" customHeight="1" x14ac:dyDescent="0.25">
      <c r="A6" s="55" t="s">
        <v>91</v>
      </c>
      <c r="B6" s="259">
        <v>12.56806461013637</v>
      </c>
      <c r="C6" s="259">
        <v>12.07718711315801</v>
      </c>
      <c r="D6" s="259">
        <v>11.826412739701659</v>
      </c>
      <c r="E6" s="259">
        <v>11.759717427612211</v>
      </c>
      <c r="F6" s="259">
        <v>11.30618930542143</v>
      </c>
      <c r="G6" s="259">
        <v>11.30085368045504</v>
      </c>
      <c r="H6" s="259">
        <v>11.80773805233356</v>
      </c>
      <c r="I6" s="259">
        <v>11.949132113963021</v>
      </c>
      <c r="J6" s="259">
        <v>11.35687774261671</v>
      </c>
      <c r="K6" s="259">
        <v>9.6841593154188708</v>
      </c>
      <c r="L6" s="259">
        <v>10.10567368781467</v>
      </c>
      <c r="M6" s="259">
        <v>9.7241765026589437</v>
      </c>
      <c r="N6" s="259">
        <v>8.8411305706070351</v>
      </c>
      <c r="O6" s="259">
        <v>8.8704765079180561</v>
      </c>
      <c r="P6" s="259">
        <v>8.9104936951772071</v>
      </c>
      <c r="Q6" s="259">
        <v>9.3853643172432868</v>
      </c>
      <c r="R6" s="259">
        <v>9.6308030657366448</v>
      </c>
      <c r="S6" s="259">
        <v>9.5787727188704253</v>
      </c>
      <c r="T6" s="259">
        <v>9.5138648411420483</v>
      </c>
      <c r="U6" s="259">
        <v>9.7727653714342608</v>
      </c>
      <c r="V6" s="259">
        <v>10.352641092866341</v>
      </c>
      <c r="W6" s="259">
        <v>11.191221315113291</v>
      </c>
      <c r="X6" s="259">
        <v>10.856884887300399</v>
      </c>
      <c r="Y6" s="259">
        <v>10.7798759202776</v>
      </c>
      <c r="DA6" s="67" t="s">
        <v>2393</v>
      </c>
    </row>
    <row r="7" spans="1:105" ht="12" customHeight="1" x14ac:dyDescent="0.25">
      <c r="A7" s="173" t="s">
        <v>92</v>
      </c>
      <c r="B7" s="224">
        <v>17.092567869785469</v>
      </c>
      <c r="C7" s="224">
        <v>16.424974473894881</v>
      </c>
      <c r="D7" s="224">
        <v>16.083921325994261</v>
      </c>
      <c r="E7" s="224">
        <v>15.9932157015526</v>
      </c>
      <c r="F7" s="224">
        <v>15.376417455373129</v>
      </c>
      <c r="G7" s="224">
        <v>15.36916100541886</v>
      </c>
      <c r="H7" s="224">
        <v>16.058523751173649</v>
      </c>
      <c r="I7" s="224">
        <v>16.25081967498971</v>
      </c>
      <c r="J7" s="224">
        <v>15.44535372995872</v>
      </c>
      <c r="K7" s="224">
        <v>13.17045666896966</v>
      </c>
      <c r="L7" s="224">
        <v>13.743716215427961</v>
      </c>
      <c r="M7" s="224">
        <v>13.224880043616171</v>
      </c>
      <c r="N7" s="224">
        <v>12.02393757602557</v>
      </c>
      <c r="O7" s="224">
        <v>12.063848050768559</v>
      </c>
      <c r="P7" s="224">
        <v>12.118271425441</v>
      </c>
      <c r="Q7" s="224">
        <v>12.764095471450871</v>
      </c>
      <c r="R7" s="224">
        <v>13.09789216940184</v>
      </c>
      <c r="S7" s="224">
        <v>13.027130897663779</v>
      </c>
      <c r="T7" s="224">
        <v>12.938856183953179</v>
      </c>
      <c r="U7" s="224">
        <v>13.290960905150589</v>
      </c>
      <c r="V7" s="224">
        <v>14.07959188629823</v>
      </c>
      <c r="W7" s="224">
        <v>15.22006098855408</v>
      </c>
      <c r="X7" s="224">
        <v>14.76536344672855</v>
      </c>
      <c r="Y7" s="224">
        <v>14.660631251577531</v>
      </c>
      <c r="DA7" s="177" t="s">
        <v>2394</v>
      </c>
    </row>
    <row r="8" spans="1:105" ht="12" customHeight="1" x14ac:dyDescent="0.25">
      <c r="A8" s="173" t="s">
        <v>93</v>
      </c>
      <c r="B8" s="224">
        <v>21.114348545029099</v>
      </c>
      <c r="C8" s="224">
        <v>20.28967435010545</v>
      </c>
      <c r="D8" s="224">
        <v>19.86837340269879</v>
      </c>
      <c r="E8" s="224">
        <v>19.756325278388509</v>
      </c>
      <c r="F8" s="224">
        <v>18.994398033107998</v>
      </c>
      <c r="G8" s="224">
        <v>18.985434183164479</v>
      </c>
      <c r="H8" s="224">
        <v>19.836999927920381</v>
      </c>
      <c r="I8" s="224">
        <v>20.074541951457871</v>
      </c>
      <c r="J8" s="224">
        <v>19.079554607596059</v>
      </c>
      <c r="K8" s="224">
        <v>16.269387649903699</v>
      </c>
      <c r="L8" s="224">
        <v>16.977531795528652</v>
      </c>
      <c r="M8" s="224">
        <v>16.336616524467029</v>
      </c>
      <c r="N8" s="224">
        <v>14.85309935861982</v>
      </c>
      <c r="O8" s="224">
        <v>14.902400533302339</v>
      </c>
      <c r="P8" s="224">
        <v>14.969629407897701</v>
      </c>
      <c r="Q8" s="224">
        <v>15.767412052968719</v>
      </c>
      <c r="R8" s="224">
        <v>16.179749150437559</v>
      </c>
      <c r="S8" s="224">
        <v>16.092338167702309</v>
      </c>
      <c r="T8" s="224">
        <v>15.983292933118641</v>
      </c>
      <c r="U8" s="224">
        <v>16.41824582400956</v>
      </c>
      <c r="V8" s="224">
        <v>17.392437036015458</v>
      </c>
      <c r="W8" s="224">
        <v>18.80125180939033</v>
      </c>
      <c r="X8" s="224">
        <v>18.239566610664681</v>
      </c>
      <c r="Y8" s="224">
        <v>18.110191546066361</v>
      </c>
      <c r="DA8" s="177" t="s">
        <v>2395</v>
      </c>
    </row>
    <row r="9" spans="1:105" ht="12" customHeight="1" x14ac:dyDescent="0.25">
      <c r="A9" s="173" t="s">
        <v>94</v>
      </c>
      <c r="B9" s="224">
        <v>13.07078719454182</v>
      </c>
      <c r="C9" s="224">
        <v>12.56027459768433</v>
      </c>
      <c r="D9" s="224">
        <v>12.29946924928973</v>
      </c>
      <c r="E9" s="224">
        <v>12.23010612471669</v>
      </c>
      <c r="F9" s="224">
        <v>11.75843687763828</v>
      </c>
      <c r="G9" s="224">
        <v>11.75288782767324</v>
      </c>
      <c r="H9" s="224">
        <v>12.2800475744269</v>
      </c>
      <c r="I9" s="224">
        <v>12.427097398521539</v>
      </c>
      <c r="J9" s="224">
        <v>11.811152852321371</v>
      </c>
      <c r="K9" s="224">
        <v>10.071525688035621</v>
      </c>
      <c r="L9" s="224">
        <v>10.509900635327259</v>
      </c>
      <c r="M9" s="224">
        <v>10.113143562765311</v>
      </c>
      <c r="N9" s="224">
        <v>9.1947757934313152</v>
      </c>
      <c r="O9" s="224">
        <v>9.225295568234781</v>
      </c>
      <c r="P9" s="224">
        <v>9.2669134429842934</v>
      </c>
      <c r="Q9" s="224">
        <v>9.7607788899330181</v>
      </c>
      <c r="R9" s="224">
        <v>10.016035188366111</v>
      </c>
      <c r="S9" s="224">
        <v>9.961923627625243</v>
      </c>
      <c r="T9" s="224">
        <v>9.894419434787725</v>
      </c>
      <c r="U9" s="224">
        <v>10.163675986291629</v>
      </c>
      <c r="V9" s="224">
        <v>10.766746736581</v>
      </c>
      <c r="W9" s="224">
        <v>11.638870167717821</v>
      </c>
      <c r="X9" s="224">
        <v>11.29116028279242</v>
      </c>
      <c r="Y9" s="224">
        <v>11.211070957088699</v>
      </c>
      <c r="DA9" s="177" t="s">
        <v>2396</v>
      </c>
    </row>
    <row r="10" spans="1:105" ht="12" customHeight="1" x14ac:dyDescent="0.25">
      <c r="A10" s="56" t="s">
        <v>95</v>
      </c>
      <c r="B10" s="260">
        <v>13.57350977894728</v>
      </c>
      <c r="C10" s="260">
        <v>13.043362082210651</v>
      </c>
      <c r="D10" s="260">
        <v>12.7725257588778</v>
      </c>
      <c r="E10" s="260">
        <v>12.700494821821181</v>
      </c>
      <c r="F10" s="260">
        <v>12.21068444985514</v>
      </c>
      <c r="G10" s="260">
        <v>12.20492197489145</v>
      </c>
      <c r="H10" s="260">
        <v>12.752357096520241</v>
      </c>
      <c r="I10" s="260">
        <v>12.905062683080059</v>
      </c>
      <c r="J10" s="260">
        <v>12.26542796202604</v>
      </c>
      <c r="K10" s="260">
        <v>10.45889206065238</v>
      </c>
      <c r="L10" s="260">
        <v>10.91412758283985</v>
      </c>
      <c r="M10" s="260">
        <v>10.50211062287166</v>
      </c>
      <c r="N10" s="260">
        <v>9.5484210162555971</v>
      </c>
      <c r="O10" s="260">
        <v>9.5801146285515006</v>
      </c>
      <c r="P10" s="260">
        <v>9.6233331907913797</v>
      </c>
      <c r="Q10" s="260">
        <v>10.136193462622749</v>
      </c>
      <c r="R10" s="260">
        <v>10.40126731099558</v>
      </c>
      <c r="S10" s="260">
        <v>10.345074536380061</v>
      </c>
      <c r="T10" s="260">
        <v>10.274974028433411</v>
      </c>
      <c r="U10" s="260">
        <v>10.554586601148999</v>
      </c>
      <c r="V10" s="260">
        <v>11.180852380295651</v>
      </c>
      <c r="W10" s="260">
        <v>12.074105813281831</v>
      </c>
      <c r="X10" s="260">
        <v>11.704928659835801</v>
      </c>
      <c r="Y10" s="260">
        <v>11.61584922016814</v>
      </c>
      <c r="DA10" s="68" t="s">
        <v>2397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2398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1.9176138199189259E-5</v>
      </c>
      <c r="X12" s="226">
        <v>9.0390755309137358E-5</v>
      </c>
      <c r="Y12" s="226">
        <v>1.902486814558437E-4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13.57350977894728</v>
      </c>
      <c r="C15" s="226">
        <v>13.043362082210651</v>
      </c>
      <c r="D15" s="226">
        <v>12.7725257588778</v>
      </c>
      <c r="E15" s="226">
        <v>12.700494821821181</v>
      </c>
      <c r="F15" s="226">
        <v>12.21068444985514</v>
      </c>
      <c r="G15" s="226">
        <v>12.20492197489145</v>
      </c>
      <c r="H15" s="226">
        <v>12.752357096520241</v>
      </c>
      <c r="I15" s="226">
        <v>12.905062683080059</v>
      </c>
      <c r="J15" s="226">
        <v>12.26542796202604</v>
      </c>
      <c r="K15" s="226">
        <v>10.45889206065238</v>
      </c>
      <c r="L15" s="226">
        <v>10.91412758283985</v>
      </c>
      <c r="M15" s="226">
        <v>10.50211062287166</v>
      </c>
      <c r="N15" s="226">
        <v>9.5484210162555971</v>
      </c>
      <c r="O15" s="226">
        <v>9.5801146285515006</v>
      </c>
      <c r="P15" s="226">
        <v>9.6233331907913797</v>
      </c>
      <c r="Q15" s="226">
        <v>10.136193462622749</v>
      </c>
      <c r="R15" s="226">
        <v>10.40126731099558</v>
      </c>
      <c r="S15" s="226">
        <v>10.345074536380061</v>
      </c>
      <c r="T15" s="226">
        <v>10.274974028433411</v>
      </c>
      <c r="U15" s="226">
        <v>10.554586601148999</v>
      </c>
      <c r="V15" s="226">
        <v>11.180852380295651</v>
      </c>
      <c r="W15" s="226">
        <v>12.07408663714364</v>
      </c>
      <c r="X15" s="226">
        <v>11.704838269080501</v>
      </c>
      <c r="Y15" s="226">
        <v>11.615658971486679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87.976452270954582</v>
      </c>
      <c r="C16" s="261">
        <f t="shared" si="0"/>
        <v>84.540309792106029</v>
      </c>
      <c r="D16" s="261">
        <f t="shared" si="0"/>
        <v>82.784889177911609</v>
      </c>
      <c r="E16" s="261">
        <f t="shared" si="0"/>
        <v>82.318021993285456</v>
      </c>
      <c r="F16" s="261">
        <f t="shared" si="0"/>
        <v>79.143325137949972</v>
      </c>
      <c r="G16" s="261">
        <f t="shared" si="0"/>
        <v>79.105975763185285</v>
      </c>
      <c r="H16" s="261">
        <f t="shared" si="0"/>
        <v>82.654166366334934</v>
      </c>
      <c r="I16" s="261">
        <f t="shared" si="0"/>
        <v>83.643924797741136</v>
      </c>
      <c r="J16" s="261">
        <f t="shared" si="0"/>
        <v>79.498144198316936</v>
      </c>
      <c r="K16" s="261">
        <f t="shared" si="0"/>
        <v>67.78911520793207</v>
      </c>
      <c r="L16" s="261">
        <f t="shared" si="0"/>
        <v>70.739715814702691</v>
      </c>
      <c r="M16" s="261">
        <f t="shared" si="0"/>
        <v>68.069235518612601</v>
      </c>
      <c r="N16" s="261">
        <f t="shared" si="0"/>
        <v>61.887913994249253</v>
      </c>
      <c r="O16" s="261">
        <f t="shared" si="0"/>
        <v>62.093335555426393</v>
      </c>
      <c r="P16" s="261">
        <f t="shared" si="0"/>
        <v>62.373455866240427</v>
      </c>
      <c r="Q16" s="261">
        <f t="shared" si="0"/>
        <v>65.697550220702993</v>
      </c>
      <c r="R16" s="261">
        <f t="shared" si="0"/>
        <v>67.415621460156487</v>
      </c>
      <c r="S16" s="261">
        <f t="shared" si="0"/>
        <v>67.051409032092963</v>
      </c>
      <c r="T16" s="261">
        <f t="shared" si="0"/>
        <v>66.597053887994306</v>
      </c>
      <c r="U16" s="261">
        <f t="shared" si="0"/>
        <v>68.409357600039812</v>
      </c>
      <c r="V16" s="261">
        <f t="shared" si="0"/>
        <v>72.468487650064404</v>
      </c>
      <c r="W16" s="261">
        <f t="shared" si="0"/>
        <v>78.258093234234124</v>
      </c>
      <c r="X16" s="261">
        <f t="shared" si="0"/>
        <v>75.865278350787619</v>
      </c>
      <c r="Y16" s="261">
        <f t="shared" si="0"/>
        <v>75.287911612200872</v>
      </c>
      <c r="DA16" s="70"/>
    </row>
    <row r="17" spans="1:105" ht="12" customHeight="1" x14ac:dyDescent="0.25">
      <c r="A17" s="60" t="s">
        <v>2404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</v>
      </c>
      <c r="U17" s="329">
        <v>0</v>
      </c>
      <c r="V17" s="329">
        <v>0</v>
      </c>
      <c r="W17" s="329">
        <v>1.2428978462437481E-4</v>
      </c>
      <c r="X17" s="329">
        <v>5.8586600663329763E-4</v>
      </c>
      <c r="Y17" s="329">
        <v>1.2330933057323201E-3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2407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2408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1.2428978462437481E-4</v>
      </c>
      <c r="X22" s="230">
        <v>5.8586600663329763E-4</v>
      </c>
      <c r="Y22" s="230">
        <v>1.2330933057323201E-3</v>
      </c>
      <c r="DA22" s="71" t="s">
        <v>2410</v>
      </c>
    </row>
    <row r="23" spans="1:105" ht="12" customHeight="1" x14ac:dyDescent="0.25">
      <c r="A23" s="60" t="s">
        <v>2411</v>
      </c>
      <c r="B23" s="329">
        <v>87.976452270954582</v>
      </c>
      <c r="C23" s="329">
        <v>84.540309792106029</v>
      </c>
      <c r="D23" s="329">
        <v>82.784889177911609</v>
      </c>
      <c r="E23" s="329">
        <v>82.318021993285456</v>
      </c>
      <c r="F23" s="329">
        <v>79.143325137949972</v>
      </c>
      <c r="G23" s="329">
        <v>79.105975763185285</v>
      </c>
      <c r="H23" s="329">
        <v>82.654166366334934</v>
      </c>
      <c r="I23" s="329">
        <v>83.643924797741136</v>
      </c>
      <c r="J23" s="329">
        <v>79.498144198316936</v>
      </c>
      <c r="K23" s="329">
        <v>67.78911520793207</v>
      </c>
      <c r="L23" s="329">
        <v>70.739715814702691</v>
      </c>
      <c r="M23" s="329">
        <v>68.069235518612601</v>
      </c>
      <c r="N23" s="329">
        <v>61.887913994249253</v>
      </c>
      <c r="O23" s="329">
        <v>62.093335555426393</v>
      </c>
      <c r="P23" s="329">
        <v>62.373455866240427</v>
      </c>
      <c r="Q23" s="329">
        <v>65.697550220702993</v>
      </c>
      <c r="R23" s="329">
        <v>67.415621460156487</v>
      </c>
      <c r="S23" s="329">
        <v>67.051409032092963</v>
      </c>
      <c r="T23" s="329">
        <v>66.597053887994306</v>
      </c>
      <c r="U23" s="329">
        <v>68.409357600039812</v>
      </c>
      <c r="V23" s="329">
        <v>72.468487650064404</v>
      </c>
      <c r="W23" s="329">
        <v>78.257968944449502</v>
      </c>
      <c r="X23" s="329">
        <v>75.864692484780988</v>
      </c>
      <c r="Y23" s="329">
        <v>75.286678518895144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12.8194259023391</v>
      </c>
      <c r="C24" s="261">
        <f t="shared" si="1"/>
        <v>12.318730855421171</v>
      </c>
      <c r="D24" s="261">
        <f t="shared" si="1"/>
        <v>12.062940994495699</v>
      </c>
      <c r="E24" s="261">
        <f t="shared" si="1"/>
        <v>11.994911776164461</v>
      </c>
      <c r="F24" s="261">
        <f t="shared" si="1"/>
        <v>11.53231309152986</v>
      </c>
      <c r="G24" s="261">
        <f t="shared" si="1"/>
        <v>11.52687075406415</v>
      </c>
      <c r="H24" s="261">
        <f t="shared" si="1"/>
        <v>12.043892813380239</v>
      </c>
      <c r="I24" s="261">
        <f t="shared" si="1"/>
        <v>12.18811475624228</v>
      </c>
      <c r="J24" s="261">
        <f t="shared" si="1"/>
        <v>11.58401529746904</v>
      </c>
      <c r="K24" s="261">
        <f t="shared" si="1"/>
        <v>9.8778425017272475</v>
      </c>
      <c r="L24" s="261">
        <f t="shared" si="1"/>
        <v>10.307787161570969</v>
      </c>
      <c r="M24" s="261">
        <f t="shared" si="1"/>
        <v>9.918660032712129</v>
      </c>
      <c r="N24" s="261">
        <f t="shared" si="1"/>
        <v>9.0179531820191787</v>
      </c>
      <c r="O24" s="261">
        <f t="shared" si="1"/>
        <v>9.0478860380764221</v>
      </c>
      <c r="P24" s="261">
        <f t="shared" si="1"/>
        <v>9.0887035690807494</v>
      </c>
      <c r="Q24" s="261">
        <f t="shared" si="1"/>
        <v>9.5730716035881578</v>
      </c>
      <c r="R24" s="261">
        <f t="shared" si="1"/>
        <v>9.8234191270513822</v>
      </c>
      <c r="S24" s="261">
        <f t="shared" si="1"/>
        <v>9.7703481732478377</v>
      </c>
      <c r="T24" s="261">
        <f t="shared" si="1"/>
        <v>9.7041421379648884</v>
      </c>
      <c r="U24" s="261">
        <f t="shared" si="1"/>
        <v>9.9682206788629486</v>
      </c>
      <c r="V24" s="261">
        <f t="shared" si="1"/>
        <v>10.55969391472367</v>
      </c>
      <c r="W24" s="261">
        <f t="shared" si="1"/>
        <v>12.154819377058898</v>
      </c>
      <c r="X24" s="261">
        <f t="shared" si="1"/>
        <v>12.285206725933911</v>
      </c>
      <c r="Y24" s="261">
        <f t="shared" si="1"/>
        <v>12.531399272995356</v>
      </c>
      <c r="DA24" s="70"/>
    </row>
    <row r="25" spans="1:105" ht="12" customHeight="1" x14ac:dyDescent="0.25">
      <c r="A25" s="60" t="s">
        <v>2414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0.73977363564333865</v>
      </c>
      <c r="X25" s="262">
        <v>1.211184140887491</v>
      </c>
      <c r="Y25" s="262">
        <v>1.5359258343122051</v>
      </c>
      <c r="DA25" s="72" t="s">
        <v>2415</v>
      </c>
    </row>
    <row r="26" spans="1:105" ht="12" customHeight="1" x14ac:dyDescent="0.25">
      <c r="A26" s="60" t="s">
        <v>2416</v>
      </c>
      <c r="B26" s="262">
        <v>12.8194259023391</v>
      </c>
      <c r="C26" s="262">
        <v>12.318730855421171</v>
      </c>
      <c r="D26" s="262">
        <v>12.062940994495699</v>
      </c>
      <c r="E26" s="262">
        <v>11.994911776164461</v>
      </c>
      <c r="F26" s="262">
        <v>11.53231309152986</v>
      </c>
      <c r="G26" s="262">
        <v>11.52687075406415</v>
      </c>
      <c r="H26" s="262">
        <v>12.043892813380239</v>
      </c>
      <c r="I26" s="262">
        <v>12.18811475624228</v>
      </c>
      <c r="J26" s="262">
        <v>11.58401529746904</v>
      </c>
      <c r="K26" s="262">
        <v>9.8778425017272475</v>
      </c>
      <c r="L26" s="262">
        <v>10.307787161570969</v>
      </c>
      <c r="M26" s="262">
        <v>9.918660032712129</v>
      </c>
      <c r="N26" s="262">
        <v>9.0179531820191787</v>
      </c>
      <c r="O26" s="262">
        <v>9.0478860380764221</v>
      </c>
      <c r="P26" s="262">
        <v>9.0887035690807494</v>
      </c>
      <c r="Q26" s="262">
        <v>9.5730716035881578</v>
      </c>
      <c r="R26" s="262">
        <v>9.8234191270513822</v>
      </c>
      <c r="S26" s="262">
        <v>9.7703481732478377</v>
      </c>
      <c r="T26" s="262">
        <v>9.7041421379648884</v>
      </c>
      <c r="U26" s="262">
        <v>9.9682206788629486</v>
      </c>
      <c r="V26" s="262">
        <v>10.55969391472367</v>
      </c>
      <c r="W26" s="262">
        <v>11.415045741415559</v>
      </c>
      <c r="X26" s="262">
        <v>11.07402258504642</v>
      </c>
      <c r="Y26" s="262">
        <v>10.995473438683151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125.68064610136371</v>
      </c>
      <c r="C27" s="261">
        <f t="shared" si="2"/>
        <v>120.77187113158</v>
      </c>
      <c r="D27" s="261">
        <f t="shared" si="2"/>
        <v>118.26412739701659</v>
      </c>
      <c r="E27" s="261">
        <f t="shared" si="2"/>
        <v>117.5971742761221</v>
      </c>
      <c r="F27" s="261">
        <f t="shared" si="2"/>
        <v>113.06189305421429</v>
      </c>
      <c r="G27" s="261">
        <f t="shared" si="2"/>
        <v>113.0085368045504</v>
      </c>
      <c r="H27" s="261">
        <f t="shared" si="2"/>
        <v>118.07738052333561</v>
      </c>
      <c r="I27" s="261">
        <f t="shared" si="2"/>
        <v>119.4913211396302</v>
      </c>
      <c r="J27" s="261">
        <f t="shared" si="2"/>
        <v>113.5687774261671</v>
      </c>
      <c r="K27" s="261">
        <f t="shared" si="2"/>
        <v>96.841593154188701</v>
      </c>
      <c r="L27" s="261">
        <f t="shared" si="2"/>
        <v>101.05673687814669</v>
      </c>
      <c r="M27" s="261">
        <f t="shared" si="2"/>
        <v>97.241765026589448</v>
      </c>
      <c r="N27" s="261">
        <f t="shared" si="2"/>
        <v>88.411305706070337</v>
      </c>
      <c r="O27" s="261">
        <f t="shared" si="2"/>
        <v>88.704765079180575</v>
      </c>
      <c r="P27" s="261">
        <f t="shared" si="2"/>
        <v>89.104936951772046</v>
      </c>
      <c r="Q27" s="261">
        <f t="shared" si="2"/>
        <v>93.853643172432868</v>
      </c>
      <c r="R27" s="261">
        <f t="shared" si="2"/>
        <v>96.30803065736643</v>
      </c>
      <c r="S27" s="261">
        <f t="shared" si="2"/>
        <v>95.787727188704253</v>
      </c>
      <c r="T27" s="261">
        <f t="shared" si="2"/>
        <v>95.138648411420462</v>
      </c>
      <c r="U27" s="261">
        <f t="shared" si="2"/>
        <v>97.727653714342594</v>
      </c>
      <c r="V27" s="261">
        <f t="shared" si="2"/>
        <v>103.5264109286634</v>
      </c>
      <c r="W27" s="261">
        <f t="shared" si="2"/>
        <v>111.79727604890589</v>
      </c>
      <c r="X27" s="261">
        <f t="shared" si="2"/>
        <v>108.37896907255374</v>
      </c>
      <c r="Y27" s="261">
        <f t="shared" si="2"/>
        <v>107.55415944600124</v>
      </c>
      <c r="DA27" s="70"/>
    </row>
    <row r="28" spans="1:105" ht="12" customHeight="1" x14ac:dyDescent="0.25">
      <c r="A28" s="60" t="s">
        <v>2419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0</v>
      </c>
      <c r="U28" s="329">
        <v>0</v>
      </c>
      <c r="V28" s="329">
        <v>0</v>
      </c>
      <c r="W28" s="329">
        <v>1.7755683517767831E-4</v>
      </c>
      <c r="X28" s="329">
        <v>8.3695143804756822E-4</v>
      </c>
      <c r="Y28" s="329">
        <v>1.7615618653318869E-3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2422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2423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1.7755683517767831E-4</v>
      </c>
      <c r="X33" s="230">
        <v>8.3695143804756822E-4</v>
      </c>
      <c r="Y33" s="230">
        <v>1.7615618653318869E-3</v>
      </c>
      <c r="DA33" s="71" t="s">
        <v>2425</v>
      </c>
    </row>
    <row r="34" spans="1:105" ht="12" customHeight="1" x14ac:dyDescent="0.25">
      <c r="A34" s="60" t="s">
        <v>2426</v>
      </c>
      <c r="B34" s="329">
        <v>125.68064610136371</v>
      </c>
      <c r="C34" s="329">
        <v>120.77187113158</v>
      </c>
      <c r="D34" s="329">
        <v>118.26412739701659</v>
      </c>
      <c r="E34" s="329">
        <v>117.5971742761221</v>
      </c>
      <c r="F34" s="329">
        <v>113.06189305421429</v>
      </c>
      <c r="G34" s="329">
        <v>113.0085368045504</v>
      </c>
      <c r="H34" s="329">
        <v>118.07738052333561</v>
      </c>
      <c r="I34" s="329">
        <v>119.4913211396302</v>
      </c>
      <c r="J34" s="329">
        <v>113.5687774261671</v>
      </c>
      <c r="K34" s="329">
        <v>96.841593154188701</v>
      </c>
      <c r="L34" s="329">
        <v>101.05673687814669</v>
      </c>
      <c r="M34" s="329">
        <v>97.241765026589448</v>
      </c>
      <c r="N34" s="329">
        <v>88.411305706070337</v>
      </c>
      <c r="O34" s="329">
        <v>88.704765079180575</v>
      </c>
      <c r="P34" s="329">
        <v>89.104936951772046</v>
      </c>
      <c r="Q34" s="329">
        <v>93.853643172432868</v>
      </c>
      <c r="R34" s="329">
        <v>96.30803065736643</v>
      </c>
      <c r="S34" s="329">
        <v>95.787727188704253</v>
      </c>
      <c r="T34" s="329">
        <v>95.138648411420462</v>
      </c>
      <c r="U34" s="329">
        <v>97.727653714342594</v>
      </c>
      <c r="V34" s="329">
        <v>103.5264109286634</v>
      </c>
      <c r="W34" s="329">
        <v>111.7970984920707</v>
      </c>
      <c r="X34" s="329">
        <v>108.3781321211157</v>
      </c>
      <c r="Y34" s="329">
        <v>107.5523978841359</v>
      </c>
      <c r="DA34" s="72" t="s">
        <v>2427</v>
      </c>
    </row>
    <row r="35" spans="1:105" ht="12" customHeight="1" x14ac:dyDescent="0.25">
      <c r="A35" s="57" t="s">
        <v>2428</v>
      </c>
      <c r="B35" s="261">
        <v>0</v>
      </c>
      <c r="C35" s="261">
        <v>0</v>
      </c>
      <c r="D35" s="261">
        <v>0</v>
      </c>
      <c r="E35" s="261">
        <v>0</v>
      </c>
      <c r="F35" s="261">
        <v>112.1619948403648</v>
      </c>
      <c r="G35" s="261">
        <v>114.2399828025069</v>
      </c>
      <c r="H35" s="261">
        <v>113.4995700768399</v>
      </c>
      <c r="I35" s="261">
        <v>90.164316422503262</v>
      </c>
      <c r="J35" s="261">
        <v>98.308942389570674</v>
      </c>
      <c r="K35" s="261">
        <v>96.684780738486566</v>
      </c>
      <c r="L35" s="261">
        <v>171.3241616502298</v>
      </c>
      <c r="M35" s="261">
        <v>101.3184006873342</v>
      </c>
      <c r="N35" s="261">
        <v>90.307652621584964</v>
      </c>
      <c r="O35" s="261">
        <v>78.962424762868324</v>
      </c>
      <c r="P35" s="261">
        <v>86.772742905426185</v>
      </c>
      <c r="Q35" s="261">
        <v>95.992175407924492</v>
      </c>
      <c r="R35" s="261">
        <v>108.770421323525</v>
      </c>
      <c r="S35" s="261">
        <v>111.19613069580561</v>
      </c>
      <c r="T35" s="261">
        <v>102.8853826305517</v>
      </c>
      <c r="U35" s="261">
        <v>94.857953567431991</v>
      </c>
      <c r="V35" s="261">
        <v>100.2799656052151</v>
      </c>
      <c r="W35" s="261">
        <v>31.228827557983131</v>
      </c>
      <c r="X35" s="261">
        <v>23.437495437753149</v>
      </c>
      <c r="Y35" s="261">
        <v>19.52198233028038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2432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2433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2.086370951008284E-3</v>
      </c>
      <c r="X42" s="229">
        <v>1.5999306554940921E-2</v>
      </c>
      <c r="Y42" s="229">
        <v>4.6659887794429721E-2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112.1619948403648</v>
      </c>
      <c r="G45" s="229">
        <v>114.2399828025069</v>
      </c>
      <c r="H45" s="229">
        <v>113.4995700768399</v>
      </c>
      <c r="I45" s="229">
        <v>90.164316422503262</v>
      </c>
      <c r="J45" s="229">
        <v>98.308942389570674</v>
      </c>
      <c r="K45" s="229">
        <v>96.684780738486566</v>
      </c>
      <c r="L45" s="229">
        <v>171.3241616502298</v>
      </c>
      <c r="M45" s="229">
        <v>101.3184006873342</v>
      </c>
      <c r="N45" s="229">
        <v>90.307652621584964</v>
      </c>
      <c r="O45" s="229">
        <v>78.962424762868324</v>
      </c>
      <c r="P45" s="229">
        <v>86.772742905426185</v>
      </c>
      <c r="Q45" s="229">
        <v>95.992175407924492</v>
      </c>
      <c r="R45" s="229">
        <v>108.770421323525</v>
      </c>
      <c r="S45" s="229">
        <v>111.19613069580561</v>
      </c>
      <c r="T45" s="229">
        <v>102.8853826305517</v>
      </c>
      <c r="U45" s="229">
        <v>94.857953567431991</v>
      </c>
      <c r="V45" s="229">
        <v>100.2799656052151</v>
      </c>
      <c r="W45" s="229">
        <v>31.226741187032118</v>
      </c>
      <c r="X45" s="229">
        <v>23.421496131198211</v>
      </c>
      <c r="Y45" s="229">
        <v>19.47532244248595</v>
      </c>
      <c r="DA45" s="73" t="s">
        <v>2439</v>
      </c>
    </row>
    <row r="46" spans="1:105" ht="12" customHeight="1" x14ac:dyDescent="0.25">
      <c r="A46" s="57" t="s">
        <v>2440</v>
      </c>
      <c r="B46" s="261">
        <v>60.326710128654582</v>
      </c>
      <c r="C46" s="261">
        <v>57.970498143158423</v>
      </c>
      <c r="D46" s="261">
        <v>56.766781150567958</v>
      </c>
      <c r="E46" s="261">
        <v>56.446643652538597</v>
      </c>
      <c r="F46" s="261">
        <v>54.269708666022836</v>
      </c>
      <c r="G46" s="261">
        <v>54.244097666184203</v>
      </c>
      <c r="H46" s="261">
        <v>56.677142651201088</v>
      </c>
      <c r="I46" s="261">
        <v>57.355834147022492</v>
      </c>
      <c r="J46" s="261">
        <v>54.513013164560178</v>
      </c>
      <c r="K46" s="261">
        <v>46.483964714010582</v>
      </c>
      <c r="L46" s="261">
        <v>48.50723370151043</v>
      </c>
      <c r="M46" s="261">
        <v>46.676047212762938</v>
      </c>
      <c r="N46" s="261">
        <v>42.437426738913757</v>
      </c>
      <c r="O46" s="261">
        <v>42.578287238006673</v>
      </c>
      <c r="P46" s="261">
        <v>42.770369736850583</v>
      </c>
      <c r="Q46" s="261">
        <v>45.049748722767752</v>
      </c>
      <c r="R46" s="261">
        <v>46.227854715535891</v>
      </c>
      <c r="S46" s="261">
        <v>45.978109050578041</v>
      </c>
      <c r="T46" s="261">
        <v>45.666551237481833</v>
      </c>
      <c r="U46" s="261">
        <v>46.909273782884448</v>
      </c>
      <c r="V46" s="261">
        <v>49.692677245758453</v>
      </c>
      <c r="W46" s="261">
        <v>53.717862312543808</v>
      </c>
      <c r="X46" s="261">
        <v>52.113047459041937</v>
      </c>
      <c r="Y46" s="261">
        <v>51.743404417332457</v>
      </c>
      <c r="DA46" s="70" t="s">
        <v>2441</v>
      </c>
    </row>
    <row r="47" spans="1:105" ht="12" customHeight="1" x14ac:dyDescent="0.25">
      <c r="A47" s="41" t="s">
        <v>2442</v>
      </c>
      <c r="B47" s="350">
        <v>40.850574442616129</v>
      </c>
      <c r="C47" s="350">
        <v>39.255052112443913</v>
      </c>
      <c r="D47" s="350">
        <v>38.439948313334163</v>
      </c>
      <c r="E47" s="350">
        <v>38.223165388039043</v>
      </c>
      <c r="F47" s="350">
        <v>36.749041496088942</v>
      </c>
      <c r="G47" s="350">
        <v>36.731698862067837</v>
      </c>
      <c r="H47" s="350">
        <v>38.379249094306623</v>
      </c>
      <c r="I47" s="350">
        <v>38.838828895931741</v>
      </c>
      <c r="J47" s="350">
        <v>36.913796519336962</v>
      </c>
      <c r="K47" s="350">
        <v>31.476880752953129</v>
      </c>
      <c r="L47" s="350">
        <v>32.846948840787427</v>
      </c>
      <c r="M47" s="350">
        <v>31.60695050808603</v>
      </c>
      <c r="N47" s="350">
        <v>28.736744577218811</v>
      </c>
      <c r="O47" s="350">
        <v>28.83212906432157</v>
      </c>
      <c r="P47" s="350">
        <v>28.962198819516448</v>
      </c>
      <c r="Q47" s="350">
        <v>30.505693247582681</v>
      </c>
      <c r="R47" s="350">
        <v>31.30345441268237</v>
      </c>
      <c r="S47" s="350">
        <v>31.134337717004389</v>
      </c>
      <c r="T47" s="350">
        <v>30.923364574097651</v>
      </c>
      <c r="U47" s="350">
        <v>31.76488120486075</v>
      </c>
      <c r="V47" s="350">
        <v>33.64967867055185</v>
      </c>
      <c r="W47" s="350">
        <v>36.375355603130323</v>
      </c>
      <c r="X47" s="350">
        <v>35.288646109113763</v>
      </c>
      <c r="Y47" s="350">
        <v>35.038340223705042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0.99999999999999978</v>
      </c>
      <c r="D51" s="232">
        <f t="shared" si="3"/>
        <v>0.99999999999999989</v>
      </c>
      <c r="E51" s="232">
        <f t="shared" si="3"/>
        <v>1</v>
      </c>
      <c r="F51" s="232">
        <f t="shared" si="3"/>
        <v>1.0000000000000002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1.0000000000000002</v>
      </c>
      <c r="K51" s="232">
        <f t="shared" si="3"/>
        <v>1</v>
      </c>
      <c r="L51" s="232">
        <f t="shared" si="3"/>
        <v>0.99999999999999989</v>
      </c>
      <c r="M51" s="232">
        <f t="shared" si="3"/>
        <v>1.0000000000000002</v>
      </c>
      <c r="N51" s="232">
        <f t="shared" si="3"/>
        <v>0.99999999999999967</v>
      </c>
      <c r="O51" s="232">
        <f t="shared" si="3"/>
        <v>0.99999999999999989</v>
      </c>
      <c r="P51" s="232">
        <f t="shared" si="3"/>
        <v>1.0000000000000002</v>
      </c>
      <c r="Q51" s="232">
        <f t="shared" si="3"/>
        <v>1</v>
      </c>
      <c r="R51" s="232">
        <f t="shared" si="3"/>
        <v>0.99999999999999956</v>
      </c>
      <c r="S51" s="232">
        <f t="shared" si="3"/>
        <v>1</v>
      </c>
      <c r="T51" s="232">
        <f t="shared" si="3"/>
        <v>1.0000000000000002</v>
      </c>
      <c r="U51" s="232">
        <f t="shared" si="3"/>
        <v>0.99999999999999989</v>
      </c>
      <c r="V51" s="232">
        <f t="shared" si="3"/>
        <v>1</v>
      </c>
      <c r="W51" s="232">
        <f t="shared" si="3"/>
        <v>0.99999999999999967</v>
      </c>
      <c r="X51" s="232">
        <f t="shared" si="3"/>
        <v>0.99999999999999978</v>
      </c>
      <c r="Y51" s="232">
        <f t="shared" si="3"/>
        <v>0.99999999999999956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3.102665918401315E-2</v>
      </c>
      <c r="C52" s="299">
        <f t="shared" si="4"/>
        <v>3.102665918401316E-2</v>
      </c>
      <c r="D52" s="299">
        <f t="shared" si="4"/>
        <v>3.1026659184013147E-2</v>
      </c>
      <c r="E52" s="299">
        <f t="shared" si="4"/>
        <v>3.102665918401315E-2</v>
      </c>
      <c r="F52" s="299">
        <f t="shared" si="4"/>
        <v>2.3724368098631442E-2</v>
      </c>
      <c r="G52" s="299">
        <f t="shared" si="4"/>
        <v>2.3618709071252613E-2</v>
      </c>
      <c r="H52" s="299">
        <f t="shared" si="4"/>
        <v>2.3899059093045471E-2</v>
      </c>
      <c r="I52" s="299">
        <f t="shared" si="4"/>
        <v>2.5140771752098685E-2</v>
      </c>
      <c r="J52" s="299">
        <f t="shared" si="4"/>
        <v>2.4457841423229335E-2</v>
      </c>
      <c r="K52" s="299">
        <f t="shared" si="4"/>
        <v>2.3688736861412502E-2</v>
      </c>
      <c r="L52" s="299">
        <f t="shared" si="4"/>
        <v>2.0331975605792689E-2</v>
      </c>
      <c r="M52" s="299">
        <f t="shared" si="4"/>
        <v>2.3446892994102523E-2</v>
      </c>
      <c r="N52" s="299">
        <f t="shared" si="4"/>
        <v>2.3559990572589513E-2</v>
      </c>
      <c r="O52" s="299">
        <f t="shared" si="4"/>
        <v>2.4311936345105839E-2</v>
      </c>
      <c r="P52" s="299">
        <f t="shared" si="4"/>
        <v>2.3827330998076397E-2</v>
      </c>
      <c r="Q52" s="299">
        <f t="shared" si="4"/>
        <v>2.3552573383360656E-2</v>
      </c>
      <c r="R52" s="299">
        <f t="shared" si="4"/>
        <v>2.2975638903490702E-2</v>
      </c>
      <c r="S52" s="299">
        <f t="shared" si="4"/>
        <v>2.281076729412632E-2</v>
      </c>
      <c r="T52" s="299">
        <f t="shared" si="4"/>
        <v>2.3231715317218054E-2</v>
      </c>
      <c r="U52" s="299">
        <f t="shared" si="4"/>
        <v>2.3845459669713839E-2</v>
      </c>
      <c r="V52" s="299">
        <f t="shared" si="4"/>
        <v>2.3856805116645625E-2</v>
      </c>
      <c r="W52" s="299">
        <f t="shared" si="4"/>
        <v>2.8515735718580102E-2</v>
      </c>
      <c r="X52" s="299">
        <f t="shared" si="4"/>
        <v>2.901153051033345E-2</v>
      </c>
      <c r="Y52" s="299">
        <f t="shared" si="4"/>
        <v>2.928877831743245E-2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4.2196256490257898E-2</v>
      </c>
      <c r="C53" s="233">
        <f t="shared" si="5"/>
        <v>4.219625649025787E-2</v>
      </c>
      <c r="D53" s="233">
        <f t="shared" si="5"/>
        <v>4.2196256490257891E-2</v>
      </c>
      <c r="E53" s="233">
        <f t="shared" si="5"/>
        <v>4.2196256490257864E-2</v>
      </c>
      <c r="F53" s="233">
        <f t="shared" si="5"/>
        <v>3.2265140614138731E-2</v>
      </c>
      <c r="G53" s="233">
        <f t="shared" si="5"/>
        <v>3.2121444336903567E-2</v>
      </c>
      <c r="H53" s="233">
        <f t="shared" si="5"/>
        <v>3.2502720366541851E-2</v>
      </c>
      <c r="I53" s="233">
        <f t="shared" si="5"/>
        <v>3.4191449582854215E-2</v>
      </c>
      <c r="J53" s="233">
        <f t="shared" si="5"/>
        <v>3.3262664335591885E-2</v>
      </c>
      <c r="K53" s="233">
        <f t="shared" si="5"/>
        <v>3.2216682131520992E-2</v>
      </c>
      <c r="L53" s="233">
        <f t="shared" si="5"/>
        <v>2.7651486823878076E-2</v>
      </c>
      <c r="M53" s="233">
        <f t="shared" si="5"/>
        <v>3.1887774471979449E-2</v>
      </c>
      <c r="N53" s="233">
        <f t="shared" si="5"/>
        <v>3.2041587178721742E-2</v>
      </c>
      <c r="O53" s="233">
        <f t="shared" si="5"/>
        <v>3.3064233429343948E-2</v>
      </c>
      <c r="P53" s="233">
        <f t="shared" si="5"/>
        <v>3.2405170157383895E-2</v>
      </c>
      <c r="Q53" s="233">
        <f t="shared" si="5"/>
        <v>3.2031499801370496E-2</v>
      </c>
      <c r="R53" s="233">
        <f t="shared" si="5"/>
        <v>3.1246868908747363E-2</v>
      </c>
      <c r="S53" s="233">
        <f t="shared" si="5"/>
        <v>3.10226435200118E-2</v>
      </c>
      <c r="T53" s="233">
        <f t="shared" si="5"/>
        <v>3.1595132831416538E-2</v>
      </c>
      <c r="U53" s="233">
        <f t="shared" si="5"/>
        <v>3.2429825150810804E-2</v>
      </c>
      <c r="V53" s="233">
        <f t="shared" si="5"/>
        <v>3.2445254958638065E-2</v>
      </c>
      <c r="W53" s="233">
        <f t="shared" si="5"/>
        <v>3.8781400577268949E-2</v>
      </c>
      <c r="X53" s="233">
        <f t="shared" si="5"/>
        <v>3.9455681494053513E-2</v>
      </c>
      <c r="Y53" s="233">
        <f t="shared" si="5"/>
        <v>3.983273851170812E-2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5.2124787429142089E-2</v>
      </c>
      <c r="C54" s="233">
        <f t="shared" si="6"/>
        <v>5.2124787429142096E-2</v>
      </c>
      <c r="D54" s="233">
        <f t="shared" si="6"/>
        <v>5.2124787429142089E-2</v>
      </c>
      <c r="E54" s="233">
        <f t="shared" si="6"/>
        <v>5.2124787429142075E-2</v>
      </c>
      <c r="F54" s="233">
        <f t="shared" si="6"/>
        <v>3.9856938405700815E-2</v>
      </c>
      <c r="G54" s="233">
        <f t="shared" si="6"/>
        <v>3.9679431239704417E-2</v>
      </c>
      <c r="H54" s="233">
        <f t="shared" si="6"/>
        <v>4.0150419276316393E-2</v>
      </c>
      <c r="I54" s="233">
        <f t="shared" si="6"/>
        <v>4.2236496543525778E-2</v>
      </c>
      <c r="J54" s="233">
        <f t="shared" si="6"/>
        <v>4.1089173591025256E-2</v>
      </c>
      <c r="K54" s="233">
        <f t="shared" si="6"/>
        <v>3.9797077927172991E-2</v>
      </c>
      <c r="L54" s="233">
        <f t="shared" si="6"/>
        <v>3.4157719017731729E-2</v>
      </c>
      <c r="M54" s="233">
        <f t="shared" si="6"/>
        <v>3.9390780230092244E-2</v>
      </c>
      <c r="N54" s="233">
        <f t="shared" si="6"/>
        <v>3.9580784161950384E-2</v>
      </c>
      <c r="O54" s="233">
        <f t="shared" si="6"/>
        <v>4.084405305977782E-2</v>
      </c>
      <c r="P54" s="233">
        <f t="shared" si="6"/>
        <v>4.0029916076768327E-2</v>
      </c>
      <c r="Q54" s="233">
        <f t="shared" si="6"/>
        <v>3.9568323284045893E-2</v>
      </c>
      <c r="R54" s="233">
        <f t="shared" si="6"/>
        <v>3.8599073357864368E-2</v>
      </c>
      <c r="S54" s="233">
        <f t="shared" si="6"/>
        <v>3.8322089054132209E-2</v>
      </c>
      <c r="T54" s="233">
        <f t="shared" si="6"/>
        <v>3.902928173292633E-2</v>
      </c>
      <c r="U54" s="233">
        <f t="shared" si="6"/>
        <v>4.0060372245119255E-2</v>
      </c>
      <c r="V54" s="233">
        <f t="shared" si="6"/>
        <v>4.0079432595964665E-2</v>
      </c>
      <c r="W54" s="233">
        <f t="shared" si="6"/>
        <v>4.7906436007214573E-2</v>
      </c>
      <c r="X54" s="233">
        <f t="shared" si="6"/>
        <v>4.8739371257360227E-2</v>
      </c>
      <c r="Y54" s="233">
        <f t="shared" si="6"/>
        <v>4.9205147573286492E-2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3.2267725551373666E-2</v>
      </c>
      <c r="C55" s="233">
        <f t="shared" si="7"/>
        <v>3.2267725551373687E-2</v>
      </c>
      <c r="D55" s="233">
        <f t="shared" si="7"/>
        <v>3.2267725551373687E-2</v>
      </c>
      <c r="E55" s="233">
        <f t="shared" si="7"/>
        <v>3.2267725551373652E-2</v>
      </c>
      <c r="F55" s="233">
        <f t="shared" si="7"/>
        <v>2.4673342822576685E-2</v>
      </c>
      <c r="G55" s="233">
        <f t="shared" si="7"/>
        <v>2.4563457434102712E-2</v>
      </c>
      <c r="H55" s="233">
        <f t="shared" si="7"/>
        <v>2.4855021456767285E-2</v>
      </c>
      <c r="I55" s="233">
        <f t="shared" si="7"/>
        <v>2.6146402622182627E-2</v>
      </c>
      <c r="J55" s="233">
        <f t="shared" si="7"/>
        <v>2.5436155080158493E-2</v>
      </c>
      <c r="K55" s="233">
        <f t="shared" si="7"/>
        <v>2.4636286335868989E-2</v>
      </c>
      <c r="L55" s="233">
        <f t="shared" si="7"/>
        <v>2.1145254630024403E-2</v>
      </c>
      <c r="M55" s="233">
        <f t="shared" si="7"/>
        <v>2.4384768713866644E-2</v>
      </c>
      <c r="N55" s="233">
        <f t="shared" si="7"/>
        <v>2.4502390195493089E-2</v>
      </c>
      <c r="O55" s="233">
        <f t="shared" si="7"/>
        <v>2.5284413798910079E-2</v>
      </c>
      <c r="P55" s="233">
        <f t="shared" si="7"/>
        <v>2.4780424237999445E-2</v>
      </c>
      <c r="Q55" s="233">
        <f t="shared" si="7"/>
        <v>2.4494676318695081E-2</v>
      </c>
      <c r="R55" s="233">
        <f t="shared" si="7"/>
        <v>2.389466445963033E-2</v>
      </c>
      <c r="S55" s="233">
        <f t="shared" si="7"/>
        <v>2.3723197985891377E-2</v>
      </c>
      <c r="T55" s="233">
        <f t="shared" si="7"/>
        <v>2.4160983929906763E-2</v>
      </c>
      <c r="U55" s="233">
        <f t="shared" si="7"/>
        <v>2.4799278056502387E-2</v>
      </c>
      <c r="V55" s="233">
        <f t="shared" si="7"/>
        <v>2.4811077321311464E-2</v>
      </c>
      <c r="W55" s="233">
        <f t="shared" si="7"/>
        <v>2.9656365147323303E-2</v>
      </c>
      <c r="X55" s="233">
        <f t="shared" si="7"/>
        <v>3.0171991730746802E-2</v>
      </c>
      <c r="Y55" s="233">
        <f t="shared" si="7"/>
        <v>3.0460329450129733E-2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3.3508791918734203E-2</v>
      </c>
      <c r="C56" s="300">
        <f t="shared" si="8"/>
        <v>3.3508791918734217E-2</v>
      </c>
      <c r="D56" s="300">
        <f t="shared" si="8"/>
        <v>3.3508791918734217E-2</v>
      </c>
      <c r="E56" s="300">
        <f t="shared" si="8"/>
        <v>3.3508791918734182E-2</v>
      </c>
      <c r="F56" s="300">
        <f t="shared" si="8"/>
        <v>2.5622317546521948E-2</v>
      </c>
      <c r="G56" s="300">
        <f t="shared" si="8"/>
        <v>2.5508205796952836E-2</v>
      </c>
      <c r="H56" s="300">
        <f t="shared" si="8"/>
        <v>2.5810983820489099E-2</v>
      </c>
      <c r="I56" s="300">
        <f t="shared" si="8"/>
        <v>2.7152033492266574E-2</v>
      </c>
      <c r="J56" s="300">
        <f t="shared" si="8"/>
        <v>2.6414468737087669E-2</v>
      </c>
      <c r="K56" s="300">
        <f t="shared" si="8"/>
        <v>2.55838358103255E-2</v>
      </c>
      <c r="L56" s="300">
        <f t="shared" si="8"/>
        <v>2.1958533654256117E-2</v>
      </c>
      <c r="M56" s="300">
        <f t="shared" si="8"/>
        <v>2.5322644433630727E-2</v>
      </c>
      <c r="N56" s="300">
        <f t="shared" si="8"/>
        <v>2.5444789818396672E-2</v>
      </c>
      <c r="O56" s="300">
        <f t="shared" si="8"/>
        <v>2.6256891252714305E-2</v>
      </c>
      <c r="P56" s="300">
        <f t="shared" si="8"/>
        <v>2.5733517477922498E-2</v>
      </c>
      <c r="Q56" s="300">
        <f t="shared" si="8"/>
        <v>2.5436779254029509E-2</v>
      </c>
      <c r="R56" s="300">
        <f t="shared" si="8"/>
        <v>2.4813690015769968E-2</v>
      </c>
      <c r="S56" s="300">
        <f t="shared" si="8"/>
        <v>2.4635628677656431E-2</v>
      </c>
      <c r="T56" s="300">
        <f t="shared" si="8"/>
        <v>2.5090252542595493E-2</v>
      </c>
      <c r="U56" s="300">
        <f t="shared" si="8"/>
        <v>2.5753096443290938E-2</v>
      </c>
      <c r="V56" s="300">
        <f t="shared" si="8"/>
        <v>2.5765349525977282E-2</v>
      </c>
      <c r="W56" s="300">
        <f t="shared" si="8"/>
        <v>3.0765365165708096E-2</v>
      </c>
      <c r="X56" s="300">
        <f t="shared" si="8"/>
        <v>3.1277654544658244E-2</v>
      </c>
      <c r="Y56" s="300">
        <f t="shared" si="8"/>
        <v>3.1560106562846614E-2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0.21718661428809202</v>
      </c>
      <c r="C57" s="301">
        <f t="shared" si="9"/>
        <v>0.21718661428809202</v>
      </c>
      <c r="D57" s="301">
        <f t="shared" si="9"/>
        <v>0.21718661428809199</v>
      </c>
      <c r="E57" s="301">
        <f t="shared" si="9"/>
        <v>0.21718661428809199</v>
      </c>
      <c r="F57" s="301">
        <f t="shared" si="9"/>
        <v>0.16607057669042</v>
      </c>
      <c r="G57" s="301">
        <f t="shared" si="9"/>
        <v>0.1653309634987683</v>
      </c>
      <c r="H57" s="301">
        <f t="shared" si="9"/>
        <v>0.16729341365131831</v>
      </c>
      <c r="I57" s="301">
        <f t="shared" si="9"/>
        <v>0.17598540226469078</v>
      </c>
      <c r="J57" s="301">
        <f t="shared" si="9"/>
        <v>0.17120488996260527</v>
      </c>
      <c r="K57" s="301">
        <f t="shared" si="9"/>
        <v>0.16582115802988745</v>
      </c>
      <c r="L57" s="301">
        <f t="shared" si="9"/>
        <v>0.14232382924054882</v>
      </c>
      <c r="M57" s="301">
        <f t="shared" si="9"/>
        <v>0.16412825095871764</v>
      </c>
      <c r="N57" s="301">
        <f t="shared" si="9"/>
        <v>0.1649199340081266</v>
      </c>
      <c r="O57" s="301">
        <f t="shared" si="9"/>
        <v>0.17018355441574087</v>
      </c>
      <c r="P57" s="301">
        <f t="shared" si="9"/>
        <v>0.16679131698653471</v>
      </c>
      <c r="Q57" s="301">
        <f t="shared" si="9"/>
        <v>0.16486801368352455</v>
      </c>
      <c r="R57" s="301">
        <f t="shared" si="9"/>
        <v>0.16082947232443484</v>
      </c>
      <c r="S57" s="301">
        <f t="shared" si="9"/>
        <v>0.15967537105888421</v>
      </c>
      <c r="T57" s="301">
        <f t="shared" si="9"/>
        <v>0.1626220072205263</v>
      </c>
      <c r="U57" s="301">
        <f t="shared" si="9"/>
        <v>0.16691821768799683</v>
      </c>
      <c r="V57" s="301">
        <f t="shared" si="9"/>
        <v>0.16699763581651944</v>
      </c>
      <c r="W57" s="301">
        <f t="shared" si="9"/>
        <v>0.19940514459255257</v>
      </c>
      <c r="X57" s="301">
        <f t="shared" si="9"/>
        <v>0.20272553871537757</v>
      </c>
      <c r="Y57" s="301">
        <f t="shared" si="9"/>
        <v>0.2045562462406724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0</v>
      </c>
      <c r="U58" s="302">
        <f t="shared" si="10"/>
        <v>0</v>
      </c>
      <c r="V58" s="302">
        <f t="shared" si="10"/>
        <v>0</v>
      </c>
      <c r="W58" s="302">
        <f t="shared" si="10"/>
        <v>3.166959665145389E-7</v>
      </c>
      <c r="X58" s="302">
        <f t="shared" si="10"/>
        <v>1.5655383383764937E-6</v>
      </c>
      <c r="Y58" s="302">
        <f t="shared" si="10"/>
        <v>3.350297975913422E-6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0.21718661428809202</v>
      </c>
      <c r="C59" s="302">
        <f t="shared" si="11"/>
        <v>0.21718661428809202</v>
      </c>
      <c r="D59" s="302">
        <f t="shared" si="11"/>
        <v>0.21718661428809199</v>
      </c>
      <c r="E59" s="302">
        <f t="shared" si="11"/>
        <v>0.21718661428809199</v>
      </c>
      <c r="F59" s="302">
        <f t="shared" si="11"/>
        <v>0.16607057669042</v>
      </c>
      <c r="G59" s="302">
        <f t="shared" si="11"/>
        <v>0.1653309634987683</v>
      </c>
      <c r="H59" s="302">
        <f t="shared" si="11"/>
        <v>0.16729341365131831</v>
      </c>
      <c r="I59" s="302">
        <f t="shared" si="11"/>
        <v>0.17598540226469078</v>
      </c>
      <c r="J59" s="302">
        <f t="shared" si="11"/>
        <v>0.17120488996260527</v>
      </c>
      <c r="K59" s="302">
        <f t="shared" si="11"/>
        <v>0.16582115802988745</v>
      </c>
      <c r="L59" s="302">
        <f t="shared" si="11"/>
        <v>0.14232382924054882</v>
      </c>
      <c r="M59" s="302">
        <f t="shared" si="11"/>
        <v>0.16412825095871764</v>
      </c>
      <c r="N59" s="302">
        <f t="shared" si="11"/>
        <v>0.1649199340081266</v>
      </c>
      <c r="O59" s="302">
        <f t="shared" si="11"/>
        <v>0.17018355441574087</v>
      </c>
      <c r="P59" s="302">
        <f t="shared" si="11"/>
        <v>0.16679131698653471</v>
      </c>
      <c r="Q59" s="302">
        <f t="shared" si="11"/>
        <v>0.16486801368352455</v>
      </c>
      <c r="R59" s="302">
        <f t="shared" si="11"/>
        <v>0.16082947232443484</v>
      </c>
      <c r="S59" s="302">
        <f t="shared" si="11"/>
        <v>0.15967537105888421</v>
      </c>
      <c r="T59" s="302">
        <f t="shared" si="11"/>
        <v>0.1626220072205263</v>
      </c>
      <c r="U59" s="302">
        <f t="shared" si="11"/>
        <v>0.16691821768799683</v>
      </c>
      <c r="V59" s="302">
        <f t="shared" si="11"/>
        <v>0.16699763581651944</v>
      </c>
      <c r="W59" s="302">
        <f t="shared" si="11"/>
        <v>0.19940482789658603</v>
      </c>
      <c r="X59" s="302">
        <f t="shared" si="11"/>
        <v>0.20272397317703919</v>
      </c>
      <c r="Y59" s="302">
        <f t="shared" si="11"/>
        <v>0.20455289594269649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3.1647192367693422E-2</v>
      </c>
      <c r="C60" s="301">
        <f t="shared" si="12"/>
        <v>3.1647192367693429E-2</v>
      </c>
      <c r="D60" s="301">
        <f t="shared" si="12"/>
        <v>3.1647192367693429E-2</v>
      </c>
      <c r="E60" s="301">
        <f t="shared" si="12"/>
        <v>3.1647192367693429E-2</v>
      </c>
      <c r="F60" s="301">
        <f t="shared" si="12"/>
        <v>2.4198855460604071E-2</v>
      </c>
      <c r="G60" s="301">
        <f t="shared" si="12"/>
        <v>2.4091083252677684E-2</v>
      </c>
      <c r="H60" s="301">
        <f t="shared" si="12"/>
        <v>2.4377040274906395E-2</v>
      </c>
      <c r="I60" s="301">
        <f t="shared" si="12"/>
        <v>2.5643587187140656E-2</v>
      </c>
      <c r="J60" s="301">
        <f t="shared" si="12"/>
        <v>2.4946998251693914E-2</v>
      </c>
      <c r="K60" s="301">
        <f t="shared" si="12"/>
        <v>2.4162511598640749E-2</v>
      </c>
      <c r="L60" s="301">
        <f t="shared" si="12"/>
        <v>2.0738615117908556E-2</v>
      </c>
      <c r="M60" s="301">
        <f t="shared" si="12"/>
        <v>2.3915830853984587E-2</v>
      </c>
      <c r="N60" s="301">
        <f t="shared" si="12"/>
        <v>2.403119038404131E-2</v>
      </c>
      <c r="O60" s="301">
        <f t="shared" si="12"/>
        <v>2.4798175072007968E-2</v>
      </c>
      <c r="P60" s="301">
        <f t="shared" si="12"/>
        <v>2.4303877618037917E-2</v>
      </c>
      <c r="Q60" s="301">
        <f t="shared" si="12"/>
        <v>2.4023624851027884E-2</v>
      </c>
      <c r="R60" s="301">
        <f t="shared" si="12"/>
        <v>2.3435151681560525E-2</v>
      </c>
      <c r="S60" s="301">
        <f t="shared" si="12"/>
        <v>2.3266982640008857E-2</v>
      </c>
      <c r="T60" s="301">
        <f t="shared" si="12"/>
        <v>2.3696349623562412E-2</v>
      </c>
      <c r="U60" s="301">
        <f t="shared" si="12"/>
        <v>2.432236886310812E-2</v>
      </c>
      <c r="V60" s="301">
        <f t="shared" si="12"/>
        <v>2.4333941218978545E-2</v>
      </c>
      <c r="W60" s="301">
        <f t="shared" si="12"/>
        <v>3.0971026959784438E-2</v>
      </c>
      <c r="X60" s="301">
        <f t="shared" si="12"/>
        <v>3.2828260910465319E-2</v>
      </c>
      <c r="Y60" s="301">
        <f t="shared" si="12"/>
        <v>3.4047643778866751E-2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1.8849765268327252E-3</v>
      </c>
      <c r="X61" s="302">
        <f t="shared" si="13"/>
        <v>3.2364997899251664E-3</v>
      </c>
      <c r="Y61" s="302">
        <f t="shared" si="13"/>
        <v>4.173089895085658E-3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3.1647192367693422E-2</v>
      </c>
      <c r="C62" s="302">
        <f t="shared" si="14"/>
        <v>3.1647192367693429E-2</v>
      </c>
      <c r="D62" s="302">
        <f t="shared" si="14"/>
        <v>3.1647192367693429E-2</v>
      </c>
      <c r="E62" s="302">
        <f t="shared" si="14"/>
        <v>3.1647192367693429E-2</v>
      </c>
      <c r="F62" s="302">
        <f t="shared" si="14"/>
        <v>2.4198855460604071E-2</v>
      </c>
      <c r="G62" s="302">
        <f t="shared" si="14"/>
        <v>2.4091083252677684E-2</v>
      </c>
      <c r="H62" s="302">
        <f t="shared" si="14"/>
        <v>2.4377040274906395E-2</v>
      </c>
      <c r="I62" s="302">
        <f t="shared" si="14"/>
        <v>2.5643587187140656E-2</v>
      </c>
      <c r="J62" s="302">
        <f t="shared" si="14"/>
        <v>2.4946998251693914E-2</v>
      </c>
      <c r="K62" s="302">
        <f t="shared" si="14"/>
        <v>2.4162511598640749E-2</v>
      </c>
      <c r="L62" s="302">
        <f t="shared" si="14"/>
        <v>2.0738615117908556E-2</v>
      </c>
      <c r="M62" s="302">
        <f t="shared" si="14"/>
        <v>2.3915830853984587E-2</v>
      </c>
      <c r="N62" s="302">
        <f t="shared" si="14"/>
        <v>2.403119038404131E-2</v>
      </c>
      <c r="O62" s="302">
        <f t="shared" si="14"/>
        <v>2.4798175072007968E-2</v>
      </c>
      <c r="P62" s="302">
        <f t="shared" si="14"/>
        <v>2.4303877618037917E-2</v>
      </c>
      <c r="Q62" s="302">
        <f t="shared" si="14"/>
        <v>2.4023624851027884E-2</v>
      </c>
      <c r="R62" s="302">
        <f t="shared" si="14"/>
        <v>2.3435151681560525E-2</v>
      </c>
      <c r="S62" s="302">
        <f t="shared" si="14"/>
        <v>2.3266982640008857E-2</v>
      </c>
      <c r="T62" s="302">
        <f t="shared" si="14"/>
        <v>2.3696349623562412E-2</v>
      </c>
      <c r="U62" s="302">
        <f t="shared" si="14"/>
        <v>2.432236886310812E-2</v>
      </c>
      <c r="V62" s="302">
        <f t="shared" si="14"/>
        <v>2.4333941218978545E-2</v>
      </c>
      <c r="W62" s="302">
        <f t="shared" si="14"/>
        <v>2.9086050432951711E-2</v>
      </c>
      <c r="X62" s="302">
        <f t="shared" si="14"/>
        <v>2.9591761120540152E-2</v>
      </c>
      <c r="Y62" s="302">
        <f t="shared" si="14"/>
        <v>2.9874553883781095E-2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0.3102665918401315</v>
      </c>
      <c r="C63" s="301">
        <f t="shared" si="15"/>
        <v>0.31026659184013133</v>
      </c>
      <c r="D63" s="301">
        <f t="shared" si="15"/>
        <v>0.31026659184013144</v>
      </c>
      <c r="E63" s="301">
        <f t="shared" si="15"/>
        <v>0.3102665918401315</v>
      </c>
      <c r="F63" s="301">
        <f t="shared" si="15"/>
        <v>0.2372436809863144</v>
      </c>
      <c r="G63" s="301">
        <f t="shared" si="15"/>
        <v>0.23618709071252614</v>
      </c>
      <c r="H63" s="301">
        <f t="shared" si="15"/>
        <v>0.23899059093045472</v>
      </c>
      <c r="I63" s="301">
        <f t="shared" si="15"/>
        <v>0.25140771752098684</v>
      </c>
      <c r="J63" s="301">
        <f t="shared" si="15"/>
        <v>0.24457841423229337</v>
      </c>
      <c r="K63" s="301">
        <f t="shared" si="15"/>
        <v>0.23688736861412499</v>
      </c>
      <c r="L63" s="301">
        <f t="shared" si="15"/>
        <v>0.20331975605792688</v>
      </c>
      <c r="M63" s="301">
        <f t="shared" si="15"/>
        <v>0.23446892994102525</v>
      </c>
      <c r="N63" s="301">
        <f t="shared" si="15"/>
        <v>0.23559990572589509</v>
      </c>
      <c r="O63" s="301">
        <f t="shared" si="15"/>
        <v>0.24311936345105842</v>
      </c>
      <c r="P63" s="301">
        <f t="shared" si="15"/>
        <v>0.23827330998076388</v>
      </c>
      <c r="Q63" s="301">
        <f t="shared" si="15"/>
        <v>0.23552573383360656</v>
      </c>
      <c r="R63" s="301">
        <f t="shared" si="15"/>
        <v>0.22975638903490697</v>
      </c>
      <c r="S63" s="301">
        <f t="shared" si="15"/>
        <v>0.22810767294126322</v>
      </c>
      <c r="T63" s="301">
        <f t="shared" si="15"/>
        <v>0.23231715317218049</v>
      </c>
      <c r="U63" s="301">
        <f t="shared" si="15"/>
        <v>0.23845459669713834</v>
      </c>
      <c r="V63" s="301">
        <f t="shared" si="15"/>
        <v>0.23856805116645624</v>
      </c>
      <c r="W63" s="301">
        <f t="shared" si="15"/>
        <v>0.28486449227507504</v>
      </c>
      <c r="X63" s="301">
        <f t="shared" si="15"/>
        <v>0.28960791245053941</v>
      </c>
      <c r="Y63" s="301">
        <f t="shared" si="15"/>
        <v>0.29222320891524622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0</v>
      </c>
      <c r="U64" s="302">
        <f t="shared" si="16"/>
        <v>0</v>
      </c>
      <c r="V64" s="302">
        <f t="shared" si="16"/>
        <v>0</v>
      </c>
      <c r="W64" s="302">
        <f t="shared" si="16"/>
        <v>4.524228093064842E-7</v>
      </c>
      <c r="X64" s="302">
        <f t="shared" si="16"/>
        <v>2.2364833405378488E-6</v>
      </c>
      <c r="Y64" s="302">
        <f t="shared" si="16"/>
        <v>4.7861399655906054E-6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0.3102665918401315</v>
      </c>
      <c r="C65" s="302">
        <f t="shared" si="17"/>
        <v>0.31026659184013133</v>
      </c>
      <c r="D65" s="302">
        <f t="shared" si="17"/>
        <v>0.31026659184013144</v>
      </c>
      <c r="E65" s="302">
        <f t="shared" si="17"/>
        <v>0.3102665918401315</v>
      </c>
      <c r="F65" s="302">
        <f t="shared" si="17"/>
        <v>0.2372436809863144</v>
      </c>
      <c r="G65" s="302">
        <f t="shared" si="17"/>
        <v>0.23618709071252614</v>
      </c>
      <c r="H65" s="302">
        <f t="shared" si="17"/>
        <v>0.23899059093045472</v>
      </c>
      <c r="I65" s="302">
        <f t="shared" si="17"/>
        <v>0.25140771752098684</v>
      </c>
      <c r="J65" s="302">
        <f t="shared" si="17"/>
        <v>0.24457841423229337</v>
      </c>
      <c r="K65" s="302">
        <f t="shared" si="17"/>
        <v>0.23688736861412499</v>
      </c>
      <c r="L65" s="302">
        <f t="shared" si="17"/>
        <v>0.20331975605792688</v>
      </c>
      <c r="M65" s="302">
        <f t="shared" si="17"/>
        <v>0.23446892994102525</v>
      </c>
      <c r="N65" s="302">
        <f t="shared" si="17"/>
        <v>0.23559990572589509</v>
      </c>
      <c r="O65" s="302">
        <f t="shared" si="17"/>
        <v>0.24311936345105842</v>
      </c>
      <c r="P65" s="302">
        <f t="shared" si="17"/>
        <v>0.23827330998076388</v>
      </c>
      <c r="Q65" s="302">
        <f t="shared" si="17"/>
        <v>0.23552573383360656</v>
      </c>
      <c r="R65" s="302">
        <f t="shared" si="17"/>
        <v>0.22975638903490697</v>
      </c>
      <c r="S65" s="302">
        <f t="shared" si="17"/>
        <v>0.22810767294126322</v>
      </c>
      <c r="T65" s="302">
        <f t="shared" si="17"/>
        <v>0.23231715317218049</v>
      </c>
      <c r="U65" s="302">
        <f t="shared" si="17"/>
        <v>0.23845459669713834</v>
      </c>
      <c r="V65" s="302">
        <f t="shared" si="17"/>
        <v>0.23856805116645624</v>
      </c>
      <c r="W65" s="302">
        <f t="shared" si="17"/>
        <v>0.28486403985226577</v>
      </c>
      <c r="X65" s="302">
        <f t="shared" si="17"/>
        <v>0.28960567596719888</v>
      </c>
      <c r="Y65" s="302">
        <f t="shared" si="17"/>
        <v>0.29221842277528065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0.23535537751819283</v>
      </c>
      <c r="G66" s="301">
        <f t="shared" si="18"/>
        <v>0.23876080466238428</v>
      </c>
      <c r="H66" s="301">
        <f t="shared" si="18"/>
        <v>0.2297250261040111</v>
      </c>
      <c r="I66" s="301">
        <f t="shared" si="18"/>
        <v>0.18970419589832083</v>
      </c>
      <c r="J66" s="301">
        <f t="shared" si="18"/>
        <v>0.21171527755616312</v>
      </c>
      <c r="K66" s="301">
        <f t="shared" si="18"/>
        <v>0.23650378466727109</v>
      </c>
      <c r="L66" s="301">
        <f t="shared" si="18"/>
        <v>0.3446933656244569</v>
      </c>
      <c r="M66" s="301">
        <f t="shared" si="18"/>
        <v>0.24429849649478827</v>
      </c>
      <c r="N66" s="301">
        <f t="shared" si="18"/>
        <v>0.24065332226522534</v>
      </c>
      <c r="O66" s="301">
        <f t="shared" si="18"/>
        <v>0.21641784889193438</v>
      </c>
      <c r="P66" s="301">
        <f t="shared" si="18"/>
        <v>0.23203684751358283</v>
      </c>
      <c r="Q66" s="301">
        <f t="shared" si="18"/>
        <v>0.24089238084980819</v>
      </c>
      <c r="R66" s="301">
        <f t="shared" si="18"/>
        <v>0.25948717948566064</v>
      </c>
      <c r="S66" s="301">
        <f t="shared" si="18"/>
        <v>0.26480104870975485</v>
      </c>
      <c r="T66" s="301">
        <f t="shared" si="18"/>
        <v>0.25123374774463447</v>
      </c>
      <c r="U66" s="301">
        <f t="shared" si="18"/>
        <v>0.23145255413123914</v>
      </c>
      <c r="V66" s="301">
        <f t="shared" si="18"/>
        <v>0.23108688643674105</v>
      </c>
      <c r="W66" s="301">
        <f t="shared" si="18"/>
        <v>7.9572458480644689E-2</v>
      </c>
      <c r="X66" s="301">
        <f t="shared" si="18"/>
        <v>6.2629163064401819E-2</v>
      </c>
      <c r="Y66" s="301">
        <f t="shared" si="18"/>
        <v>5.3040964201904399E-2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0.14892796408326314</v>
      </c>
      <c r="C67" s="301">
        <f t="shared" si="19"/>
        <v>0.14892796408326311</v>
      </c>
      <c r="D67" s="301">
        <f t="shared" si="19"/>
        <v>0.14892796408326309</v>
      </c>
      <c r="E67" s="301">
        <f t="shared" si="19"/>
        <v>0.14892796408326309</v>
      </c>
      <c r="F67" s="301">
        <f t="shared" si="19"/>
        <v>0.11387696687343087</v>
      </c>
      <c r="G67" s="301">
        <f t="shared" si="19"/>
        <v>0.11336980354201256</v>
      </c>
      <c r="H67" s="301">
        <f t="shared" si="19"/>
        <v>0.11471548364661825</v>
      </c>
      <c r="I67" s="301">
        <f t="shared" si="19"/>
        <v>0.12067570441007366</v>
      </c>
      <c r="J67" s="301">
        <f t="shared" si="19"/>
        <v>0.11739763883150074</v>
      </c>
      <c r="K67" s="301">
        <f t="shared" si="19"/>
        <v>0.11370593693478001</v>
      </c>
      <c r="L67" s="301">
        <f t="shared" si="19"/>
        <v>9.7593482907804938E-2</v>
      </c>
      <c r="M67" s="301">
        <f t="shared" si="19"/>
        <v>0.11254508637169212</v>
      </c>
      <c r="N67" s="301">
        <f t="shared" si="19"/>
        <v>0.11308795474842963</v>
      </c>
      <c r="O67" s="301">
        <f t="shared" si="19"/>
        <v>0.11669729445650803</v>
      </c>
      <c r="P67" s="301">
        <f t="shared" si="19"/>
        <v>0.11437118879076667</v>
      </c>
      <c r="Q67" s="301">
        <f t="shared" si="19"/>
        <v>0.11305235224013109</v>
      </c>
      <c r="R67" s="301">
        <f t="shared" si="19"/>
        <v>0.11028306673675535</v>
      </c>
      <c r="S67" s="301">
        <f t="shared" si="19"/>
        <v>0.10949168301180634</v>
      </c>
      <c r="T67" s="301">
        <f t="shared" si="19"/>
        <v>0.11151223352264666</v>
      </c>
      <c r="U67" s="301">
        <f t="shared" si="19"/>
        <v>0.11445820641462641</v>
      </c>
      <c r="V67" s="301">
        <f t="shared" si="19"/>
        <v>0.11451266455989904</v>
      </c>
      <c r="W67" s="301">
        <f t="shared" si="19"/>
        <v>0.13687553144918452</v>
      </c>
      <c r="X67" s="301">
        <f t="shared" si="19"/>
        <v>0.13925534644960061</v>
      </c>
      <c r="Y67" s="301">
        <f t="shared" si="19"/>
        <v>0.14058613592367569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0.10084741684729898</v>
      </c>
      <c r="C68" s="235">
        <f t="shared" si="20"/>
        <v>0.10084741684729898</v>
      </c>
      <c r="D68" s="235">
        <f t="shared" si="20"/>
        <v>0.10084741684729895</v>
      </c>
      <c r="E68" s="235">
        <f t="shared" si="20"/>
        <v>0.10084741684729898</v>
      </c>
      <c r="F68" s="235">
        <f t="shared" si="20"/>
        <v>7.7112434983468384E-2</v>
      </c>
      <c r="G68" s="235">
        <f t="shared" si="20"/>
        <v>7.6769006452714991E-2</v>
      </c>
      <c r="H68" s="235">
        <f t="shared" si="20"/>
        <v>7.768024137953114E-2</v>
      </c>
      <c r="I68" s="235">
        <f t="shared" si="20"/>
        <v>8.1716238725859369E-2</v>
      </c>
      <c r="J68" s="235">
        <f t="shared" si="20"/>
        <v>7.9496477998650991E-2</v>
      </c>
      <c r="K68" s="235">
        <f t="shared" si="20"/>
        <v>7.699662108899484E-2</v>
      </c>
      <c r="L68" s="235">
        <f t="shared" si="20"/>
        <v>6.6085981319670944E-2</v>
      </c>
      <c r="M68" s="235">
        <f t="shared" si="20"/>
        <v>7.6210544536120667E-2</v>
      </c>
      <c r="N68" s="235">
        <f t="shared" si="20"/>
        <v>7.6578150941130407E-2</v>
      </c>
      <c r="O68" s="235">
        <f t="shared" si="20"/>
        <v>7.9022235826898296E-2</v>
      </c>
      <c r="P68" s="235">
        <f t="shared" si="20"/>
        <v>7.7447100162163537E-2</v>
      </c>
      <c r="Q68" s="235">
        <f t="shared" si="20"/>
        <v>7.6554042500400057E-2</v>
      </c>
      <c r="R68" s="235">
        <f t="shared" si="20"/>
        <v>7.4678805091178649E-2</v>
      </c>
      <c r="S68" s="235">
        <f t="shared" si="20"/>
        <v>7.414291510646441E-2</v>
      </c>
      <c r="T68" s="235">
        <f t="shared" si="20"/>
        <v>7.551114236238668E-2</v>
      </c>
      <c r="U68" s="235">
        <f t="shared" si="20"/>
        <v>7.7506024640453863E-2</v>
      </c>
      <c r="V68" s="235">
        <f t="shared" si="20"/>
        <v>7.7542901282868504E-2</v>
      </c>
      <c r="W68" s="235">
        <f t="shared" si="20"/>
        <v>9.2686043626663439E-2</v>
      </c>
      <c r="X68" s="235">
        <f t="shared" si="20"/>
        <v>9.4297548872462944E-2</v>
      </c>
      <c r="Y68" s="235">
        <f t="shared" si="20"/>
        <v>9.5198700524230739E-2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34.645428678717956</v>
      </c>
      <c r="C72" s="320">
        <f t="shared" si="21"/>
        <v>33.859480761038029</v>
      </c>
      <c r="D72" s="320">
        <f t="shared" si="21"/>
        <v>32.556683940060395</v>
      </c>
      <c r="E72" s="320">
        <f t="shared" si="21"/>
        <v>34.41060599968371</v>
      </c>
      <c r="F72" s="320">
        <f t="shared" si="21"/>
        <v>35.005746367309833</v>
      </c>
      <c r="G72" s="320">
        <f t="shared" si="21"/>
        <v>33.273407087200724</v>
      </c>
      <c r="H72" s="320">
        <f t="shared" si="21"/>
        <v>30.280075308652808</v>
      </c>
      <c r="I72" s="320">
        <f t="shared" si="21"/>
        <v>29.22311913726033</v>
      </c>
      <c r="J72" s="320">
        <f t="shared" si="21"/>
        <v>29.536418993568095</v>
      </c>
      <c r="K72" s="320">
        <f t="shared" si="21"/>
        <v>31.340516934491937</v>
      </c>
      <c r="L72" s="320">
        <f t="shared" si="21"/>
        <v>27.702085430671733</v>
      </c>
      <c r="M72" s="320">
        <f t="shared" si="21"/>
        <v>24.924492419182673</v>
      </c>
      <c r="N72" s="320">
        <f t="shared" si="21"/>
        <v>25.658072416930906</v>
      </c>
      <c r="O72" s="320">
        <f t="shared" si="21"/>
        <v>25.66341327873344</v>
      </c>
      <c r="P72" s="320">
        <f t="shared" si="21"/>
        <v>22.437509136768163</v>
      </c>
      <c r="Q72" s="320">
        <f t="shared" si="21"/>
        <v>21.349572942242176</v>
      </c>
      <c r="R72" s="320">
        <f t="shared" si="21"/>
        <v>21.233046283665818</v>
      </c>
      <c r="S72" s="320">
        <f t="shared" si="21"/>
        <v>20.862461114388751</v>
      </c>
      <c r="T72" s="320">
        <f t="shared" si="21"/>
        <v>21.155617032714073</v>
      </c>
      <c r="U72" s="320">
        <f t="shared" si="21"/>
        <v>21.009449719205392</v>
      </c>
      <c r="V72" s="320">
        <f t="shared" si="21"/>
        <v>23.12910004145062</v>
      </c>
      <c r="W72" s="320">
        <f t="shared" si="21"/>
        <v>21.759846802709635</v>
      </c>
      <c r="X72" s="320">
        <f t="shared" si="21"/>
        <v>19.940487487099581</v>
      </c>
      <c r="Y72" s="320">
        <f t="shared" si="21"/>
        <v>19.224191617035551</v>
      </c>
      <c r="DA72" s="95"/>
    </row>
    <row r="73" spans="1:105" ht="12" customHeight="1" x14ac:dyDescent="0.25">
      <c r="A73" s="55" t="s">
        <v>91</v>
      </c>
      <c r="B73" s="330">
        <f>IF(B$6=0,0,B$6/TRE!B$5*1000)</f>
        <v>1.0749319078986168</v>
      </c>
      <c r="C73" s="330">
        <f>IF(C$6=0,0,C$6/TRE!C$5*1000)</f>
        <v>1.0505465697203775</v>
      </c>
      <c r="D73" s="330">
        <f>IF(D$6=0,0,D$6/TRE!D$5*1000)</f>
        <v>1.0101251367698882</v>
      </c>
      <c r="E73" s="330">
        <f>IF(E$6=0,0,E$6/TRE!E$5*1000)</f>
        <v>1.0676461446675449</v>
      </c>
      <c r="F73" s="330">
        <f>IF(F$6=0,0,F$6/TRE!F$5*1000)</f>
        <v>0.83048921238538898</v>
      </c>
      <c r="G73" s="330">
        <f>IF(G$6=0,0,G$6/TRE!G$5*1000)</f>
        <v>0.78587492180194851</v>
      </c>
      <c r="H73" s="330">
        <f>IF(H$6=0,0,H$6/TRE!H$5*1000)</f>
        <v>0.72366530914336047</v>
      </c>
      <c r="I73" s="330">
        <f>IF(I$6=0,0,I$6/TRE!I$5*1000)</f>
        <v>0.73469176811424897</v>
      </c>
      <c r="J73" s="330">
        <f>IF(J$6=0,0,J$6/TRE!J$5*1000)</f>
        <v>0.72239705195474757</v>
      </c>
      <c r="K73" s="330">
        <f>IF(K$6=0,0,K$6/TRE!K$5*1000)</f>
        <v>0.74241725876182163</v>
      </c>
      <c r="L73" s="330">
        <f>IF(L$6=0,0,L$6/TRE!L$5*1000)</f>
        <v>0.5632381252060028</v>
      </c>
      <c r="M73" s="330">
        <f>IF(M$6=0,0,M$6/TRE!M$5*1000)</f>
        <v>0.58440190668489567</v>
      </c>
      <c r="N73" s="330">
        <f>IF(N$6=0,0,N$6/TRE!N$5*1000)</f>
        <v>0.60450394425371134</v>
      </c>
      <c r="O73" s="330">
        <f>IF(O$6=0,0,O$6/TRE!O$5*1000)</f>
        <v>0.62392727003071125</v>
      </c>
      <c r="P73" s="330">
        <f>IF(P$6=0,0,P$6/TRE!P$5*1000)</f>
        <v>0.53462595697413828</v>
      </c>
      <c r="Q73" s="330">
        <f>IF(Q$6=0,0,Q$6/TRE!Q$5*1000)</f>
        <v>0.50283738342557005</v>
      </c>
      <c r="R73" s="330">
        <f>IF(R$6=0,0,R$6/TRE!R$5*1000)</f>
        <v>0.48784280423461107</v>
      </c>
      <c r="S73" s="330">
        <f>IF(S$6=0,0,S$6/TRE!S$5*1000)</f>
        <v>0.47588874566308115</v>
      </c>
      <c r="T73" s="330">
        <f>IF(T$6=0,0,T$6/TRE!T$5*1000)</f>
        <v>0.49148127226410265</v>
      </c>
      <c r="U73" s="330">
        <f>IF(U$6=0,0,U$6/TRE!U$5*1000)</f>
        <v>0.50097998596219295</v>
      </c>
      <c r="V73" s="330">
        <f>IF(V$6=0,0,V$6/TRE!V$5*1000)</f>
        <v>0.55178643221228774</v>
      </c>
      <c r="W73" s="330">
        <f>IF(W$6=0,0,W$6/TRE!W$5*1000)</f>
        <v>0.6204980407028583</v>
      </c>
      <c r="X73" s="330">
        <f>IF(X$6=0,0,X$6/TRE!X$5*1000)</f>
        <v>0.57850406112291197</v>
      </c>
      <c r="Y73" s="330">
        <f>IF(Y$6=0,0,Y$6/TRE!Y$5*1000)</f>
        <v>0.56305308660319775</v>
      </c>
      <c r="DA73" s="67"/>
    </row>
    <row r="74" spans="1:105" ht="12" customHeight="1" x14ac:dyDescent="0.25">
      <c r="A74" s="173" t="s">
        <v>92</v>
      </c>
      <c r="B74" s="331">
        <f>IF(B$7=0,0,B$7/TRE!B$5*1000)</f>
        <v>1.4619073947421195</v>
      </c>
      <c r="C74" s="331">
        <f>IF(C$7=0,0,C$7/TRE!C$5*1000)</f>
        <v>1.4287433348197125</v>
      </c>
      <c r="D74" s="331">
        <f>IF(D$7=0,0,D$7/TRE!D$5*1000)</f>
        <v>1.3737701860070484</v>
      </c>
      <c r="E74" s="331">
        <f>IF(E$7=0,0,E$7/TRE!E$5*1000)</f>
        <v>1.4519987567478603</v>
      </c>
      <c r="F74" s="331">
        <f>IF(F$7=0,0,F$7/TRE!F$5*1000)</f>
        <v>1.1294653288441279</v>
      </c>
      <c r="G74" s="331">
        <f>IF(G$7=0,0,G$7/TRE!G$5*1000)</f>
        <v>1.0687898936506506</v>
      </c>
      <c r="H74" s="331">
        <f>IF(H$7=0,0,H$7/TRE!H$5*1000)</f>
        <v>0.9841848204349708</v>
      </c>
      <c r="I74" s="331">
        <f>IF(I$7=0,0,I$7/TRE!I$5*1000)</f>
        <v>0.99918080463537862</v>
      </c>
      <c r="J74" s="331">
        <f>IF(J$7=0,0,J$7/TRE!J$5*1000)</f>
        <v>0.98245999065845624</v>
      </c>
      <c r="K74" s="331">
        <f>IF(K$7=0,0,K$7/TRE!K$5*1000)</f>
        <v>1.0096874719160771</v>
      </c>
      <c r="L74" s="331">
        <f>IF(L$7=0,0,L$7/TRE!L$5*1000)</f>
        <v>0.76600385028016427</v>
      </c>
      <c r="M74" s="331">
        <f>IF(M$7=0,0,M$7/TRE!M$5*1000)</f>
        <v>0.7947865930914586</v>
      </c>
      <c r="N74" s="331">
        <f>IF(N$7=0,0,N$7/TRE!N$5*1000)</f>
        <v>0.82212536418504756</v>
      </c>
      <c r="O74" s="331">
        <f>IF(O$7=0,0,O$7/TRE!O$5*1000)</f>
        <v>0.84854108724176758</v>
      </c>
      <c r="P74" s="331">
        <f>IF(P$7=0,0,P$7/TRE!P$5*1000)</f>
        <v>0.72709130148482803</v>
      </c>
      <c r="Q74" s="331">
        <f>IF(Q$7=0,0,Q$7/TRE!Q$5*1000)</f>
        <v>0.68385884145877529</v>
      </c>
      <c r="R74" s="331">
        <f>IF(R$7=0,0,R$7/TRE!R$5*1000)</f>
        <v>0.66346621375907122</v>
      </c>
      <c r="S74" s="331">
        <f>IF(S$7=0,0,S$7/TRE!S$5*1000)</f>
        <v>0.64720869410179038</v>
      </c>
      <c r="T74" s="331">
        <f>IF(T$7=0,0,T$7/TRE!T$5*1000)</f>
        <v>0.6684145302791793</v>
      </c>
      <c r="U74" s="331">
        <f>IF(U$7=0,0,U$7/TRE!U$5*1000)</f>
        <v>0.68133278090858218</v>
      </c>
      <c r="V74" s="331">
        <f>IF(V$7=0,0,V$7/TRE!V$5*1000)</f>
        <v>0.75042954780871163</v>
      </c>
      <c r="W74" s="331">
        <f>IF(W$7=0,0,W$7/TRE!W$5*1000)</f>
        <v>0.84387733535588749</v>
      </c>
      <c r="X74" s="331">
        <f>IF(X$7=0,0,X$7/TRE!X$5*1000)</f>
        <v>0.78676552312716064</v>
      </c>
      <c r="Y74" s="331">
        <f>IF(Y$7=0,0,Y$7/TRE!Y$5*1000)</f>
        <v>0.76575219778034875</v>
      </c>
      <c r="DA74" s="177"/>
    </row>
    <row r="75" spans="1:105" ht="12" customHeight="1" x14ac:dyDescent="0.25">
      <c r="A75" s="173" t="s">
        <v>93</v>
      </c>
      <c r="B75" s="331">
        <f>IF(B$8=0,0,B$8/TRE!B$5*1000)</f>
        <v>1.8058856052696761</v>
      </c>
      <c r="C75" s="331">
        <f>IF(C$8=0,0,C$8/TRE!C$5*1000)</f>
        <v>1.7649182371302337</v>
      </c>
      <c r="D75" s="331">
        <f>IF(D$8=0,0,D$8/TRE!D$5*1000)</f>
        <v>1.6970102297734124</v>
      </c>
      <c r="E75" s="331">
        <f>IF(E$8=0,0,E$8/TRE!E$5*1000)</f>
        <v>1.793645523041475</v>
      </c>
      <c r="F75" s="331">
        <f>IF(F$8=0,0,F$8/TRE!F$5*1000)</f>
        <v>1.3952218768074531</v>
      </c>
      <c r="G75" s="331">
        <f>IF(G$8=0,0,G$8/TRE!G$5*1000)</f>
        <v>1.3202698686272745</v>
      </c>
      <c r="H75" s="331">
        <f>IF(H$8=0,0,H$8/TRE!H$5*1000)</f>
        <v>1.2157577193608458</v>
      </c>
      <c r="I75" s="331">
        <f>IF(I$8=0,0,I$8/TRE!I$5*1000)</f>
        <v>1.234282170431938</v>
      </c>
      <c r="J75" s="331">
        <f>IF(J$8=0,0,J$8/TRE!J$5*1000)</f>
        <v>1.213627047283975</v>
      </c>
      <c r="K75" s="331">
        <f>IF(K$8=0,0,K$8/TRE!K$5*1000)</f>
        <v>1.2472609947198601</v>
      </c>
      <c r="L75" s="331">
        <f>IF(L$8=0,0,L$8/TRE!L$5*1000)</f>
        <v>0.94624005034608494</v>
      </c>
      <c r="M75" s="331">
        <f>IF(M$8=0,0,M$8/TRE!M$5*1000)</f>
        <v>0.98179520323062497</v>
      </c>
      <c r="N75" s="331">
        <f>IF(N$8=0,0,N$8/TRE!N$5*1000)</f>
        <v>1.0155666263462348</v>
      </c>
      <c r="O75" s="331">
        <f>IF(O$8=0,0,O$8/TRE!O$5*1000)</f>
        <v>1.0481978136515955</v>
      </c>
      <c r="P75" s="331">
        <f>IF(P$8=0,0,P$8/TRE!P$5*1000)</f>
        <v>0.89817160771655191</v>
      </c>
      <c r="Q75" s="331">
        <f>IF(Q$8=0,0,Q$8/TRE!Q$5*1000)</f>
        <v>0.84476680415495753</v>
      </c>
      <c r="R75" s="331">
        <f>IF(R$8=0,0,R$8/TRE!R$5*1000)</f>
        <v>0.8195759111141464</v>
      </c>
      <c r="S75" s="331">
        <f>IF(S$8=0,0,S$8/TRE!S$5*1000)</f>
        <v>0.79949309271397606</v>
      </c>
      <c r="T75" s="331">
        <f>IF(T$8=0,0,T$8/TRE!T$5*1000)</f>
        <v>0.82568853740369241</v>
      </c>
      <c r="U75" s="331">
        <f>IF(U$8=0,0,U$8/TRE!U$5*1000)</f>
        <v>0.84164637641648432</v>
      </c>
      <c r="V75" s="331">
        <f>IF(V$8=0,0,V$8/TRE!V$5*1000)</f>
        <v>0.92700120611664372</v>
      </c>
      <c r="W75" s="331">
        <f>IF(W$8=0,0,W$8/TRE!W$5*1000)</f>
        <v>1.0424367083808019</v>
      </c>
      <c r="X75" s="331">
        <f>IF(X$8=0,0,X$8/TRE!X$5*1000)</f>
        <v>0.97188682268649262</v>
      </c>
      <c r="Y75" s="331">
        <f>IF(Y$8=0,0,Y$8/TRE!Y$5*1000)</f>
        <v>0.94592918549337179</v>
      </c>
      <c r="DA75" s="177"/>
    </row>
    <row r="76" spans="1:105" ht="12" customHeight="1" x14ac:dyDescent="0.25">
      <c r="A76" s="173" t="s">
        <v>94</v>
      </c>
      <c r="B76" s="331">
        <f>IF(B$9=0,0,B$9/TRE!B$5*1000)</f>
        <v>1.1179291842145611</v>
      </c>
      <c r="C76" s="331">
        <f>IF(C$9=0,0,C$9/TRE!C$5*1000)</f>
        <v>1.0925684325091927</v>
      </c>
      <c r="D76" s="331">
        <f>IF(D$9=0,0,D$9/TRE!D$5*1000)</f>
        <v>1.0505301422406841</v>
      </c>
      <c r="E76" s="331">
        <f>IF(E$9=0,0,E$9/TRE!E$5*1000)</f>
        <v>1.1103519904542458</v>
      </c>
      <c r="F76" s="331">
        <f>IF(F$9=0,0,F$9/TRE!F$5*1000)</f>
        <v>0.86370878088080394</v>
      </c>
      <c r="G76" s="331">
        <f>IF(G$9=0,0,G$9/TRE!G$5*1000)</f>
        <v>0.81730991867402636</v>
      </c>
      <c r="H76" s="331">
        <f>IF(H$9=0,0,H$9/TRE!H$5*1000)</f>
        <v>0.75261192150909484</v>
      </c>
      <c r="I76" s="331">
        <f>IF(I$9=0,0,I$9/TRE!I$5*1000)</f>
        <v>0.76407943883881879</v>
      </c>
      <c r="J76" s="331">
        <f>IF(J$9=0,0,J$9/TRE!J$5*1000)</f>
        <v>0.75129293403293695</v>
      </c>
      <c r="K76" s="331">
        <f>IF(K$9=0,0,K$9/TRE!K$5*1000)</f>
        <v>0.77211394911229425</v>
      </c>
      <c r="L76" s="331">
        <f>IF(L$9=0,0,L$9/TRE!L$5*1000)</f>
        <v>0.58576765021424293</v>
      </c>
      <c r="M76" s="331">
        <f>IF(M$9=0,0,M$9/TRE!M$5*1000)</f>
        <v>0.60777798295229202</v>
      </c>
      <c r="N76" s="331">
        <f>IF(N$9=0,0,N$9/TRE!N$5*1000)</f>
        <v>0.6286841020238596</v>
      </c>
      <c r="O76" s="331">
        <f>IF(O$9=0,0,O$9/TRE!O$5*1000)</f>
        <v>0.6488843608319399</v>
      </c>
      <c r="P76" s="331">
        <f>IF(P$9=0,0,P$9/TRE!P$5*1000)</f>
        <v>0.55601099525310371</v>
      </c>
      <c r="Q76" s="331">
        <f>IF(Q$9=0,0,Q$9/TRE!Q$5*1000)</f>
        <v>0.52295087876259283</v>
      </c>
      <c r="R76" s="331">
        <f>IF(R$9=0,0,R$9/TRE!R$5*1000)</f>
        <v>0.50735651640399559</v>
      </c>
      <c r="S76" s="331">
        <f>IF(S$9=0,0,S$9/TRE!S$5*1000)</f>
        <v>0.49492429548960437</v>
      </c>
      <c r="T76" s="331">
        <f>IF(T$9=0,0,T$9/TRE!T$5*1000)</f>
        <v>0.51114052315466652</v>
      </c>
      <c r="U76" s="331">
        <f>IF(U$9=0,0,U$9/TRE!U$5*1000)</f>
        <v>0.5210191854006806</v>
      </c>
      <c r="V76" s="331">
        <f>IF(V$9=0,0,V$9/TRE!V$5*1000)</f>
        <v>0.57385788950077954</v>
      </c>
      <c r="W76" s="331">
        <f>IF(W$9=0,0,W$9/TRE!W$5*1000)</f>
        <v>0.64531796233097261</v>
      </c>
      <c r="X76" s="331">
        <f>IF(X$9=0,0,X$9/TRE!X$5*1000)</f>
        <v>0.60164422356782865</v>
      </c>
      <c r="Y76" s="331">
        <f>IF(Y$9=0,0,Y$9/TRE!Y$5*1000)</f>
        <v>0.58557521006732538</v>
      </c>
      <c r="DA76" s="177"/>
    </row>
    <row r="77" spans="1:105" ht="12" customHeight="1" x14ac:dyDescent="0.25">
      <c r="A77" s="56" t="s">
        <v>95</v>
      </c>
      <c r="B77" s="332">
        <f>IF(B$10=0,0,B$10/TRE!B$5*1000)</f>
        <v>1.1609264605305061</v>
      </c>
      <c r="C77" s="332">
        <f>IF(C$10=0,0,C$10/TRE!C$5*1000)</f>
        <v>1.1345902952980078</v>
      </c>
      <c r="D77" s="332">
        <f>IF(D$10=0,0,D$10/TRE!D$5*1000)</f>
        <v>1.0909351477114799</v>
      </c>
      <c r="E77" s="332">
        <f>IF(E$10=0,0,E$10/TRE!E$5*1000)</f>
        <v>1.1530578362409478</v>
      </c>
      <c r="F77" s="332">
        <f>IF(F$10=0,0,F$10/TRE!F$5*1000)</f>
        <v>0.89692834937621979</v>
      </c>
      <c r="G77" s="332">
        <f>IF(G$10=0,0,G$10/TRE!G$5*1000)</f>
        <v>0.84874491554610498</v>
      </c>
      <c r="H77" s="332">
        <f>IF(H$10=0,0,H$10/TRE!H$5*1000)</f>
        <v>0.7815585338748291</v>
      </c>
      <c r="I77" s="332">
        <f>IF(I$10=0,0,I$10/TRE!I$5*1000)</f>
        <v>0.79346710956338873</v>
      </c>
      <c r="J77" s="332">
        <f>IF(J$10=0,0,J$10/TRE!J$5*1000)</f>
        <v>0.78018881611112689</v>
      </c>
      <c r="K77" s="332">
        <f>IF(K$10=0,0,K$10/TRE!K$5*1000)</f>
        <v>0.80181063946276743</v>
      </c>
      <c r="L77" s="332">
        <f>IF(L$10=0,0,L$10/TRE!L$5*1000)</f>
        <v>0.60829717522248328</v>
      </c>
      <c r="M77" s="332">
        <f>IF(M$10=0,0,M$10/TRE!M$5*1000)</f>
        <v>0.63115405921968726</v>
      </c>
      <c r="N77" s="332">
        <f>IF(N$10=0,0,N$10/TRE!N$5*1000)</f>
        <v>0.65286425979400808</v>
      </c>
      <c r="O77" s="332">
        <f>IF(O$10=0,0,O$10/TRE!O$5*1000)</f>
        <v>0.67384145163316811</v>
      </c>
      <c r="P77" s="332">
        <f>IF(P$10=0,0,P$10/TRE!P$5*1000)</f>
        <v>0.57739603353206914</v>
      </c>
      <c r="Q77" s="332">
        <f>IF(Q$10=0,0,Q$10/TRE!Q$5*1000)</f>
        <v>0.54306437409961561</v>
      </c>
      <c r="R77" s="332">
        <f>IF(R$10=0,0,R$10/TRE!R$5*1000)</f>
        <v>0.52687022857338006</v>
      </c>
      <c r="S77" s="332">
        <f>IF(S$10=0,0,S$10/TRE!S$5*1000)</f>
        <v>0.51395984531612771</v>
      </c>
      <c r="T77" s="332">
        <f>IF(T$10=0,0,T$10/TRE!T$5*1000)</f>
        <v>0.53079977404523082</v>
      </c>
      <c r="U77" s="332">
        <f>IF(U$10=0,0,U$10/TRE!U$5*1000)</f>
        <v>0.54105838483916835</v>
      </c>
      <c r="V77" s="332">
        <f>IF(V$10=0,0,V$10/TRE!V$5*1000)</f>
        <v>0.59592934678927079</v>
      </c>
      <c r="W77" s="332">
        <f>IF(W$10=0,0,W$10/TRE!W$5*1000)</f>
        <v>0.66944963283522785</v>
      </c>
      <c r="X77" s="332">
        <f>IF(X$10=0,0,X$10/TRE!X$5*1000)</f>
        <v>0.62369167907358114</v>
      </c>
      <c r="Y77" s="332">
        <f>IF(Y$10=0,0,Y$10/TRE!Y$5*1000)</f>
        <v>0.60671753601822487</v>
      </c>
      <c r="DA77" s="68"/>
    </row>
    <row r="78" spans="1:105" ht="12" customHeight="1" x14ac:dyDescent="0.25">
      <c r="A78" s="174" t="s">
        <v>2403</v>
      </c>
      <c r="B78" s="348">
        <f>IF(B$16=0,0,B$16/TRE!B$5*1000)</f>
        <v>7.5245233552903175</v>
      </c>
      <c r="C78" s="348">
        <f>IF(C$16=0,0,C$16/TRE!C$5*1000)</f>
        <v>7.3538259880426393</v>
      </c>
      <c r="D78" s="348">
        <f>IF(D$16=0,0,D$16/TRE!D$5*1000)</f>
        <v>7.0708759573892177</v>
      </c>
      <c r="E78" s="348">
        <f>IF(E$16=0,0,E$16/TRE!E$5*1000)</f>
        <v>7.4735230126728114</v>
      </c>
      <c r="F78" s="348">
        <f>IF(F$16=0,0,F$16/TRE!F$5*1000)</f>
        <v>5.8134244866977198</v>
      </c>
      <c r="G78" s="348">
        <f>IF(G$16=0,0,G$16/TRE!G$5*1000)</f>
        <v>5.5011244526136407</v>
      </c>
      <c r="H78" s="348">
        <f>IF(H$16=0,0,H$16/TRE!H$5*1000)</f>
        <v>5.0656571640035244</v>
      </c>
      <c r="I78" s="348">
        <f>IF(I$16=0,0,I$16/TRE!I$5*1000)</f>
        <v>5.1428423767997424</v>
      </c>
      <c r="J78" s="348">
        <f>IF(J$16=0,0,J$16/TRE!J$5*1000)</f>
        <v>5.0567793636832308</v>
      </c>
      <c r="K78" s="348">
        <f>IF(K$16=0,0,K$16/TRE!K$5*1000)</f>
        <v>5.1969208113327499</v>
      </c>
      <c r="L78" s="348">
        <f>IF(L$16=0,0,L$16/TRE!L$5*1000)</f>
        <v>3.942666876442019</v>
      </c>
      <c r="M78" s="348">
        <f>IF(M$16=0,0,M$16/TRE!M$5*1000)</f>
        <v>4.0908133467942687</v>
      </c>
      <c r="N78" s="348">
        <f>IF(N$16=0,0,N$16/TRE!N$5*1000)</f>
        <v>4.2315276097759797</v>
      </c>
      <c r="O78" s="348">
        <f>IF(O$16=0,0,O$16/TRE!O$5*1000)</f>
        <v>4.3674908902149792</v>
      </c>
      <c r="P78" s="348">
        <f>IF(P$16=0,0,P$16/TRE!P$5*1000)</f>
        <v>3.7423816988189667</v>
      </c>
      <c r="Q78" s="348">
        <f>IF(Q$16=0,0,Q$16/TRE!Q$5*1000)</f>
        <v>3.5198616839789891</v>
      </c>
      <c r="R78" s="348">
        <f>IF(R$16=0,0,R$16/TRE!R$5*1000)</f>
        <v>3.4148996296422762</v>
      </c>
      <c r="S78" s="348">
        <f>IF(S$16=0,0,S$16/TRE!S$5*1000)</f>
        <v>3.3312212196415674</v>
      </c>
      <c r="T78" s="348">
        <f>IF(T$16=0,0,T$16/TRE!T$5*1000)</f>
        <v>3.4403689058487168</v>
      </c>
      <c r="U78" s="348">
        <f>IF(U$16=0,0,U$16/TRE!U$5*1000)</f>
        <v>3.5068599017353503</v>
      </c>
      <c r="V78" s="348">
        <f>IF(V$16=0,0,V$16/TRE!V$5*1000)</f>
        <v>3.8625050254860147</v>
      </c>
      <c r="W78" s="348">
        <f>IF(W$16=0,0,W$16/TRE!W$5*1000)</f>
        <v>4.3390253980061075</v>
      </c>
      <c r="X78" s="348">
        <f>IF(X$16=0,0,X$16/TRE!X$5*1000)</f>
        <v>4.0424460680695082</v>
      </c>
      <c r="Y78" s="348">
        <f>IF(Y$16=0,0,Y$16/TRE!Y$5*1000)</f>
        <v>3.932428474192196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1.0964305460565895</v>
      </c>
      <c r="C79" s="348">
        <f>IF(C$24=0,0,C$24/TRE!C$5*1000)</f>
        <v>1.0715575011147851</v>
      </c>
      <c r="D79" s="348">
        <f>IF(D$24=0,0,D$24/TRE!D$5*1000)</f>
        <v>1.0303276395052865</v>
      </c>
      <c r="E79" s="348">
        <f>IF(E$24=0,0,E$24/TRE!E$5*1000)</f>
        <v>1.0889990675608963</v>
      </c>
      <c r="F79" s="348">
        <f>IF(F$24=0,0,F$24/TRE!F$5*1000)</f>
        <v>0.84709899663309685</v>
      </c>
      <c r="G79" s="348">
        <f>IF(G$24=0,0,G$24/TRE!G$5*1000)</f>
        <v>0.80159242023798827</v>
      </c>
      <c r="H79" s="348">
        <f>IF(H$24=0,0,H$24/TRE!H$5*1000)</f>
        <v>0.73813861532622815</v>
      </c>
      <c r="I79" s="348">
        <f>IF(I$24=0,0,I$24/TRE!I$5*1000)</f>
        <v>0.74938560347653393</v>
      </c>
      <c r="J79" s="348">
        <f>IF(J$24=0,0,J$24/TRE!J$5*1000)</f>
        <v>0.73684499299384232</v>
      </c>
      <c r="K79" s="348">
        <f>IF(K$24=0,0,K$24/TRE!K$5*1000)</f>
        <v>0.757265603937058</v>
      </c>
      <c r="L79" s="348">
        <f>IF(L$24=0,0,L$24/TRE!L$5*1000)</f>
        <v>0.57450288771012314</v>
      </c>
      <c r="M79" s="348">
        <f>IF(M$24=0,0,M$24/TRE!M$5*1000)</f>
        <v>0.59608994481859401</v>
      </c>
      <c r="N79" s="348">
        <f>IF(N$24=0,0,N$24/TRE!N$5*1000)</f>
        <v>0.61659402313878564</v>
      </c>
      <c r="O79" s="348">
        <f>IF(O$24=0,0,O$24/TRE!O$5*1000)</f>
        <v>0.63640581543132591</v>
      </c>
      <c r="P79" s="348">
        <f>IF(P$24=0,0,P$24/TRE!P$5*1000)</f>
        <v>0.54531847611362105</v>
      </c>
      <c r="Q79" s="348">
        <f>IF(Q$24=0,0,Q$24/TRE!Q$5*1000)</f>
        <v>0.51289413109408177</v>
      </c>
      <c r="R79" s="348">
        <f>IF(R$24=0,0,R$24/TRE!R$5*1000)</f>
        <v>0.49759966031930353</v>
      </c>
      <c r="S79" s="348">
        <f>IF(S$24=0,0,S$24/TRE!S$5*1000)</f>
        <v>0.48540652057634298</v>
      </c>
      <c r="T79" s="348">
        <f>IF(T$24=0,0,T$24/TRE!T$5*1000)</f>
        <v>0.50131089770938464</v>
      </c>
      <c r="U79" s="348">
        <f>IF(U$24=0,0,U$24/TRE!U$5*1000)</f>
        <v>0.510999585681437</v>
      </c>
      <c r="V79" s="348">
        <f>IF(V$24=0,0,V$24/TRE!V$5*1000)</f>
        <v>0.56282216085653369</v>
      </c>
      <c r="W79" s="348">
        <f>IF(W$24=0,0,W$24/TRE!W$5*1000)</f>
        <v>0.67392480196749949</v>
      </c>
      <c r="X79" s="348">
        <f>IF(X$24=0,0,X$24/TRE!X$5*1000)</f>
        <v>0.65461152590837413</v>
      </c>
      <c r="Y79" s="348">
        <f>IF(Y$24=0,0,Y$24/TRE!Y$5*1000)</f>
        <v>0.65453842811350316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10.749319078986169</v>
      </c>
      <c r="C80" s="348">
        <f>IF(C$27=0,0,C$27/TRE!C$5*1000)</f>
        <v>10.505465697203768</v>
      </c>
      <c r="D80" s="348">
        <f>IF(D$27=0,0,D$27/TRE!D$5*1000)</f>
        <v>10.101251367698882</v>
      </c>
      <c r="E80" s="348">
        <f>IF(E$27=0,0,E$27/TRE!E$5*1000)</f>
        <v>10.676461446675448</v>
      </c>
      <c r="F80" s="348">
        <f>IF(F$27=0,0,F$27/TRE!F$5*1000)</f>
        <v>8.3048921238538878</v>
      </c>
      <c r="G80" s="348">
        <f>IF(G$27=0,0,G$27/TRE!G$5*1000)</f>
        <v>7.8587492180194864</v>
      </c>
      <c r="H80" s="348">
        <f>IF(H$27=0,0,H$27/TRE!H$5*1000)</f>
        <v>7.2366530914336051</v>
      </c>
      <c r="I80" s="348">
        <f>IF(I$27=0,0,I$27/TRE!I$5*1000)</f>
        <v>7.3469176811424894</v>
      </c>
      <c r="J80" s="348">
        <f>IF(J$27=0,0,J$27/TRE!J$5*1000)</f>
        <v>7.2239705195474757</v>
      </c>
      <c r="K80" s="348">
        <f>IF(K$27=0,0,K$27/TRE!K$5*1000)</f>
        <v>7.4241725876182159</v>
      </c>
      <c r="L80" s="348">
        <f>IF(L$27=0,0,L$27/TRE!L$5*1000)</f>
        <v>5.6323812520600267</v>
      </c>
      <c r="M80" s="348">
        <f>IF(M$27=0,0,M$27/TRE!M$5*1000)</f>
        <v>5.8440190668489569</v>
      </c>
      <c r="N80" s="348">
        <f>IF(N$27=0,0,N$27/TRE!N$5*1000)</f>
        <v>6.045039442537111</v>
      </c>
      <c r="O80" s="348">
        <f>IF(O$27=0,0,O$27/TRE!O$5*1000)</f>
        <v>6.2392727003071142</v>
      </c>
      <c r="P80" s="348">
        <f>IF(P$27=0,0,P$27/TRE!P$5*1000)</f>
        <v>5.3462595697413819</v>
      </c>
      <c r="Q80" s="348">
        <f>IF(Q$27=0,0,Q$27/TRE!Q$5*1000)</f>
        <v>5.0283738342557003</v>
      </c>
      <c r="R80" s="348">
        <f>IF(R$27=0,0,R$27/TRE!R$5*1000)</f>
        <v>4.8784280423461102</v>
      </c>
      <c r="S80" s="348">
        <f>IF(S$27=0,0,S$27/TRE!S$5*1000)</f>
        <v>4.758887456630811</v>
      </c>
      <c r="T80" s="348">
        <f>IF(T$27=0,0,T$27/TRE!T$5*1000)</f>
        <v>4.9148127226410256</v>
      </c>
      <c r="U80" s="348">
        <f>IF(U$27=0,0,U$27/TRE!U$5*1000)</f>
        <v>5.0097998596219293</v>
      </c>
      <c r="V80" s="348">
        <f>IF(V$27=0,0,V$27/TRE!V$5*1000)</f>
        <v>5.5178643221228763</v>
      </c>
      <c r="W80" s="348">
        <f>IF(W$27=0,0,W$27/TRE!W$5*1000)</f>
        <v>6.1986077114372975</v>
      </c>
      <c r="X80" s="348">
        <f>IF(X$27=0,0,X$27/TRE!X$5*1000)</f>
        <v>5.774922954385012</v>
      </c>
      <c r="Y80" s="348">
        <f>IF(Y$27=0,0,Y$27/TRE!Y$5*1000)</f>
        <v>5.6177549631317083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0</v>
      </c>
      <c r="C81" s="348">
        <f>IF(C$35=0,0,C$35/TRE!C$5*1000)</f>
        <v>0</v>
      </c>
      <c r="D81" s="348">
        <f>IF(D$35=0,0,D$35/TRE!D$5*1000)</f>
        <v>0</v>
      </c>
      <c r="E81" s="348">
        <f>IF(E$35=0,0,E$35/TRE!E$5*1000)</f>
        <v>0</v>
      </c>
      <c r="F81" s="348">
        <f>IF(F$35=0,0,F$35/TRE!F$5*1000)</f>
        <v>8.2387906515843135</v>
      </c>
      <c r="G81" s="348">
        <f>IF(G$35=0,0,G$35/TRE!G$5*1000)</f>
        <v>7.9443854499991229</v>
      </c>
      <c r="H81" s="348">
        <f>IF(H$35=0,0,H$35/TRE!H$5*1000)</f>
        <v>6.9560910907116886</v>
      </c>
      <c r="I81" s="348">
        <f>IF(I$35=0,0,I$35/TRE!I$5*1000)</f>
        <v>5.5437483175748019</v>
      </c>
      <c r="J81" s="348">
        <f>IF(J$35=0,0,J$35/TRE!J$5*1000)</f>
        <v>6.2533111452383974</v>
      </c>
      <c r="K81" s="348">
        <f>IF(K$35=0,0,K$35/TRE!K$5*1000)</f>
        <v>7.4121508684360426</v>
      </c>
      <c r="L81" s="348">
        <f>IF(L$35=0,0,L$35/TRE!L$5*1000)</f>
        <v>9.548725061914471</v>
      </c>
      <c r="M81" s="348">
        <f>IF(M$35=0,0,M$35/TRE!M$5*1000)</f>
        <v>6.0890160239020759</v>
      </c>
      <c r="N81" s="348">
        <f>IF(N$35=0,0,N$35/TRE!N$5*1000)</f>
        <v>6.174700370056164</v>
      </c>
      <c r="O81" s="348">
        <f>IF(O$35=0,0,O$35/TRE!O$5*1000)</f>
        <v>5.5540206970081956</v>
      </c>
      <c r="P81" s="348">
        <f>IF(P$35=0,0,P$35/TRE!P$5*1000)</f>
        <v>5.2063288861528951</v>
      </c>
      <c r="Q81" s="348">
        <f>IF(Q$35=0,0,Q$35/TRE!Q$5*1000)</f>
        <v>5.1429494561833629</v>
      </c>
      <c r="R81" s="348">
        <f>IF(R$35=0,0,R$35/TRE!R$5*1000)</f>
        <v>5.5097032920369324</v>
      </c>
      <c r="S81" s="348">
        <f>IF(S$35=0,0,S$35/TRE!S$5*1000)</f>
        <v>5.5244015817566225</v>
      </c>
      <c r="T81" s="348">
        <f>IF(T$35=0,0,T$35/TRE!T$5*1000)</f>
        <v>5.3150049529789793</v>
      </c>
      <c r="U81" s="348">
        <f>IF(U$35=0,0,U$35/TRE!U$5*1000)</f>
        <v>4.8626907984019336</v>
      </c>
      <c r="V81" s="348">
        <f>IF(V$35=0,0,V$35/TRE!V$5*1000)</f>
        <v>5.3448317146627229</v>
      </c>
      <c r="W81" s="348">
        <f>IF(W$35=0,0,W$35/TRE!W$5*1000)</f>
        <v>1.731484506253802</v>
      </c>
      <c r="X81" s="348">
        <f>IF(X$35=0,0,X$35/TRE!X$5*1000)</f>
        <v>1.248856042413224</v>
      </c>
      <c r="Y81" s="348">
        <f>IF(Y$35=0,0,Y$35/TRE!Y$5*1000)</f>
        <v>1.0196696593697336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5.1596731579133612</v>
      </c>
      <c r="C82" s="348">
        <f>IF(C$46=0,0,C$46/TRE!C$5*1000)</f>
        <v>5.0426235346578103</v>
      </c>
      <c r="D82" s="348">
        <f>IF(D$46=0,0,D$46/TRE!D$5*1000)</f>
        <v>4.8486006564954627</v>
      </c>
      <c r="E82" s="348">
        <f>IF(E$46=0,0,E$46/TRE!E$5*1000)</f>
        <v>5.1247014944042135</v>
      </c>
      <c r="F82" s="348">
        <f>IF(F$46=0,0,F$46/TRE!F$5*1000)</f>
        <v>3.9863482194498654</v>
      </c>
      <c r="G82" s="348">
        <f>IF(G$46=0,0,G$46/TRE!G$5*1000)</f>
        <v>3.7721996246493545</v>
      </c>
      <c r="H82" s="348">
        <f>IF(H$46=0,0,H$46/TRE!H$5*1000)</f>
        <v>3.4735934838881306</v>
      </c>
      <c r="I82" s="348">
        <f>IF(I$46=0,0,I$46/TRE!I$5*1000)</f>
        <v>3.5265204869483942</v>
      </c>
      <c r="J82" s="348">
        <f>IF(J$46=0,0,J$46/TRE!J$5*1000)</f>
        <v>3.4675058493827864</v>
      </c>
      <c r="K82" s="348">
        <f>IF(K$46=0,0,K$46/TRE!K$5*1000)</f>
        <v>3.5636028420567443</v>
      </c>
      <c r="L82" s="348">
        <f>IF(L$46=0,0,L$46/TRE!L$5*1000)</f>
        <v>2.7035430009888137</v>
      </c>
      <c r="M82" s="348">
        <f>IF(M$46=0,0,M$46/TRE!M$5*1000)</f>
        <v>2.8051291520874995</v>
      </c>
      <c r="N82" s="348">
        <f>IF(N$46=0,0,N$46/TRE!N$5*1000)</f>
        <v>2.9016189324178132</v>
      </c>
      <c r="O82" s="348">
        <f>IF(O$46=0,0,O$46/TRE!O$5*1000)</f>
        <v>2.9948508961474145</v>
      </c>
      <c r="P82" s="348">
        <f>IF(P$46=0,0,P$46/TRE!P$5*1000)</f>
        <v>2.5662045934758635</v>
      </c>
      <c r="Q82" s="348">
        <f>IF(Q$46=0,0,Q$46/TRE!Q$5*1000)</f>
        <v>2.4136194404427349</v>
      </c>
      <c r="R82" s="348">
        <f>IF(R$46=0,0,R$46/TRE!R$5*1000)</f>
        <v>2.341645460326133</v>
      </c>
      <c r="S82" s="348">
        <f>IF(S$46=0,0,S$46/TRE!S$5*1000)</f>
        <v>2.2842659791827891</v>
      </c>
      <c r="T82" s="348">
        <f>IF(T$46=0,0,T$46/TRE!T$5*1000)</f>
        <v>2.3591101068676927</v>
      </c>
      <c r="U82" s="348">
        <f>IF(U$46=0,0,U$46/TRE!U$5*1000)</f>
        <v>2.404703932618526</v>
      </c>
      <c r="V82" s="348">
        <f>IF(V$46=0,0,V$46/TRE!V$5*1000)</f>
        <v>2.6485748746189817</v>
      </c>
      <c r="W82" s="348">
        <f>IF(W$46=0,0,W$46/TRE!W$5*1000)</f>
        <v>2.9783905953737206</v>
      </c>
      <c r="X82" s="348">
        <f>IF(X$46=0,0,X$46/TRE!X$5*1000)</f>
        <v>2.7768194933899784</v>
      </c>
      <c r="Y82" s="348">
        <f>IF(Y$46=0,0,Y$46/TRE!Y$5*1000)</f>
        <v>2.702654815695348</v>
      </c>
      <c r="DA82" s="178"/>
    </row>
    <row r="83" spans="1:105" ht="12" customHeight="1" x14ac:dyDescent="0.25">
      <c r="A83" s="41" t="s">
        <v>2442</v>
      </c>
      <c r="B83" s="333">
        <f>IF(B$47=0,0,B$47/TRE!B$5*1000)</f>
        <v>3.4939019878160358</v>
      </c>
      <c r="C83" s="333">
        <f>IF(C$47=0,0,C$47/TRE!C$5*1000)</f>
        <v>3.4146411705415023</v>
      </c>
      <c r="D83" s="333">
        <f>IF(D$47=0,0,D$47/TRE!D$5*1000)</f>
        <v>3.2832574764690343</v>
      </c>
      <c r="E83" s="333">
        <f>IF(E$47=0,0,E$47/TRE!E$5*1000)</f>
        <v>3.4702207272182712</v>
      </c>
      <c r="F83" s="333">
        <f>IF(F$47=0,0,F$47/TRE!F$5*1000)</f>
        <v>2.6993783407969643</v>
      </c>
      <c r="G83" s="333">
        <f>IF(G$47=0,0,G$47/TRE!G$5*1000)</f>
        <v>2.5543664033811249</v>
      </c>
      <c r="H83" s="333">
        <f>IF(H$47=0,0,H$47/TRE!H$5*1000)</f>
        <v>2.3521635589665308</v>
      </c>
      <c r="I83" s="333">
        <f>IF(I$47=0,0,I$47/TRE!I$5*1000)</f>
        <v>2.3880033797345948</v>
      </c>
      <c r="J83" s="333">
        <f>IF(J$47=0,0,J$47/TRE!J$5*1000)</f>
        <v>2.3480412826811237</v>
      </c>
      <c r="K83" s="333">
        <f>IF(K$47=0,0,K$47/TRE!K$5*1000)</f>
        <v>2.4131139071383014</v>
      </c>
      <c r="L83" s="333">
        <f>IF(L$47=0,0,L$47/TRE!L$5*1000)</f>
        <v>1.8307195002873005</v>
      </c>
      <c r="M83" s="333">
        <f>IF(M$47=0,0,M$47/TRE!M$5*1000)</f>
        <v>1.8995091395523229</v>
      </c>
      <c r="N83" s="333">
        <f>IF(N$47=0,0,N$47/TRE!N$5*1000)</f>
        <v>1.9648477424021902</v>
      </c>
      <c r="O83" s="333">
        <f>IF(O$47=0,0,O$47/TRE!O$5*1000)</f>
        <v>2.0279802962352274</v>
      </c>
      <c r="P83" s="333">
        <f>IF(P$47=0,0,P$47/TRE!P$5*1000)</f>
        <v>1.7377200175047431</v>
      </c>
      <c r="Q83" s="333">
        <f>IF(Q$47=0,0,Q$47/TRE!Q$5*1000)</f>
        <v>1.634396114385799</v>
      </c>
      <c r="R83" s="333">
        <f>IF(R$47=0,0,R$47/TRE!R$5*1000)</f>
        <v>1.5856585249098549</v>
      </c>
      <c r="S83" s="333">
        <f>IF(S$47=0,0,S$47/TRE!S$5*1000)</f>
        <v>1.5468036833160403</v>
      </c>
      <c r="T83" s="333">
        <f>IF(T$47=0,0,T$47/TRE!T$5*1000)</f>
        <v>1.5974848095214047</v>
      </c>
      <c r="U83" s="333">
        <f>IF(U$47=0,0,U$47/TRE!U$5*1000)</f>
        <v>1.6283589276191099</v>
      </c>
      <c r="V83" s="333">
        <f>IF(V$47=0,0,V$47/TRE!V$5*1000)</f>
        <v>1.7934975212757953</v>
      </c>
      <c r="W83" s="333">
        <f>IF(W$47=0,0,W$47/TRE!W$5*1000)</f>
        <v>2.0168341100654588</v>
      </c>
      <c r="X83" s="333">
        <f>IF(X$47=0,0,X$47/TRE!X$5*1000)</f>
        <v>1.8803390933555086</v>
      </c>
      <c r="Y83" s="333">
        <f>IF(Y$47=0,0,Y$47/TRE!Y$5*1000)</f>
        <v>1.8301180605705953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IT: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215.34165562580009</v>
      </c>
      <c r="C5" s="223">
        <v>206.93094354022449</v>
      </c>
      <c r="D5" s="223">
        <v>202.6341667138976</v>
      </c>
      <c r="E5" s="223">
        <v>201.49140691966181</v>
      </c>
      <c r="F5" s="223">
        <v>270.77630878211983</v>
      </c>
      <c r="G5" s="223">
        <v>272.11247273180737</v>
      </c>
      <c r="H5" s="223">
        <v>280.28878113010973</v>
      </c>
      <c r="I5" s="223">
        <v>266.68003398903608</v>
      </c>
      <c r="J5" s="223">
        <v>262.12771250470053</v>
      </c>
      <c r="K5" s="223">
        <v>232.3514923373283</v>
      </c>
      <c r="L5" s="223">
        <v>290.85124047226299</v>
      </c>
      <c r="M5" s="223">
        <v>236.22046073469119</v>
      </c>
      <c r="N5" s="223">
        <v>213.5259000297001</v>
      </c>
      <c r="O5" s="223">
        <v>206.23450456446901</v>
      </c>
      <c r="P5" s="223">
        <v>212.28587532732541</v>
      </c>
      <c r="Q5" s="223">
        <v>226.75610626258739</v>
      </c>
      <c r="R5" s="223">
        <v>239.74016031462631</v>
      </c>
      <c r="S5" s="223">
        <v>240.5151410578311</v>
      </c>
      <c r="T5" s="223">
        <v>233.69349529637171</v>
      </c>
      <c r="U5" s="223">
        <v>232.61463515586189</v>
      </c>
      <c r="V5" s="223">
        <v>246.27518645407949</v>
      </c>
      <c r="W5" s="223">
        <v>213.39145697377239</v>
      </c>
      <c r="X5" s="223">
        <v>202.4266646664943</v>
      </c>
      <c r="Y5" s="223">
        <v>198.49331282811249</v>
      </c>
      <c r="DA5" s="89" t="s">
        <v>2444</v>
      </c>
    </row>
    <row r="6" spans="1:105" ht="12" customHeight="1" x14ac:dyDescent="0.25">
      <c r="A6" s="55" t="s">
        <v>91</v>
      </c>
      <c r="B6" s="259">
        <v>5.5845600774294057</v>
      </c>
      <c r="C6" s="259">
        <v>5.3664409829172</v>
      </c>
      <c r="D6" s="259">
        <v>5.2550105759381349</v>
      </c>
      <c r="E6" s="259">
        <v>5.2253748294011499</v>
      </c>
      <c r="F6" s="259">
        <v>5.0238517529574276</v>
      </c>
      <c r="G6" s="259">
        <v>5.0214808932348109</v>
      </c>
      <c r="H6" s="259">
        <v>5.2467125669153107</v>
      </c>
      <c r="I6" s="259">
        <v>5.3095403495736404</v>
      </c>
      <c r="J6" s="259">
        <v>5.0463749203287778</v>
      </c>
      <c r="K6" s="259">
        <v>4.3031103971836986</v>
      </c>
      <c r="L6" s="259">
        <v>4.4904083152932062</v>
      </c>
      <c r="M6" s="259">
        <v>4.3208918450998484</v>
      </c>
      <c r="N6" s="259">
        <v>3.9285145609556968</v>
      </c>
      <c r="O6" s="259">
        <v>3.9415542894282658</v>
      </c>
      <c r="P6" s="259">
        <v>3.959335737352891</v>
      </c>
      <c r="Q6" s="259">
        <v>4.1703422526914151</v>
      </c>
      <c r="R6" s="259">
        <v>4.2794017999493734</v>
      </c>
      <c r="S6" s="259">
        <v>4.2562823613613867</v>
      </c>
      <c r="T6" s="259">
        <v>4.2274408528302949</v>
      </c>
      <c r="U6" s="259">
        <v>4.3424820791722647</v>
      </c>
      <c r="V6" s="259">
        <v>4.6001471138641126</v>
      </c>
      <c r="W6" s="259">
        <v>4.9727662701266606</v>
      </c>
      <c r="X6" s="259">
        <v>4.8242054594439763</v>
      </c>
      <c r="Y6" s="259">
        <v>4.7899868891087483</v>
      </c>
      <c r="DA6" s="67" t="s">
        <v>2445</v>
      </c>
    </row>
    <row r="7" spans="1:105" ht="12" customHeight="1" x14ac:dyDescent="0.25">
      <c r="A7" s="173" t="s">
        <v>92</v>
      </c>
      <c r="B7" s="224">
        <v>1.9693977465954129</v>
      </c>
      <c r="C7" s="224">
        <v>1.89247794498778</v>
      </c>
      <c r="D7" s="224">
        <v>1.8531819593838821</v>
      </c>
      <c r="E7" s="224">
        <v>1.842730899382844</v>
      </c>
      <c r="F7" s="224">
        <v>1.7716636913785331</v>
      </c>
      <c r="G7" s="224">
        <v>1.770827606578572</v>
      </c>
      <c r="H7" s="224">
        <v>1.850255662586247</v>
      </c>
      <c r="I7" s="224">
        <v>1.8724119097884171</v>
      </c>
      <c r="J7" s="224">
        <v>1.779606496980465</v>
      </c>
      <c r="K7" s="224">
        <v>1.5174939121553379</v>
      </c>
      <c r="L7" s="224">
        <v>1.5835446113603979</v>
      </c>
      <c r="M7" s="224">
        <v>1.52376454815383</v>
      </c>
      <c r="N7" s="224">
        <v>1.3853925137420491</v>
      </c>
      <c r="O7" s="224">
        <v>1.3899909801411989</v>
      </c>
      <c r="P7" s="224">
        <v>1.39626161614268</v>
      </c>
      <c r="Q7" s="224">
        <v>1.470673163348367</v>
      </c>
      <c r="R7" s="224">
        <v>1.509133064152838</v>
      </c>
      <c r="S7" s="224">
        <v>1.5009799832249859</v>
      </c>
      <c r="T7" s="224">
        <v>1.490809011631518</v>
      </c>
      <c r="U7" s="224">
        <v>1.5313783543876509</v>
      </c>
      <c r="V7" s="224">
        <v>1.622244050460911</v>
      </c>
      <c r="W7" s="224">
        <v>1.7536483717516089</v>
      </c>
      <c r="X7" s="224">
        <v>1.7012583317602159</v>
      </c>
      <c r="Y7" s="224">
        <v>1.6891911367841459</v>
      </c>
      <c r="DA7" s="177" t="s">
        <v>2446</v>
      </c>
    </row>
    <row r="8" spans="1:105" ht="12" customHeight="1" x14ac:dyDescent="0.25">
      <c r="A8" s="173" t="s">
        <v>93</v>
      </c>
      <c r="B8" s="224">
        <v>13.148896091859051</v>
      </c>
      <c r="C8" s="224">
        <v>12.635332754796419</v>
      </c>
      <c r="D8" s="224">
        <v>12.372968876079639</v>
      </c>
      <c r="E8" s="224">
        <v>12.30319124876134</v>
      </c>
      <c r="F8" s="224">
        <v>11.828703383015259</v>
      </c>
      <c r="G8" s="224">
        <v>11.8231211728306</v>
      </c>
      <c r="H8" s="224">
        <v>12.35343114044824</v>
      </c>
      <c r="I8" s="224">
        <v>12.50135971036284</v>
      </c>
      <c r="J8" s="224">
        <v>11.88173437978479</v>
      </c>
      <c r="K8" s="224">
        <v>10.131711486647889</v>
      </c>
      <c r="L8" s="224">
        <v>10.572706091289531</v>
      </c>
      <c r="M8" s="224">
        <v>10.17357806302465</v>
      </c>
      <c r="N8" s="224">
        <v>9.2497222773434693</v>
      </c>
      <c r="O8" s="224">
        <v>9.2804244333547938</v>
      </c>
      <c r="P8" s="224">
        <v>9.3222910097514973</v>
      </c>
      <c r="Q8" s="224">
        <v>9.8191077162464246</v>
      </c>
      <c r="R8" s="224">
        <v>10.07588938478211</v>
      </c>
      <c r="S8" s="224">
        <v>10.02145446215961</v>
      </c>
      <c r="T8" s="224">
        <v>9.9535468752503906</v>
      </c>
      <c r="U8" s="224">
        <v>10.224412460091029</v>
      </c>
      <c r="V8" s="224">
        <v>10.831087063048811</v>
      </c>
      <c r="W8" s="224">
        <v>11.70842216189293</v>
      </c>
      <c r="X8" s="224">
        <v>11.35863441927666</v>
      </c>
      <c r="Y8" s="224">
        <v>11.27806649279515</v>
      </c>
      <c r="DA8" s="177" t="s">
        <v>2447</v>
      </c>
    </row>
    <row r="9" spans="1:105" ht="12" customHeight="1" x14ac:dyDescent="0.25">
      <c r="A9" s="173" t="s">
        <v>94</v>
      </c>
      <c r="B9" s="224">
        <v>5.75492533611596</v>
      </c>
      <c r="C9" s="224">
        <v>5.5301521962634181</v>
      </c>
      <c r="D9" s="224">
        <v>5.415322440034398</v>
      </c>
      <c r="E9" s="224">
        <v>5.3847826112500847</v>
      </c>
      <c r="F9" s="224">
        <v>5.1771117755247662</v>
      </c>
      <c r="G9" s="224">
        <v>5.1746685892223754</v>
      </c>
      <c r="H9" s="224">
        <v>5.4067712879825516</v>
      </c>
      <c r="I9" s="224">
        <v>5.4715157250052124</v>
      </c>
      <c r="J9" s="224">
        <v>5.2003220454041843</v>
      </c>
      <c r="K9" s="224">
        <v>4.4343831394961883</v>
      </c>
      <c r="L9" s="224">
        <v>4.6273948574086816</v>
      </c>
      <c r="M9" s="224">
        <v>4.4527070367605512</v>
      </c>
      <c r="N9" s="224">
        <v>4.048359703661939</v>
      </c>
      <c r="O9" s="224">
        <v>4.0617972283232211</v>
      </c>
      <c r="P9" s="224">
        <v>4.0801211255963157</v>
      </c>
      <c r="Q9" s="224">
        <v>4.2975647065356712</v>
      </c>
      <c r="R9" s="224">
        <v>4.409951276463854</v>
      </c>
      <c r="S9" s="224">
        <v>4.386126545233096</v>
      </c>
      <c r="T9" s="224">
        <v>4.3564051838588629</v>
      </c>
      <c r="U9" s="224">
        <v>4.47495591283195</v>
      </c>
      <c r="V9" s="224">
        <v>4.7404814002149918</v>
      </c>
      <c r="W9" s="224">
        <v>5.1244678545400664</v>
      </c>
      <c r="X9" s="224">
        <v>4.9713749767667386</v>
      </c>
      <c r="Y9" s="224">
        <v>4.9361125183711767</v>
      </c>
      <c r="DA9" s="177" t="s">
        <v>2448</v>
      </c>
    </row>
    <row r="10" spans="1:105" ht="12" customHeight="1" x14ac:dyDescent="0.25">
      <c r="A10" s="56" t="s">
        <v>95</v>
      </c>
      <c r="B10" s="260">
        <v>10.442547898407179</v>
      </c>
      <c r="C10" s="260">
        <v>10.034687823411019</v>
      </c>
      <c r="D10" s="260">
        <v>9.8263245242282</v>
      </c>
      <c r="E10" s="260">
        <v>9.7709087531689356</v>
      </c>
      <c r="F10" s="260">
        <v>9.3940815099804968</v>
      </c>
      <c r="G10" s="260">
        <v>9.3896482482963979</v>
      </c>
      <c r="H10" s="260">
        <v>9.8108081083456842</v>
      </c>
      <c r="I10" s="260">
        <v>9.9282895429911697</v>
      </c>
      <c r="J10" s="260">
        <v>9.4361974959915944</v>
      </c>
      <c r="K10" s="260">
        <v>8.046369957829997</v>
      </c>
      <c r="L10" s="260">
        <v>8.3965976309166077</v>
      </c>
      <c r="M10" s="260">
        <v>8.0796194204542591</v>
      </c>
      <c r="N10" s="260">
        <v>7.3459146116399721</v>
      </c>
      <c r="O10" s="260">
        <v>7.3702975508991191</v>
      </c>
      <c r="P10" s="260">
        <v>7.4035470135392272</v>
      </c>
      <c r="Q10" s="260">
        <v>7.7981073034721797</v>
      </c>
      <c r="R10" s="260">
        <v>8.0020373409737307</v>
      </c>
      <c r="S10" s="260">
        <v>7.9588063896558134</v>
      </c>
      <c r="T10" s="260">
        <v>7.9048757612585092</v>
      </c>
      <c r="U10" s="260">
        <v>8.119990917996244</v>
      </c>
      <c r="V10" s="260">
        <v>8.6017977978951734</v>
      </c>
      <c r="W10" s="260">
        <v>9.2890041560487209</v>
      </c>
      <c r="X10" s="260">
        <v>9.0049732017163251</v>
      </c>
      <c r="Y10" s="260">
        <v>8.9364262882862793</v>
      </c>
      <c r="DA10" s="68" t="s">
        <v>2449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2450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1.184004147109227E-5</v>
      </c>
      <c r="X12" s="226">
        <v>5.5810522449655067E-5</v>
      </c>
      <c r="Y12" s="226">
        <v>1.174664186740711E-4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10.442547898407179</v>
      </c>
      <c r="C15" s="226">
        <v>10.034687823411019</v>
      </c>
      <c r="D15" s="226">
        <v>9.8263245242282</v>
      </c>
      <c r="E15" s="226">
        <v>9.7709087531689356</v>
      </c>
      <c r="F15" s="226">
        <v>9.3940815099804968</v>
      </c>
      <c r="G15" s="226">
        <v>9.3896482482963979</v>
      </c>
      <c r="H15" s="226">
        <v>9.8108081083456842</v>
      </c>
      <c r="I15" s="226">
        <v>9.9282895429911697</v>
      </c>
      <c r="J15" s="226">
        <v>9.4361974959915944</v>
      </c>
      <c r="K15" s="226">
        <v>8.046369957829997</v>
      </c>
      <c r="L15" s="226">
        <v>8.3965976309166077</v>
      </c>
      <c r="M15" s="226">
        <v>8.0796194204542591</v>
      </c>
      <c r="N15" s="226">
        <v>7.3459146116399721</v>
      </c>
      <c r="O15" s="226">
        <v>7.3702975508991191</v>
      </c>
      <c r="P15" s="226">
        <v>7.4035470135392272</v>
      </c>
      <c r="Q15" s="226">
        <v>7.7981073034721797</v>
      </c>
      <c r="R15" s="226">
        <v>8.0020373409737307</v>
      </c>
      <c r="S15" s="226">
        <v>7.9588063896558134</v>
      </c>
      <c r="T15" s="226">
        <v>7.9048757612585092</v>
      </c>
      <c r="U15" s="226">
        <v>8.119990917996244</v>
      </c>
      <c r="V15" s="226">
        <v>8.6017977978951734</v>
      </c>
      <c r="W15" s="226">
        <v>9.2889923160072492</v>
      </c>
      <c r="X15" s="226">
        <v>9.0049173911938762</v>
      </c>
      <c r="Y15" s="226">
        <v>8.9363088218676054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51.977989224971182</v>
      </c>
      <c r="C16" s="261">
        <f t="shared" si="0"/>
        <v>49.947857614401308</v>
      </c>
      <c r="D16" s="261">
        <f t="shared" si="0"/>
        <v>48.910725161175371</v>
      </c>
      <c r="E16" s="261">
        <f t="shared" si="0"/>
        <v>48.634892061913163</v>
      </c>
      <c r="F16" s="261">
        <f t="shared" si="0"/>
        <v>46.759226987002471</v>
      </c>
      <c r="G16" s="261">
        <f t="shared" si="0"/>
        <v>46.737160339064687</v>
      </c>
      <c r="H16" s="261">
        <f t="shared" si="0"/>
        <v>48.833491893452049</v>
      </c>
      <c r="I16" s="261">
        <f t="shared" si="0"/>
        <v>49.418258063887187</v>
      </c>
      <c r="J16" s="261">
        <f t="shared" si="0"/>
        <v>46.968860142471932</v>
      </c>
      <c r="K16" s="261">
        <f t="shared" si="0"/>
        <v>40.050966012998913</v>
      </c>
      <c r="L16" s="261">
        <f t="shared" si="0"/>
        <v>41.79423120029665</v>
      </c>
      <c r="M16" s="261">
        <f t="shared" si="0"/>
        <v>40.216465872500009</v>
      </c>
      <c r="N16" s="261">
        <f t="shared" si="0"/>
        <v>36.564435638319779</v>
      </c>
      <c r="O16" s="261">
        <f t="shared" si="0"/>
        <v>36.685802201960662</v>
      </c>
      <c r="P16" s="261">
        <f t="shared" si="0"/>
        <v>36.851302061540643</v>
      </c>
      <c r="Q16" s="261">
        <f t="shared" si="0"/>
        <v>38.815233728242838</v>
      </c>
      <c r="R16" s="261">
        <f t="shared" si="0"/>
        <v>39.83029953354503</v>
      </c>
      <c r="S16" s="261">
        <f t="shared" si="0"/>
        <v>39.615116616152761</v>
      </c>
      <c r="T16" s="261">
        <f t="shared" si="0"/>
        <v>39.346675843938677</v>
      </c>
      <c r="U16" s="261">
        <f t="shared" si="0"/>
        <v>40.417415802023768</v>
      </c>
      <c r="V16" s="261">
        <f t="shared" si="0"/>
        <v>42.815619100255553</v>
      </c>
      <c r="W16" s="261">
        <f t="shared" si="0"/>
        <v>46.236202594212628</v>
      </c>
      <c r="X16" s="261">
        <f t="shared" si="0"/>
        <v>44.822433703884499</v>
      </c>
      <c r="Y16" s="261">
        <f t="shared" si="0"/>
        <v>44.48124122840531</v>
      </c>
      <c r="DA16" s="70"/>
    </row>
    <row r="17" spans="1:105" ht="12" customHeight="1" x14ac:dyDescent="0.25">
      <c r="A17" s="60" t="s">
        <v>2404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</v>
      </c>
      <c r="U17" s="329">
        <v>0</v>
      </c>
      <c r="V17" s="329">
        <v>0</v>
      </c>
      <c r="W17" s="329">
        <v>5.9153978977491677E-5</v>
      </c>
      <c r="X17" s="329">
        <v>2.7883470507854231E-4</v>
      </c>
      <c r="Y17" s="329">
        <v>5.8687345629425511E-4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2457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2458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5.9153978977491677E-5</v>
      </c>
      <c r="X22" s="230">
        <v>2.7883470507854231E-4</v>
      </c>
      <c r="Y22" s="230">
        <v>5.8687345629425511E-4</v>
      </c>
      <c r="DA22" s="71" t="s">
        <v>2460</v>
      </c>
    </row>
    <row r="23" spans="1:105" ht="12" customHeight="1" x14ac:dyDescent="0.25">
      <c r="A23" s="60" t="s">
        <v>2411</v>
      </c>
      <c r="B23" s="329">
        <v>51.977989224971182</v>
      </c>
      <c r="C23" s="329">
        <v>49.947857614401308</v>
      </c>
      <c r="D23" s="329">
        <v>48.910725161175371</v>
      </c>
      <c r="E23" s="329">
        <v>48.634892061913163</v>
      </c>
      <c r="F23" s="329">
        <v>46.759226987002471</v>
      </c>
      <c r="G23" s="329">
        <v>46.737160339064687</v>
      </c>
      <c r="H23" s="329">
        <v>48.833491893452049</v>
      </c>
      <c r="I23" s="329">
        <v>49.418258063887187</v>
      </c>
      <c r="J23" s="329">
        <v>46.968860142471932</v>
      </c>
      <c r="K23" s="329">
        <v>40.050966012998913</v>
      </c>
      <c r="L23" s="329">
        <v>41.79423120029665</v>
      </c>
      <c r="M23" s="329">
        <v>40.216465872500009</v>
      </c>
      <c r="N23" s="329">
        <v>36.564435638319779</v>
      </c>
      <c r="O23" s="329">
        <v>36.685802201960662</v>
      </c>
      <c r="P23" s="329">
        <v>36.851302061540643</v>
      </c>
      <c r="Q23" s="329">
        <v>38.815233728242838</v>
      </c>
      <c r="R23" s="329">
        <v>39.83029953354503</v>
      </c>
      <c r="S23" s="329">
        <v>39.615116616152761</v>
      </c>
      <c r="T23" s="329">
        <v>39.346675843938677</v>
      </c>
      <c r="U23" s="329">
        <v>40.417415802023768</v>
      </c>
      <c r="V23" s="329">
        <v>42.815619100255553</v>
      </c>
      <c r="W23" s="329">
        <v>46.236143440233647</v>
      </c>
      <c r="X23" s="329">
        <v>44.822154869179421</v>
      </c>
      <c r="Y23" s="329">
        <v>44.480654354949017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6.4919447766698744</v>
      </c>
      <c r="C24" s="261">
        <f t="shared" si="1"/>
        <v>6.2383854816354338</v>
      </c>
      <c r="D24" s="261">
        <f t="shared" si="1"/>
        <v>6.1088497548243561</v>
      </c>
      <c r="E24" s="261">
        <f t="shared" si="1"/>
        <v>6.0743987636511978</v>
      </c>
      <c r="F24" s="261">
        <f t="shared" si="1"/>
        <v>5.8401320236827621</v>
      </c>
      <c r="G24" s="261">
        <f t="shared" si="1"/>
        <v>5.8373759443893061</v>
      </c>
      <c r="H24" s="261">
        <f t="shared" si="1"/>
        <v>6.0992034773046262</v>
      </c>
      <c r="I24" s="261">
        <f t="shared" si="1"/>
        <v>6.1722395785916264</v>
      </c>
      <c r="J24" s="261">
        <f t="shared" si="1"/>
        <v>5.866314776978129</v>
      </c>
      <c r="K24" s="261">
        <f t="shared" si="1"/>
        <v>5.0022839183582342</v>
      </c>
      <c r="L24" s="261">
        <f t="shared" si="1"/>
        <v>5.2200141825676676</v>
      </c>
      <c r="M24" s="261">
        <f t="shared" si="1"/>
        <v>5.0229545130551072</v>
      </c>
      <c r="N24" s="261">
        <f t="shared" si="1"/>
        <v>4.5668233899289206</v>
      </c>
      <c r="O24" s="261">
        <f t="shared" si="1"/>
        <v>4.5819818260408036</v>
      </c>
      <c r="P24" s="261">
        <f t="shared" si="1"/>
        <v>4.6026524207475257</v>
      </c>
      <c r="Q24" s="261">
        <f t="shared" si="1"/>
        <v>4.847943477894824</v>
      </c>
      <c r="R24" s="261">
        <f t="shared" si="1"/>
        <v>4.9747231254142017</v>
      </c>
      <c r="S24" s="261">
        <f t="shared" si="1"/>
        <v>4.9478472181807156</v>
      </c>
      <c r="T24" s="261">
        <f t="shared" si="1"/>
        <v>4.9143195135694873</v>
      </c>
      <c r="U24" s="261">
        <f t="shared" si="1"/>
        <v>5.0480527491507257</v>
      </c>
      <c r="V24" s="261">
        <f t="shared" si="1"/>
        <v>5.3475834468074313</v>
      </c>
      <c r="W24" s="261">
        <f t="shared" si="1"/>
        <v>6.0825331636914246</v>
      </c>
      <c r="X24" s="261">
        <f t="shared" si="1"/>
        <v>6.1021436624672312</v>
      </c>
      <c r="Y24" s="261">
        <f t="shared" si="1"/>
        <v>6.1948420135247959</v>
      </c>
      <c r="DA24" s="70"/>
    </row>
    <row r="25" spans="1:105" ht="12" customHeight="1" x14ac:dyDescent="0.25">
      <c r="A25" s="60" t="s">
        <v>2414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0.30178704128443917</v>
      </c>
      <c r="X25" s="262">
        <v>0.49409665432480548</v>
      </c>
      <c r="Y25" s="262">
        <v>0.62657344197771436</v>
      </c>
      <c r="DA25" s="72" t="s">
        <v>2462</v>
      </c>
    </row>
    <row r="26" spans="1:105" ht="12" customHeight="1" x14ac:dyDescent="0.25">
      <c r="A26" s="60" t="s">
        <v>2416</v>
      </c>
      <c r="B26" s="262">
        <v>6.4919447766698744</v>
      </c>
      <c r="C26" s="262">
        <v>6.2383854816354338</v>
      </c>
      <c r="D26" s="262">
        <v>6.1088497548243561</v>
      </c>
      <c r="E26" s="262">
        <v>6.0743987636511978</v>
      </c>
      <c r="F26" s="262">
        <v>5.8401320236827621</v>
      </c>
      <c r="G26" s="262">
        <v>5.8373759443893061</v>
      </c>
      <c r="H26" s="262">
        <v>6.0992034773046262</v>
      </c>
      <c r="I26" s="262">
        <v>6.1722395785916264</v>
      </c>
      <c r="J26" s="262">
        <v>5.866314776978129</v>
      </c>
      <c r="K26" s="262">
        <v>5.0022839183582342</v>
      </c>
      <c r="L26" s="262">
        <v>5.2200141825676676</v>
      </c>
      <c r="M26" s="262">
        <v>5.0229545130551072</v>
      </c>
      <c r="N26" s="262">
        <v>4.5668233899289206</v>
      </c>
      <c r="O26" s="262">
        <v>4.5819818260408036</v>
      </c>
      <c r="P26" s="262">
        <v>4.6026524207475257</v>
      </c>
      <c r="Q26" s="262">
        <v>4.847943477894824</v>
      </c>
      <c r="R26" s="262">
        <v>4.9747231254142017</v>
      </c>
      <c r="S26" s="262">
        <v>4.9478472181807156</v>
      </c>
      <c r="T26" s="262">
        <v>4.9143195135694873</v>
      </c>
      <c r="U26" s="262">
        <v>5.0480527491507257</v>
      </c>
      <c r="V26" s="262">
        <v>5.3475834468074313</v>
      </c>
      <c r="W26" s="262">
        <v>5.7807461224069856</v>
      </c>
      <c r="X26" s="262">
        <v>5.6080470081424254</v>
      </c>
      <c r="Y26" s="262">
        <v>5.5682685715470814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63.646517418332081</v>
      </c>
      <c r="C27" s="261">
        <f t="shared" si="2"/>
        <v>61.160641976817928</v>
      </c>
      <c r="D27" s="261">
        <f t="shared" si="2"/>
        <v>59.890683870826997</v>
      </c>
      <c r="E27" s="261">
        <f t="shared" si="2"/>
        <v>59.552929055403872</v>
      </c>
      <c r="F27" s="261">
        <f t="shared" si="2"/>
        <v>57.256196310615273</v>
      </c>
      <c r="G27" s="261">
        <f t="shared" si="2"/>
        <v>57.229175925385327</v>
      </c>
      <c r="H27" s="261">
        <f t="shared" si="2"/>
        <v>59.796112522594342</v>
      </c>
      <c r="I27" s="261">
        <f t="shared" si="2"/>
        <v>60.512152731290442</v>
      </c>
      <c r="J27" s="261">
        <f t="shared" si="2"/>
        <v>57.512889970373813</v>
      </c>
      <c r="K27" s="261">
        <f t="shared" si="2"/>
        <v>49.041999199590506</v>
      </c>
      <c r="L27" s="261">
        <f t="shared" si="2"/>
        <v>51.176609633016319</v>
      </c>
      <c r="M27" s="261">
        <f t="shared" si="2"/>
        <v>49.244652088775538</v>
      </c>
      <c r="N27" s="261">
        <f t="shared" si="2"/>
        <v>44.772778332636449</v>
      </c>
      <c r="O27" s="261">
        <f t="shared" si="2"/>
        <v>44.921390451380397</v>
      </c>
      <c r="P27" s="261">
        <f t="shared" si="2"/>
        <v>45.12404334066202</v>
      </c>
      <c r="Q27" s="261">
        <f t="shared" si="2"/>
        <v>47.528857626419828</v>
      </c>
      <c r="R27" s="261">
        <f t="shared" si="2"/>
        <v>48.771795347198022</v>
      </c>
      <c r="S27" s="261">
        <f t="shared" si="2"/>
        <v>48.508306060595231</v>
      </c>
      <c r="T27" s="261">
        <f t="shared" si="2"/>
        <v>48.179603074210647</v>
      </c>
      <c r="U27" s="261">
        <f t="shared" si="2"/>
        <v>49.490713226967891</v>
      </c>
      <c r="V27" s="261">
        <f t="shared" si="2"/>
        <v>52.42728869419048</v>
      </c>
      <c r="W27" s="261">
        <f t="shared" si="2"/>
        <v>56.615758278627716</v>
      </c>
      <c r="X27" s="261">
        <f t="shared" si="2"/>
        <v>54.884612698634122</v>
      </c>
      <c r="Y27" s="261">
        <f t="shared" si="2"/>
        <v>54.466825993965706</v>
      </c>
      <c r="DA27" s="70"/>
    </row>
    <row r="28" spans="1:105" ht="12" customHeight="1" x14ac:dyDescent="0.25">
      <c r="A28" s="60" t="s">
        <v>2419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0</v>
      </c>
      <c r="U28" s="329">
        <v>0</v>
      </c>
      <c r="V28" s="329">
        <v>0</v>
      </c>
      <c r="W28" s="329">
        <v>7.243344364590818E-5</v>
      </c>
      <c r="X28" s="329">
        <v>3.4143025111658238E-4</v>
      </c>
      <c r="Y28" s="329">
        <v>7.186205587276593E-4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2466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2467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7.243344364590818E-5</v>
      </c>
      <c r="X33" s="230">
        <v>3.4143025111658238E-4</v>
      </c>
      <c r="Y33" s="230">
        <v>7.186205587276593E-4</v>
      </c>
      <c r="DA33" s="71" t="s">
        <v>2469</v>
      </c>
    </row>
    <row r="34" spans="1:105" ht="12" customHeight="1" x14ac:dyDescent="0.25">
      <c r="A34" s="60" t="s">
        <v>2426</v>
      </c>
      <c r="B34" s="329">
        <v>63.646517418332081</v>
      </c>
      <c r="C34" s="329">
        <v>61.160641976817928</v>
      </c>
      <c r="D34" s="329">
        <v>59.890683870826997</v>
      </c>
      <c r="E34" s="329">
        <v>59.552929055403872</v>
      </c>
      <c r="F34" s="329">
        <v>57.256196310615273</v>
      </c>
      <c r="G34" s="329">
        <v>57.229175925385327</v>
      </c>
      <c r="H34" s="329">
        <v>59.796112522594342</v>
      </c>
      <c r="I34" s="329">
        <v>60.512152731290442</v>
      </c>
      <c r="J34" s="329">
        <v>57.512889970373813</v>
      </c>
      <c r="K34" s="329">
        <v>49.041999199590506</v>
      </c>
      <c r="L34" s="329">
        <v>51.176609633016319</v>
      </c>
      <c r="M34" s="329">
        <v>49.244652088775538</v>
      </c>
      <c r="N34" s="329">
        <v>44.772778332636449</v>
      </c>
      <c r="O34" s="329">
        <v>44.921390451380397</v>
      </c>
      <c r="P34" s="329">
        <v>45.12404334066202</v>
      </c>
      <c r="Q34" s="329">
        <v>47.528857626419828</v>
      </c>
      <c r="R34" s="329">
        <v>48.771795347198022</v>
      </c>
      <c r="S34" s="329">
        <v>48.508306060595231</v>
      </c>
      <c r="T34" s="329">
        <v>48.179603074210647</v>
      </c>
      <c r="U34" s="329">
        <v>49.490713226967891</v>
      </c>
      <c r="V34" s="329">
        <v>52.42728869419048</v>
      </c>
      <c r="W34" s="329">
        <v>56.615685845184068</v>
      </c>
      <c r="X34" s="329">
        <v>54.884271268383003</v>
      </c>
      <c r="Y34" s="329">
        <v>54.466107373406977</v>
      </c>
      <c r="DA34" s="72" t="s">
        <v>2470</v>
      </c>
    </row>
    <row r="35" spans="1:105" ht="12" customHeight="1" x14ac:dyDescent="0.25">
      <c r="A35" s="57" t="s">
        <v>2428</v>
      </c>
      <c r="B35" s="261">
        <v>0</v>
      </c>
      <c r="C35" s="261">
        <v>0</v>
      </c>
      <c r="D35" s="261">
        <v>0</v>
      </c>
      <c r="E35" s="261">
        <v>0</v>
      </c>
      <c r="F35" s="261">
        <v>77.055668462961947</v>
      </c>
      <c r="G35" s="261">
        <v>78.48325319617517</v>
      </c>
      <c r="H35" s="261">
        <v>77.974587158307756</v>
      </c>
      <c r="I35" s="261">
        <v>61.943189253457213</v>
      </c>
      <c r="J35" s="261">
        <v>67.538574741798413</v>
      </c>
      <c r="K35" s="261">
        <v>66.422770213764508</v>
      </c>
      <c r="L35" s="261">
        <v>117.7002764492921</v>
      </c>
      <c r="M35" s="261">
        <v>69.60608273481887</v>
      </c>
      <c r="N35" s="261">
        <v>62.041661705297066</v>
      </c>
      <c r="O35" s="261">
        <v>54.247451930745008</v>
      </c>
      <c r="P35" s="261">
        <v>59.613166816966078</v>
      </c>
      <c r="Q35" s="261">
        <v>65.946948017454346</v>
      </c>
      <c r="R35" s="261">
        <v>74.725646026633825</v>
      </c>
      <c r="S35" s="261">
        <v>76.39211654050068</v>
      </c>
      <c r="T35" s="261">
        <v>70.682604610841722</v>
      </c>
      <c r="U35" s="261">
        <v>65.167733790488867</v>
      </c>
      <c r="V35" s="261">
        <v>68.892674333675856</v>
      </c>
      <c r="W35" s="261">
        <v>21.454220307719702</v>
      </c>
      <c r="X35" s="261">
        <v>16.10095224132094</v>
      </c>
      <c r="Y35" s="261">
        <v>13.40966669390658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2474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2475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1.3438720669575459E-3</v>
      </c>
      <c r="X42" s="229">
        <v>1.0305464212624821E-2</v>
      </c>
      <c r="Y42" s="229">
        <v>3.0054540312691731E-2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77.055668462961947</v>
      </c>
      <c r="G45" s="229">
        <v>78.48325319617517</v>
      </c>
      <c r="H45" s="229">
        <v>77.974587158307756</v>
      </c>
      <c r="I45" s="229">
        <v>61.943189253457213</v>
      </c>
      <c r="J45" s="229">
        <v>67.538574741798413</v>
      </c>
      <c r="K45" s="229">
        <v>66.422770213764508</v>
      </c>
      <c r="L45" s="229">
        <v>117.7002764492921</v>
      </c>
      <c r="M45" s="229">
        <v>69.60608273481887</v>
      </c>
      <c r="N45" s="229">
        <v>62.041661705297066</v>
      </c>
      <c r="O45" s="229">
        <v>54.247451930745008</v>
      </c>
      <c r="P45" s="229">
        <v>59.613166816966078</v>
      </c>
      <c r="Q45" s="229">
        <v>65.946948017454346</v>
      </c>
      <c r="R45" s="229">
        <v>74.725646026633825</v>
      </c>
      <c r="S45" s="229">
        <v>76.39211654050068</v>
      </c>
      <c r="T45" s="229">
        <v>70.682604610841722</v>
      </c>
      <c r="U45" s="229">
        <v>65.167733790488867</v>
      </c>
      <c r="V45" s="229">
        <v>68.892674333675856</v>
      </c>
      <c r="W45" s="229">
        <v>21.45287643565274</v>
      </c>
      <c r="X45" s="229">
        <v>16.090646777108319</v>
      </c>
      <c r="Y45" s="229">
        <v>13.379612153593889</v>
      </c>
      <c r="DA45" s="73" t="s">
        <v>2481</v>
      </c>
    </row>
    <row r="46" spans="1:105" ht="12" customHeight="1" x14ac:dyDescent="0.25">
      <c r="A46" s="57" t="s">
        <v>2440</v>
      </c>
      <c r="B46" s="261">
        <v>34.69689769907729</v>
      </c>
      <c r="C46" s="261">
        <v>33.341722751798549</v>
      </c>
      <c r="D46" s="261">
        <v>32.649405115688722</v>
      </c>
      <c r="E46" s="261">
        <v>32.465278084808467</v>
      </c>
      <c r="F46" s="261">
        <v>31.21321427487095</v>
      </c>
      <c r="G46" s="261">
        <v>31.198484112402671</v>
      </c>
      <c r="H46" s="261">
        <v>32.597849547089048</v>
      </c>
      <c r="I46" s="261">
        <v>32.98819885255471</v>
      </c>
      <c r="J46" s="261">
        <v>31.353150818360099</v>
      </c>
      <c r="K46" s="261">
        <v>26.735244883898559</v>
      </c>
      <c r="L46" s="261">
        <v>27.89892771903552</v>
      </c>
      <c r="M46" s="261">
        <v>26.845721102389181</v>
      </c>
      <c r="N46" s="261">
        <v>24.407879213568801</v>
      </c>
      <c r="O46" s="261">
        <v>24.4888951071331</v>
      </c>
      <c r="P46" s="261">
        <v>24.599371325676369</v>
      </c>
      <c r="Q46" s="261">
        <v>25.910355785513989</v>
      </c>
      <c r="R46" s="261">
        <v>26.587943259164909</v>
      </c>
      <c r="S46" s="261">
        <v>26.444302079837371</v>
      </c>
      <c r="T46" s="261">
        <v>26.265109653376619</v>
      </c>
      <c r="U46" s="261">
        <v>26.97986132695895</v>
      </c>
      <c r="V46" s="261">
        <v>28.580735384248609</v>
      </c>
      <c r="W46" s="261">
        <v>30.89581993277212</v>
      </c>
      <c r="X46" s="261">
        <v>29.972810925996111</v>
      </c>
      <c r="Y46" s="261">
        <v>29.760210789572</v>
      </c>
      <c r="DA46" s="70" t="s">
        <v>2482</v>
      </c>
    </row>
    <row r="47" spans="1:105" ht="12" customHeight="1" x14ac:dyDescent="0.25">
      <c r="A47" s="41" t="s">
        <v>2442</v>
      </c>
      <c r="B47" s="350">
        <v>21.627979356342689</v>
      </c>
      <c r="C47" s="350">
        <v>20.783244013195361</v>
      </c>
      <c r="D47" s="350">
        <v>20.351694435717921</v>
      </c>
      <c r="E47" s="350">
        <v>20.236920611920731</v>
      </c>
      <c r="F47" s="350">
        <v>19.456458610129928</v>
      </c>
      <c r="G47" s="350">
        <v>19.44727670422748</v>
      </c>
      <c r="H47" s="350">
        <v>20.319557765083879</v>
      </c>
      <c r="I47" s="350">
        <v>20.56287827153362</v>
      </c>
      <c r="J47" s="350">
        <v>19.543686716228361</v>
      </c>
      <c r="K47" s="350">
        <v>16.665159215404479</v>
      </c>
      <c r="L47" s="350">
        <v>17.390529781786331</v>
      </c>
      <c r="M47" s="350">
        <v>16.734023509659401</v>
      </c>
      <c r="N47" s="350">
        <v>15.214418082606</v>
      </c>
      <c r="O47" s="350">
        <v>15.264918565062411</v>
      </c>
      <c r="P47" s="350">
        <v>15.33378285935015</v>
      </c>
      <c r="Q47" s="350">
        <v>16.150972484767529</v>
      </c>
      <c r="R47" s="350">
        <v>16.57334015634838</v>
      </c>
      <c r="S47" s="350">
        <v>16.483802800929439</v>
      </c>
      <c r="T47" s="350">
        <v>16.372104915604979</v>
      </c>
      <c r="U47" s="350">
        <v>16.817638535792621</v>
      </c>
      <c r="V47" s="350">
        <v>17.815528069417589</v>
      </c>
      <c r="W47" s="350">
        <v>19.258613882388872</v>
      </c>
      <c r="X47" s="350">
        <v>18.683265045227529</v>
      </c>
      <c r="Y47" s="350">
        <v>18.550742783392629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0.99999999999999956</v>
      </c>
      <c r="D51" s="232">
        <f t="shared" si="3"/>
        <v>1</v>
      </c>
      <c r="E51" s="232">
        <f t="shared" si="3"/>
        <v>0.99999999999999978</v>
      </c>
      <c r="F51" s="232">
        <f t="shared" si="3"/>
        <v>0.99999999999999989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1.0000000000000002</v>
      </c>
      <c r="K51" s="232">
        <f t="shared" si="3"/>
        <v>1</v>
      </c>
      <c r="L51" s="232">
        <f t="shared" si="3"/>
        <v>1.0000000000000002</v>
      </c>
      <c r="M51" s="232">
        <f t="shared" si="3"/>
        <v>1.0000000000000002</v>
      </c>
      <c r="N51" s="232">
        <f t="shared" si="3"/>
        <v>1</v>
      </c>
      <c r="O51" s="232">
        <f t="shared" si="3"/>
        <v>0.99999999999999978</v>
      </c>
      <c r="P51" s="232">
        <f t="shared" si="3"/>
        <v>1</v>
      </c>
      <c r="Q51" s="232">
        <f t="shared" si="3"/>
        <v>1</v>
      </c>
      <c r="R51" s="232">
        <f t="shared" si="3"/>
        <v>0.99999999999999989</v>
      </c>
      <c r="S51" s="232">
        <f t="shared" si="3"/>
        <v>0.99999999999999989</v>
      </c>
      <c r="T51" s="232">
        <f t="shared" si="3"/>
        <v>1</v>
      </c>
      <c r="U51" s="232">
        <f t="shared" si="3"/>
        <v>1.0000000000000002</v>
      </c>
      <c r="V51" s="232">
        <f t="shared" si="3"/>
        <v>1.0000000000000002</v>
      </c>
      <c r="W51" s="232">
        <f t="shared" si="3"/>
        <v>1.0000000000000002</v>
      </c>
      <c r="X51" s="232">
        <f t="shared" si="3"/>
        <v>1.0000000000000002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2.5933487235436297E-2</v>
      </c>
      <c r="C52" s="299">
        <f t="shared" si="4"/>
        <v>2.5933487235436294E-2</v>
      </c>
      <c r="D52" s="299">
        <f t="shared" si="4"/>
        <v>2.5933487235436301E-2</v>
      </c>
      <c r="E52" s="299">
        <f t="shared" si="4"/>
        <v>2.5933487235436294E-2</v>
      </c>
      <c r="F52" s="299">
        <f t="shared" si="4"/>
        <v>1.855351295522634E-2</v>
      </c>
      <c r="G52" s="299">
        <f t="shared" si="4"/>
        <v>1.8453696160351887E-2</v>
      </c>
      <c r="H52" s="299">
        <f t="shared" si="4"/>
        <v>1.8718953165948491E-2</v>
      </c>
      <c r="I52" s="299">
        <f t="shared" si="4"/>
        <v>1.9909778284308791E-2</v>
      </c>
      <c r="J52" s="299">
        <f t="shared" si="4"/>
        <v>1.9251588746986396E-2</v>
      </c>
      <c r="K52" s="299">
        <f t="shared" si="4"/>
        <v>1.8519831114045249E-2</v>
      </c>
      <c r="L52" s="299">
        <f t="shared" si="4"/>
        <v>1.5438848766819798E-2</v>
      </c>
      <c r="M52" s="299">
        <f t="shared" si="4"/>
        <v>1.82917763840653E-2</v>
      </c>
      <c r="N52" s="299">
        <f t="shared" si="4"/>
        <v>1.8398304657230177E-2</v>
      </c>
      <c r="O52" s="299">
        <f t="shared" si="4"/>
        <v>1.9112002124727554E-2</v>
      </c>
      <c r="P52" s="299">
        <f t="shared" si="4"/>
        <v>1.8650961733784489E-2</v>
      </c>
      <c r="Q52" s="299">
        <f t="shared" si="4"/>
        <v>1.8391311799392466E-2</v>
      </c>
      <c r="R52" s="299">
        <f t="shared" si="4"/>
        <v>1.7850166590083368E-2</v>
      </c>
      <c r="S52" s="299">
        <f t="shared" si="4"/>
        <v>1.769652564342291E-2</v>
      </c>
      <c r="T52" s="299">
        <f t="shared" si="4"/>
        <v>1.8089681304432653E-2</v>
      </c>
      <c r="U52" s="299">
        <f t="shared" si="4"/>
        <v>1.8668137867862929E-2</v>
      </c>
      <c r="V52" s="299">
        <f t="shared" si="4"/>
        <v>1.8678889985215205E-2</v>
      </c>
      <c r="W52" s="299">
        <f t="shared" si="4"/>
        <v>2.3303492748249315E-2</v>
      </c>
      <c r="X52" s="299">
        <f t="shared" si="4"/>
        <v>2.3831867542707576E-2</v>
      </c>
      <c r="Y52" s="299">
        <f t="shared" si="4"/>
        <v>2.4131729280253846E-2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9.1454565112921854E-3</v>
      </c>
      <c r="C53" s="233">
        <f t="shared" si="5"/>
        <v>9.1454565112921767E-3</v>
      </c>
      <c r="D53" s="233">
        <f t="shared" si="5"/>
        <v>9.1454565112921906E-3</v>
      </c>
      <c r="E53" s="233">
        <f t="shared" si="5"/>
        <v>9.1454565112921837E-3</v>
      </c>
      <c r="F53" s="233">
        <f t="shared" si="5"/>
        <v>6.5429050988508094E-3</v>
      </c>
      <c r="G53" s="233">
        <f t="shared" si="5"/>
        <v>6.5077046590359365E-3</v>
      </c>
      <c r="H53" s="233">
        <f t="shared" si="5"/>
        <v>6.6012476672313207E-3</v>
      </c>
      <c r="I53" s="233">
        <f t="shared" si="5"/>
        <v>7.0211927071578105E-3</v>
      </c>
      <c r="J53" s="233">
        <f t="shared" si="5"/>
        <v>6.789081856228966E-3</v>
      </c>
      <c r="K53" s="233">
        <f t="shared" si="5"/>
        <v>6.5310271816642245E-3</v>
      </c>
      <c r="L53" s="233">
        <f t="shared" si="5"/>
        <v>5.4445173030348917E-3</v>
      </c>
      <c r="M53" s="233">
        <f t="shared" si="5"/>
        <v>6.4506035735203814E-3</v>
      </c>
      <c r="N53" s="233">
        <f t="shared" si="5"/>
        <v>6.4881708193214489E-3</v>
      </c>
      <c r="O53" s="233">
        <f t="shared" si="5"/>
        <v>6.739856568020057E-3</v>
      </c>
      <c r="P53" s="233">
        <f t="shared" si="5"/>
        <v>6.577270456594308E-3</v>
      </c>
      <c r="Q53" s="233">
        <f t="shared" si="5"/>
        <v>6.4857047847051257E-3</v>
      </c>
      <c r="R53" s="233">
        <f t="shared" si="5"/>
        <v>6.2948696712820515E-3</v>
      </c>
      <c r="S53" s="233">
        <f t="shared" si="5"/>
        <v>6.2406881189408367E-3</v>
      </c>
      <c r="T53" s="233">
        <f t="shared" si="5"/>
        <v>6.3793346483215704E-3</v>
      </c>
      <c r="U53" s="233">
        <f t="shared" si="5"/>
        <v>6.5833276283822854E-3</v>
      </c>
      <c r="V53" s="233">
        <f t="shared" si="5"/>
        <v>6.5871193676403728E-3</v>
      </c>
      <c r="W53" s="233">
        <f t="shared" si="5"/>
        <v>8.2179877143214175E-3</v>
      </c>
      <c r="X53" s="233">
        <f t="shared" si="5"/>
        <v>8.4043193349211398E-3</v>
      </c>
      <c r="Y53" s="233">
        <f t="shared" si="5"/>
        <v>8.5100657181681472E-3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6.1060625050212911E-2</v>
      </c>
      <c r="C54" s="233">
        <f t="shared" si="6"/>
        <v>6.1060625050212883E-2</v>
      </c>
      <c r="D54" s="233">
        <f t="shared" si="6"/>
        <v>6.1060625050212931E-2</v>
      </c>
      <c r="E54" s="233">
        <f t="shared" si="6"/>
        <v>6.106062505021289E-2</v>
      </c>
      <c r="F54" s="233">
        <f t="shared" si="6"/>
        <v>4.3684410339359589E-2</v>
      </c>
      <c r="G54" s="233">
        <f t="shared" si="6"/>
        <v>4.3449390813053268E-2</v>
      </c>
      <c r="H54" s="233">
        <f t="shared" si="6"/>
        <v>4.4073940778649262E-2</v>
      </c>
      <c r="I54" s="233">
        <f t="shared" si="6"/>
        <v>4.6877749051422439E-2</v>
      </c>
      <c r="J54" s="233">
        <f t="shared" si="6"/>
        <v>4.5328035964803698E-2</v>
      </c>
      <c r="K54" s="233">
        <f t="shared" si="6"/>
        <v>4.3605106146418257E-2</v>
      </c>
      <c r="L54" s="233">
        <f t="shared" si="6"/>
        <v>3.6350905961832387E-2</v>
      </c>
      <c r="M54" s="233">
        <f t="shared" si="6"/>
        <v>4.3068149267776634E-2</v>
      </c>
      <c r="N54" s="233">
        <f t="shared" si="6"/>
        <v>4.331897102907372E-2</v>
      </c>
      <c r="O54" s="233">
        <f t="shared" si="6"/>
        <v>4.4999378028198617E-2</v>
      </c>
      <c r="P54" s="233">
        <f t="shared" si="6"/>
        <v>4.3913854350306522E-2</v>
      </c>
      <c r="Q54" s="233">
        <f t="shared" si="6"/>
        <v>4.3302506283450344E-2</v>
      </c>
      <c r="R54" s="233">
        <f t="shared" si="6"/>
        <v>4.2028375102272718E-2</v>
      </c>
      <c r="S54" s="233">
        <f t="shared" si="6"/>
        <v>4.1666626134568313E-2</v>
      </c>
      <c r="T54" s="233">
        <f t="shared" si="6"/>
        <v>4.2592314615463443E-2</v>
      </c>
      <c r="U54" s="233">
        <f t="shared" si="6"/>
        <v>4.3954295709899033E-2</v>
      </c>
      <c r="V54" s="233">
        <f t="shared" si="6"/>
        <v>4.3979611665296119E-2</v>
      </c>
      <c r="W54" s="233">
        <f t="shared" si="6"/>
        <v>5.4868279770600159E-2</v>
      </c>
      <c r="X54" s="233">
        <f t="shared" si="6"/>
        <v>5.6112342897070629E-2</v>
      </c>
      <c r="Y54" s="233">
        <f t="shared" si="6"/>
        <v>5.681837001008451E-2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2.6724626591133456E-2</v>
      </c>
      <c r="C55" s="233">
        <f t="shared" si="7"/>
        <v>2.6724626591133449E-2</v>
      </c>
      <c r="D55" s="233">
        <f t="shared" si="7"/>
        <v>2.6724626591133459E-2</v>
      </c>
      <c r="E55" s="233">
        <f t="shared" si="7"/>
        <v>2.6724626591133453E-2</v>
      </c>
      <c r="F55" s="233">
        <f t="shared" si="7"/>
        <v>1.9119515288505279E-2</v>
      </c>
      <c r="G55" s="233">
        <f t="shared" si="7"/>
        <v>1.9016653434782101E-2</v>
      </c>
      <c r="H55" s="233">
        <f t="shared" si="7"/>
        <v>1.9290002497362655E-2</v>
      </c>
      <c r="I55" s="233">
        <f t="shared" si="7"/>
        <v>2.0517155495900982E-2</v>
      </c>
      <c r="J55" s="233">
        <f t="shared" si="7"/>
        <v>1.983888691399209E-2</v>
      </c>
      <c r="K55" s="233">
        <f t="shared" si="7"/>
        <v>1.908480593297995E-2</v>
      </c>
      <c r="L55" s="233">
        <f t="shared" si="7"/>
        <v>1.5909833665811623E-2</v>
      </c>
      <c r="M55" s="233">
        <f t="shared" si="7"/>
        <v>1.8849794056415663E-2</v>
      </c>
      <c r="N55" s="233">
        <f t="shared" si="7"/>
        <v>1.8959572131993532E-2</v>
      </c>
      <c r="O55" s="233">
        <f t="shared" si="7"/>
        <v>1.9695041995523601E-2</v>
      </c>
      <c r="P55" s="233">
        <f t="shared" si="7"/>
        <v>1.9219936886074696E-2</v>
      </c>
      <c r="Q55" s="233">
        <f t="shared" si="7"/>
        <v>1.8952365946692605E-2</v>
      </c>
      <c r="R55" s="233">
        <f t="shared" si="7"/>
        <v>1.8394712303005028E-2</v>
      </c>
      <c r="S55" s="233">
        <f t="shared" si="7"/>
        <v>1.8236384312197901E-2</v>
      </c>
      <c r="T55" s="233">
        <f t="shared" si="7"/>
        <v>1.8641533767698754E-2</v>
      </c>
      <c r="U55" s="233">
        <f t="shared" si="7"/>
        <v>1.9237637003508123E-2</v>
      </c>
      <c r="V55" s="233">
        <f t="shared" si="7"/>
        <v>1.9248717130090989E-2</v>
      </c>
      <c r="W55" s="233">
        <f t="shared" si="7"/>
        <v>2.4014400235197356E-2</v>
      </c>
      <c r="X55" s="233">
        <f t="shared" si="7"/>
        <v>2.4558893883655446E-2</v>
      </c>
      <c r="Y55" s="233">
        <f t="shared" si="7"/>
        <v>2.4867903346676764E-2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4.8492930306773666E-2</v>
      </c>
      <c r="C56" s="300">
        <f t="shared" si="8"/>
        <v>4.8492930306773652E-2</v>
      </c>
      <c r="D56" s="300">
        <f t="shared" si="8"/>
        <v>4.84929303067737E-2</v>
      </c>
      <c r="E56" s="300">
        <f t="shared" si="8"/>
        <v>4.8492930306773679E-2</v>
      </c>
      <c r="F56" s="300">
        <f t="shared" si="8"/>
        <v>3.4693144138911523E-2</v>
      </c>
      <c r="G56" s="300">
        <f t="shared" si="8"/>
        <v>3.4506497089351676E-2</v>
      </c>
      <c r="H56" s="300">
        <f t="shared" si="8"/>
        <v>3.500250016710986E-2</v>
      </c>
      <c r="I56" s="300">
        <f t="shared" si="8"/>
        <v>3.7229219580043056E-2</v>
      </c>
      <c r="J56" s="300">
        <f t="shared" si="8"/>
        <v>3.5998473438104653E-2</v>
      </c>
      <c r="K56" s="300">
        <f t="shared" si="8"/>
        <v>3.4630162590685076E-2</v>
      </c>
      <c r="L56" s="300">
        <f t="shared" si="8"/>
        <v>2.8869045279926696E-2</v>
      </c>
      <c r="M56" s="300">
        <f t="shared" si="8"/>
        <v>3.4203723908272317E-2</v>
      </c>
      <c r="N56" s="300">
        <f t="shared" si="8"/>
        <v>3.4402920725861368E-2</v>
      </c>
      <c r="O56" s="300">
        <f t="shared" si="8"/>
        <v>3.5737460937799378E-2</v>
      </c>
      <c r="P56" s="300">
        <f t="shared" si="8"/>
        <v>3.4875363243662041E-2</v>
      </c>
      <c r="Q56" s="300">
        <f t="shared" si="8"/>
        <v>3.4389844807274299E-2</v>
      </c>
      <c r="R56" s="300">
        <f t="shared" si="8"/>
        <v>3.3377959414359892E-2</v>
      </c>
      <c r="S56" s="300">
        <f t="shared" si="8"/>
        <v>3.3090666785681254E-2</v>
      </c>
      <c r="T56" s="300">
        <f t="shared" si="8"/>
        <v>3.3825827078470844E-2</v>
      </c>
      <c r="U56" s="300">
        <f t="shared" si="8"/>
        <v>3.4907480832216328E-2</v>
      </c>
      <c r="V56" s="300">
        <f t="shared" si="8"/>
        <v>3.4927586176039971E-2</v>
      </c>
      <c r="W56" s="300">
        <f t="shared" si="8"/>
        <v>4.3530346939757845E-2</v>
      </c>
      <c r="X56" s="300">
        <f t="shared" si="8"/>
        <v>4.4485113740091328E-2</v>
      </c>
      <c r="Y56" s="300">
        <f t="shared" si="8"/>
        <v>4.5021296490853964E-2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0.24137452214676713</v>
      </c>
      <c r="C57" s="301">
        <f t="shared" si="9"/>
        <v>0.241374522146767</v>
      </c>
      <c r="D57" s="301">
        <f t="shared" si="9"/>
        <v>0.24137452214676708</v>
      </c>
      <c r="E57" s="301">
        <f t="shared" si="9"/>
        <v>0.24137452214676705</v>
      </c>
      <c r="F57" s="301">
        <f t="shared" si="9"/>
        <v>0.1726858128663955</v>
      </c>
      <c r="G57" s="301">
        <f t="shared" si="9"/>
        <v>0.17175677347626983</v>
      </c>
      <c r="H57" s="301">
        <f t="shared" si="9"/>
        <v>0.17422563863083623</v>
      </c>
      <c r="I57" s="301">
        <f t="shared" si="9"/>
        <v>0.18530917866134253</v>
      </c>
      <c r="J57" s="301">
        <f t="shared" si="9"/>
        <v>0.17918311533592496</v>
      </c>
      <c r="K57" s="301">
        <f t="shared" si="9"/>
        <v>0.17237232096126523</v>
      </c>
      <c r="L57" s="301">
        <f t="shared" si="9"/>
        <v>0.14369624531232611</v>
      </c>
      <c r="M57" s="301">
        <f t="shared" si="9"/>
        <v>0.17024971396389221</v>
      </c>
      <c r="N57" s="301">
        <f t="shared" si="9"/>
        <v>0.17124122007322717</v>
      </c>
      <c r="O57" s="301">
        <f t="shared" si="9"/>
        <v>0.17788392044015439</v>
      </c>
      <c r="P57" s="301">
        <f t="shared" si="9"/>
        <v>0.17359281207343308</v>
      </c>
      <c r="Q57" s="301">
        <f t="shared" si="9"/>
        <v>0.17117613442918331</v>
      </c>
      <c r="R57" s="301">
        <f t="shared" si="9"/>
        <v>0.16613945482172526</v>
      </c>
      <c r="S57" s="301">
        <f t="shared" si="9"/>
        <v>0.16470945006587936</v>
      </c>
      <c r="T57" s="301">
        <f t="shared" si="9"/>
        <v>0.16836872500040684</v>
      </c>
      <c r="U57" s="301">
        <f t="shared" si="9"/>
        <v>0.17375267800730745</v>
      </c>
      <c r="V57" s="301">
        <f t="shared" si="9"/>
        <v>0.17385275275484954</v>
      </c>
      <c r="W57" s="301">
        <f t="shared" si="9"/>
        <v>0.21667316606725942</v>
      </c>
      <c r="X57" s="301">
        <f t="shared" si="9"/>
        <v>0.22142554083836327</v>
      </c>
      <c r="Y57" s="301">
        <f t="shared" si="9"/>
        <v>0.22409440698349539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0</v>
      </c>
      <c r="U58" s="302">
        <f t="shared" si="10"/>
        <v>0</v>
      </c>
      <c r="V58" s="302">
        <f t="shared" si="10"/>
        <v>0</v>
      </c>
      <c r="W58" s="302">
        <f t="shared" si="10"/>
        <v>2.7720874966780982E-7</v>
      </c>
      <c r="X58" s="302">
        <f t="shared" si="10"/>
        <v>1.3774603535454837E-6</v>
      </c>
      <c r="Y58" s="302">
        <f t="shared" si="10"/>
        <v>2.9566409464003695E-6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0.24137452214676713</v>
      </c>
      <c r="C59" s="302">
        <f t="shared" si="11"/>
        <v>0.241374522146767</v>
      </c>
      <c r="D59" s="302">
        <f t="shared" si="11"/>
        <v>0.24137452214676708</v>
      </c>
      <c r="E59" s="302">
        <f t="shared" si="11"/>
        <v>0.24137452214676705</v>
      </c>
      <c r="F59" s="302">
        <f t="shared" si="11"/>
        <v>0.1726858128663955</v>
      </c>
      <c r="G59" s="302">
        <f t="shared" si="11"/>
        <v>0.17175677347626983</v>
      </c>
      <c r="H59" s="302">
        <f t="shared" si="11"/>
        <v>0.17422563863083623</v>
      </c>
      <c r="I59" s="302">
        <f t="shared" si="11"/>
        <v>0.18530917866134253</v>
      </c>
      <c r="J59" s="302">
        <f t="shared" si="11"/>
        <v>0.17918311533592496</v>
      </c>
      <c r="K59" s="302">
        <f t="shared" si="11"/>
        <v>0.17237232096126523</v>
      </c>
      <c r="L59" s="302">
        <f t="shared" si="11"/>
        <v>0.14369624531232611</v>
      </c>
      <c r="M59" s="302">
        <f t="shared" si="11"/>
        <v>0.17024971396389221</v>
      </c>
      <c r="N59" s="302">
        <f t="shared" si="11"/>
        <v>0.17124122007322717</v>
      </c>
      <c r="O59" s="302">
        <f t="shared" si="11"/>
        <v>0.17788392044015439</v>
      </c>
      <c r="P59" s="302">
        <f t="shared" si="11"/>
        <v>0.17359281207343308</v>
      </c>
      <c r="Q59" s="302">
        <f t="shared" si="11"/>
        <v>0.17117613442918331</v>
      </c>
      <c r="R59" s="302">
        <f t="shared" si="11"/>
        <v>0.16613945482172526</v>
      </c>
      <c r="S59" s="302">
        <f t="shared" si="11"/>
        <v>0.16470945006587936</v>
      </c>
      <c r="T59" s="302">
        <f t="shared" si="11"/>
        <v>0.16836872500040684</v>
      </c>
      <c r="U59" s="302">
        <f t="shared" si="11"/>
        <v>0.17375267800730745</v>
      </c>
      <c r="V59" s="302">
        <f t="shared" si="11"/>
        <v>0.17385275275484954</v>
      </c>
      <c r="W59" s="302">
        <f t="shared" si="11"/>
        <v>0.21667288885850974</v>
      </c>
      <c r="X59" s="302">
        <f t="shared" si="11"/>
        <v>0.22142416337800971</v>
      </c>
      <c r="Y59" s="302">
        <f t="shared" si="11"/>
        <v>0.22409145034254901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3.0147185215065628E-2</v>
      </c>
      <c r="C60" s="301">
        <f t="shared" si="12"/>
        <v>3.0147185215065618E-2</v>
      </c>
      <c r="D60" s="301">
        <f t="shared" si="12"/>
        <v>3.0147185215065622E-2</v>
      </c>
      <c r="E60" s="301">
        <f t="shared" si="12"/>
        <v>3.0147185215065615E-2</v>
      </c>
      <c r="F60" s="301">
        <f t="shared" si="12"/>
        <v>2.1568105606986559E-2</v>
      </c>
      <c r="G60" s="301">
        <f t="shared" si="12"/>
        <v>2.1452070483158607E-2</v>
      </c>
      <c r="H60" s="301">
        <f t="shared" si="12"/>
        <v>2.1760426702463639E-2</v>
      </c>
      <c r="I60" s="301">
        <f t="shared" si="12"/>
        <v>2.3144738232804423E-2</v>
      </c>
      <c r="J60" s="301">
        <f t="shared" si="12"/>
        <v>2.2379605425629816E-2</v>
      </c>
      <c r="K60" s="301">
        <f t="shared" si="12"/>
        <v>2.1528951107815178E-2</v>
      </c>
      <c r="L60" s="301">
        <f t="shared" si="12"/>
        <v>1.794736778186605E-2</v>
      </c>
      <c r="M60" s="301">
        <f t="shared" si="12"/>
        <v>2.126384182569431E-2</v>
      </c>
      <c r="N60" s="301">
        <f t="shared" si="12"/>
        <v>2.1387678915268379E-2</v>
      </c>
      <c r="O60" s="301">
        <f t="shared" si="12"/>
        <v>2.2217338634566233E-2</v>
      </c>
      <c r="P60" s="301">
        <f t="shared" si="12"/>
        <v>2.1681387956926746E-2</v>
      </c>
      <c r="Q60" s="301">
        <f t="shared" si="12"/>
        <v>2.1379549851155161E-2</v>
      </c>
      <c r="R60" s="301">
        <f t="shared" si="12"/>
        <v>2.0750478847121629E-2</v>
      </c>
      <c r="S60" s="301">
        <f t="shared" si="12"/>
        <v>2.0571874171493518E-2</v>
      </c>
      <c r="T60" s="301">
        <f t="shared" si="12"/>
        <v>2.1028910142907972E-2</v>
      </c>
      <c r="U60" s="301">
        <f t="shared" si="12"/>
        <v>2.1701354885810653E-2</v>
      </c>
      <c r="V60" s="301">
        <f t="shared" si="12"/>
        <v>2.1713854017544484E-2</v>
      </c>
      <c r="W60" s="301">
        <f t="shared" si="12"/>
        <v>2.8504108130434757E-2</v>
      </c>
      <c r="X60" s="301">
        <f t="shared" si="12"/>
        <v>3.0144959768619153E-2</v>
      </c>
      <c r="Y60" s="301">
        <f t="shared" si="12"/>
        <v>3.1209323504461275E-2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1.4142414394852337E-3</v>
      </c>
      <c r="X61" s="302">
        <f t="shared" si="13"/>
        <v>2.4408674377896246E-3</v>
      </c>
      <c r="Y61" s="302">
        <f t="shared" si="13"/>
        <v>3.156647612205972E-3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3.0147185215065628E-2</v>
      </c>
      <c r="C62" s="302">
        <f t="shared" si="14"/>
        <v>3.0147185215065618E-2</v>
      </c>
      <c r="D62" s="302">
        <f t="shared" si="14"/>
        <v>3.0147185215065622E-2</v>
      </c>
      <c r="E62" s="302">
        <f t="shared" si="14"/>
        <v>3.0147185215065615E-2</v>
      </c>
      <c r="F62" s="302">
        <f t="shared" si="14"/>
        <v>2.1568105606986559E-2</v>
      </c>
      <c r="G62" s="302">
        <f t="shared" si="14"/>
        <v>2.1452070483158607E-2</v>
      </c>
      <c r="H62" s="302">
        <f t="shared" si="14"/>
        <v>2.1760426702463639E-2</v>
      </c>
      <c r="I62" s="302">
        <f t="shared" si="14"/>
        <v>2.3144738232804423E-2</v>
      </c>
      <c r="J62" s="302">
        <f t="shared" si="14"/>
        <v>2.2379605425629816E-2</v>
      </c>
      <c r="K62" s="302">
        <f t="shared" si="14"/>
        <v>2.1528951107815178E-2</v>
      </c>
      <c r="L62" s="302">
        <f t="shared" si="14"/>
        <v>1.794736778186605E-2</v>
      </c>
      <c r="M62" s="302">
        <f t="shared" si="14"/>
        <v>2.126384182569431E-2</v>
      </c>
      <c r="N62" s="302">
        <f t="shared" si="14"/>
        <v>2.1387678915268379E-2</v>
      </c>
      <c r="O62" s="302">
        <f t="shared" si="14"/>
        <v>2.2217338634566233E-2</v>
      </c>
      <c r="P62" s="302">
        <f t="shared" si="14"/>
        <v>2.1681387956926746E-2</v>
      </c>
      <c r="Q62" s="302">
        <f t="shared" si="14"/>
        <v>2.1379549851155161E-2</v>
      </c>
      <c r="R62" s="302">
        <f t="shared" si="14"/>
        <v>2.0750478847121629E-2</v>
      </c>
      <c r="S62" s="302">
        <f t="shared" si="14"/>
        <v>2.0571874171493518E-2</v>
      </c>
      <c r="T62" s="302">
        <f t="shared" si="14"/>
        <v>2.1028910142907972E-2</v>
      </c>
      <c r="U62" s="302">
        <f t="shared" si="14"/>
        <v>2.1701354885810653E-2</v>
      </c>
      <c r="V62" s="302">
        <f t="shared" si="14"/>
        <v>2.1713854017544484E-2</v>
      </c>
      <c r="W62" s="302">
        <f t="shared" si="14"/>
        <v>2.7089866690949524E-2</v>
      </c>
      <c r="X62" s="302">
        <f t="shared" si="14"/>
        <v>2.7704092330829527E-2</v>
      </c>
      <c r="Y62" s="302">
        <f t="shared" si="14"/>
        <v>2.8052675892255304E-2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0.29556063936338839</v>
      </c>
      <c r="C63" s="301">
        <f t="shared" si="15"/>
        <v>0.29556063936338817</v>
      </c>
      <c r="D63" s="301">
        <f t="shared" si="15"/>
        <v>0.29556063936338833</v>
      </c>
      <c r="E63" s="301">
        <f t="shared" si="15"/>
        <v>0.29556063936338822</v>
      </c>
      <c r="F63" s="301">
        <f t="shared" si="15"/>
        <v>0.21145201575477002</v>
      </c>
      <c r="G63" s="301">
        <f t="shared" si="15"/>
        <v>0.21031441650155486</v>
      </c>
      <c r="H63" s="301">
        <f t="shared" si="15"/>
        <v>0.21333751669081988</v>
      </c>
      <c r="I63" s="301">
        <f t="shared" si="15"/>
        <v>0.22690919836082762</v>
      </c>
      <c r="J63" s="301">
        <f t="shared" si="15"/>
        <v>0.21940789632970409</v>
      </c>
      <c r="K63" s="301">
        <f t="shared" si="15"/>
        <v>0.21106814811583499</v>
      </c>
      <c r="L63" s="301">
        <f t="shared" si="15"/>
        <v>0.17595458609672587</v>
      </c>
      <c r="M63" s="301">
        <f t="shared" si="15"/>
        <v>0.20846903750680687</v>
      </c>
      <c r="N63" s="301">
        <f t="shared" si="15"/>
        <v>0.2096831266202781</v>
      </c>
      <c r="O63" s="301">
        <f t="shared" si="15"/>
        <v>0.21781704543692371</v>
      </c>
      <c r="P63" s="301">
        <f t="shared" si="15"/>
        <v>0.21256262702869361</v>
      </c>
      <c r="Q63" s="301">
        <f t="shared" si="15"/>
        <v>0.20960342991328582</v>
      </c>
      <c r="R63" s="301">
        <f t="shared" si="15"/>
        <v>0.20343606712864329</v>
      </c>
      <c r="S63" s="301">
        <f t="shared" si="15"/>
        <v>0.20168504089699518</v>
      </c>
      <c r="T63" s="301">
        <f t="shared" si="15"/>
        <v>0.20616578571478397</v>
      </c>
      <c r="U63" s="301">
        <f t="shared" si="15"/>
        <v>0.21275838123343774</v>
      </c>
      <c r="V63" s="301">
        <f t="shared" si="15"/>
        <v>0.21288092174063211</v>
      </c>
      <c r="W63" s="301">
        <f t="shared" si="15"/>
        <v>0.26531408089868502</v>
      </c>
      <c r="X63" s="301">
        <f t="shared" si="15"/>
        <v>0.27113331531228174</v>
      </c>
      <c r="Y63" s="301">
        <f t="shared" si="15"/>
        <v>0.27440131467366796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0</v>
      </c>
      <c r="U64" s="302">
        <f t="shared" si="16"/>
        <v>0</v>
      </c>
      <c r="V64" s="302">
        <f t="shared" si="16"/>
        <v>0</v>
      </c>
      <c r="W64" s="302">
        <f t="shared" si="16"/>
        <v>3.3943928530752222E-7</v>
      </c>
      <c r="X64" s="302">
        <f t="shared" si="16"/>
        <v>1.6866861471985512E-6</v>
      </c>
      <c r="Y64" s="302">
        <f t="shared" si="16"/>
        <v>3.6203766690616768E-6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0.29556063936338839</v>
      </c>
      <c r="C65" s="302">
        <f t="shared" si="17"/>
        <v>0.29556063936338817</v>
      </c>
      <c r="D65" s="302">
        <f t="shared" si="17"/>
        <v>0.29556063936338833</v>
      </c>
      <c r="E65" s="302">
        <f t="shared" si="17"/>
        <v>0.29556063936338822</v>
      </c>
      <c r="F65" s="302">
        <f t="shared" si="17"/>
        <v>0.21145201575477002</v>
      </c>
      <c r="G65" s="302">
        <f t="shared" si="17"/>
        <v>0.21031441650155486</v>
      </c>
      <c r="H65" s="302">
        <f t="shared" si="17"/>
        <v>0.21333751669081988</v>
      </c>
      <c r="I65" s="302">
        <f t="shared" si="17"/>
        <v>0.22690919836082762</v>
      </c>
      <c r="J65" s="302">
        <f t="shared" si="17"/>
        <v>0.21940789632970409</v>
      </c>
      <c r="K65" s="302">
        <f t="shared" si="17"/>
        <v>0.21106814811583499</v>
      </c>
      <c r="L65" s="302">
        <f t="shared" si="17"/>
        <v>0.17595458609672587</v>
      </c>
      <c r="M65" s="302">
        <f t="shared" si="17"/>
        <v>0.20846903750680687</v>
      </c>
      <c r="N65" s="302">
        <f t="shared" si="17"/>
        <v>0.2096831266202781</v>
      </c>
      <c r="O65" s="302">
        <f t="shared" si="17"/>
        <v>0.21781704543692371</v>
      </c>
      <c r="P65" s="302">
        <f t="shared" si="17"/>
        <v>0.21256262702869361</v>
      </c>
      <c r="Q65" s="302">
        <f t="shared" si="17"/>
        <v>0.20960342991328582</v>
      </c>
      <c r="R65" s="302">
        <f t="shared" si="17"/>
        <v>0.20343606712864329</v>
      </c>
      <c r="S65" s="302">
        <f t="shared" si="17"/>
        <v>0.20168504089699518</v>
      </c>
      <c r="T65" s="302">
        <f t="shared" si="17"/>
        <v>0.20616578571478397</v>
      </c>
      <c r="U65" s="302">
        <f t="shared" si="17"/>
        <v>0.21275838123343774</v>
      </c>
      <c r="V65" s="302">
        <f t="shared" si="17"/>
        <v>0.21288092174063211</v>
      </c>
      <c r="W65" s="302">
        <f t="shared" si="17"/>
        <v>0.26531374145939973</v>
      </c>
      <c r="X65" s="302">
        <f t="shared" si="17"/>
        <v>0.27113162862613455</v>
      </c>
      <c r="Y65" s="302">
        <f t="shared" si="17"/>
        <v>0.2743976942969989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0.28457315490242829</v>
      </c>
      <c r="G66" s="301">
        <f t="shared" si="18"/>
        <v>0.28842210872681256</v>
      </c>
      <c r="H66" s="301">
        <f t="shared" si="18"/>
        <v>0.27819375018835324</v>
      </c>
      <c r="I66" s="301">
        <f t="shared" si="18"/>
        <v>0.2322753163290952</v>
      </c>
      <c r="J66" s="301">
        <f t="shared" si="18"/>
        <v>0.25765522499109017</v>
      </c>
      <c r="K66" s="301">
        <f t="shared" si="18"/>
        <v>0.28587193284445023</v>
      </c>
      <c r="L66" s="301">
        <f t="shared" si="18"/>
        <v>0.40467517435435035</v>
      </c>
      <c r="M66" s="301">
        <f t="shared" si="18"/>
        <v>0.29466576484666285</v>
      </c>
      <c r="N66" s="301">
        <f t="shared" si="18"/>
        <v>0.29055801519472563</v>
      </c>
      <c r="O66" s="301">
        <f t="shared" si="18"/>
        <v>0.26303771061639797</v>
      </c>
      <c r="P66" s="301">
        <f t="shared" si="18"/>
        <v>0.28081551221930345</v>
      </c>
      <c r="Q66" s="301">
        <f t="shared" si="18"/>
        <v>0.29082766106896663</v>
      </c>
      <c r="R66" s="301">
        <f t="shared" si="18"/>
        <v>0.31169431908515699</v>
      </c>
      <c r="S66" s="301">
        <f t="shared" si="18"/>
        <v>0.31761874202394785</v>
      </c>
      <c r="T66" s="301">
        <f t="shared" si="18"/>
        <v>0.30245858799450775</v>
      </c>
      <c r="U66" s="301">
        <f t="shared" si="18"/>
        <v>0.28015319735503169</v>
      </c>
      <c r="V66" s="301">
        <f t="shared" si="18"/>
        <v>0.27973859374793975</v>
      </c>
      <c r="W66" s="301">
        <f t="shared" si="18"/>
        <v>0.10053926531068488</v>
      </c>
      <c r="X66" s="301">
        <f t="shared" si="18"/>
        <v>7.9539680544793226E-2</v>
      </c>
      <c r="Y66" s="301">
        <f t="shared" si="18"/>
        <v>6.7557271843806804E-2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0.16112487664425784</v>
      </c>
      <c r="C67" s="301">
        <f t="shared" si="19"/>
        <v>0.16112487664425781</v>
      </c>
      <c r="D67" s="301">
        <f t="shared" si="19"/>
        <v>0.16112487664425781</v>
      </c>
      <c r="E67" s="301">
        <f t="shared" si="19"/>
        <v>0.16112487664425781</v>
      </c>
      <c r="F67" s="301">
        <f t="shared" si="19"/>
        <v>0.11527306216433678</v>
      </c>
      <c r="G67" s="301">
        <f t="shared" si="19"/>
        <v>0.11465289995417348</v>
      </c>
      <c r="H67" s="301">
        <f t="shared" si="19"/>
        <v>0.11630094296195595</v>
      </c>
      <c r="I67" s="301">
        <f t="shared" si="19"/>
        <v>0.1236995449532264</v>
      </c>
      <c r="J67" s="301">
        <f t="shared" si="19"/>
        <v>0.11961021030081995</v>
      </c>
      <c r="K67" s="301">
        <f t="shared" si="19"/>
        <v>0.11506379672864027</v>
      </c>
      <c r="L67" s="301">
        <f t="shared" si="19"/>
        <v>9.5921639095419634E-2</v>
      </c>
      <c r="M67" s="301">
        <f t="shared" si="19"/>
        <v>0.11364689163205342</v>
      </c>
      <c r="N67" s="301">
        <f t="shared" si="19"/>
        <v>0.11430875228800731</v>
      </c>
      <c r="O67" s="301">
        <f t="shared" si="19"/>
        <v>0.11874295796840272</v>
      </c>
      <c r="P67" s="301">
        <f t="shared" si="19"/>
        <v>0.11587851187812843</v>
      </c>
      <c r="Q67" s="301">
        <f t="shared" si="19"/>
        <v>0.11426530562978252</v>
      </c>
      <c r="R67" s="301">
        <f t="shared" si="19"/>
        <v>0.11090316793094597</v>
      </c>
      <c r="S67" s="301">
        <f t="shared" si="19"/>
        <v>0.1099485960157449</v>
      </c>
      <c r="T67" s="301">
        <f t="shared" si="19"/>
        <v>0.11239127396364638</v>
      </c>
      <c r="U67" s="301">
        <f t="shared" si="19"/>
        <v>0.115985227278934</v>
      </c>
      <c r="V67" s="301">
        <f t="shared" si="19"/>
        <v>0.1160520302339829</v>
      </c>
      <c r="W67" s="301">
        <f t="shared" si="19"/>
        <v>0.1447847086801112</v>
      </c>
      <c r="X67" s="301">
        <f t="shared" si="19"/>
        <v>0.14806750373216626</v>
      </c>
      <c r="Y67" s="301">
        <f t="shared" si="19"/>
        <v>0.14993054610027687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0.10043565093567267</v>
      </c>
      <c r="C68" s="235">
        <f t="shared" si="20"/>
        <v>0.1004356509356726</v>
      </c>
      <c r="D68" s="235">
        <f t="shared" si="20"/>
        <v>0.10043565093567267</v>
      </c>
      <c r="E68" s="235">
        <f t="shared" si="20"/>
        <v>0.10043565093567265</v>
      </c>
      <c r="F68" s="235">
        <f t="shared" si="20"/>
        <v>7.1854360884229238E-2</v>
      </c>
      <c r="G68" s="235">
        <f t="shared" si="20"/>
        <v>7.146778870145587E-2</v>
      </c>
      <c r="H68" s="235">
        <f t="shared" si="20"/>
        <v>7.2495080549269522E-2</v>
      </c>
      <c r="I68" s="235">
        <f t="shared" si="20"/>
        <v>7.7106928343870743E-2</v>
      </c>
      <c r="J68" s="235">
        <f t="shared" si="20"/>
        <v>7.4557880696715345E-2</v>
      </c>
      <c r="K68" s="235">
        <f t="shared" si="20"/>
        <v>7.1723917276201407E-2</v>
      </c>
      <c r="L68" s="235">
        <f t="shared" si="20"/>
        <v>5.9791836381886697E-2</v>
      </c>
      <c r="M68" s="235">
        <f t="shared" si="20"/>
        <v>7.0840703034840261E-2</v>
      </c>
      <c r="N68" s="235">
        <f t="shared" si="20"/>
        <v>7.1253267545013377E-2</v>
      </c>
      <c r="O68" s="235">
        <f t="shared" si="20"/>
        <v>7.4017287249285635E-2</v>
      </c>
      <c r="P68" s="235">
        <f t="shared" si="20"/>
        <v>7.2231762173092573E-2</v>
      </c>
      <c r="Q68" s="235">
        <f t="shared" si="20"/>
        <v>7.1226185486111801E-2</v>
      </c>
      <c r="R68" s="235">
        <f t="shared" si="20"/>
        <v>6.9130429105403651E-2</v>
      </c>
      <c r="S68" s="235">
        <f t="shared" si="20"/>
        <v>6.8535405831127952E-2</v>
      </c>
      <c r="T68" s="235">
        <f t="shared" si="20"/>
        <v>7.0058025769359822E-2</v>
      </c>
      <c r="U68" s="235">
        <f t="shared" si="20"/>
        <v>7.2298282197610114E-2</v>
      </c>
      <c r="V68" s="235">
        <f t="shared" si="20"/>
        <v>7.2339923180768664E-2</v>
      </c>
      <c r="W68" s="235">
        <f t="shared" si="20"/>
        <v>9.025016350469886E-2</v>
      </c>
      <c r="X68" s="235">
        <f t="shared" si="20"/>
        <v>9.2296462405330473E-2</v>
      </c>
      <c r="Y68" s="235">
        <f t="shared" si="20"/>
        <v>9.3457772048254603E-2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0.53161185627850871</v>
      </c>
      <c r="C72" s="322">
        <f>IF(C$5=0,0,C$5/TRE_fec!C$5)</f>
        <v>0.53161185627850882</v>
      </c>
      <c r="D72" s="322">
        <f>IF(D$5=0,0,D$5/TRE_fec!D$5)</f>
        <v>0.5316118562785086</v>
      </c>
      <c r="E72" s="322">
        <f>IF(E$5=0,0,E$5/TRE_fec!E$5)</f>
        <v>0.5316118562785086</v>
      </c>
      <c r="F72" s="322">
        <f>IF(F$5=0,0,F$5/TRE_fec!F$5)</f>
        <v>0.56818408469910631</v>
      </c>
      <c r="G72" s="322">
        <f>IF(G$5=0,0,G$5/TRE_fec!G$5)</f>
        <v>0.56871325917856952</v>
      </c>
      <c r="H72" s="322">
        <f>IF(H$5=0,0,H$5/TRE_fec!H$5)</f>
        <v>0.56730917586898288</v>
      </c>
      <c r="I72" s="322">
        <f>IF(I$5=0,0,I$5/TRE_fec!I$5)</f>
        <v>0.561090278475184</v>
      </c>
      <c r="J72" s="322">
        <f>IF(J$5=0,0,J$5/TRE_fec!J$5)</f>
        <v>0.56451061377690359</v>
      </c>
      <c r="K72" s="322">
        <f>IF(K$5=0,0,K$5/TRE_fec!K$5)</f>
        <v>0.56836253742459242</v>
      </c>
      <c r="L72" s="322">
        <f>IF(L$5=0,0,L$5/TRE_fec!L$5)</f>
        <v>0.58517428019936324</v>
      </c>
      <c r="M72" s="322">
        <f>IF(M$5=0,0,M$5/TRE_fec!M$5)</f>
        <v>0.56957376949600169</v>
      </c>
      <c r="N72" s="322">
        <f>IF(N$5=0,0,N$5/TRE_fec!N$5)</f>
        <v>0.5690073403539857</v>
      </c>
      <c r="O72" s="322">
        <f>IF(O$5=0,0,O$5/TRE_fec!O$5)</f>
        <v>0.56524135345606263</v>
      </c>
      <c r="P72" s="322">
        <f>IF(P$5=0,0,P$5/TRE_fec!P$5)</f>
        <v>0.56766841329771767</v>
      </c>
      <c r="Q72" s="322">
        <f>IF(Q$5=0,0,Q$5/TRE_fec!Q$5)</f>
        <v>0.56904448802935859</v>
      </c>
      <c r="R72" s="322">
        <f>IF(R$5=0,0,R$5/TRE_fec!R$5)</f>
        <v>0.57193396194032897</v>
      </c>
      <c r="S72" s="322">
        <f>IF(S$5=0,0,S$5/TRE_fec!S$5)</f>
        <v>0.57275969212380762</v>
      </c>
      <c r="T72" s="322">
        <f>IF(T$5=0,0,T$5/TRE_fec!T$5)</f>
        <v>0.57065144868709661</v>
      </c>
      <c r="U72" s="322">
        <f>IF(U$5=0,0,U$5/TRE_fec!U$5)</f>
        <v>0.56757761906446436</v>
      </c>
      <c r="V72" s="322">
        <f>IF(V$5=0,0,V$5/TRE_fec!V$5)</f>
        <v>0.56752079740782657</v>
      </c>
      <c r="W72" s="322">
        <f>IF(W$5=0,0,W$5/TRE_fec!W$5)</f>
        <v>0.5437310388500034</v>
      </c>
      <c r="X72" s="322">
        <f>IF(X$5=0,0,X$5/TRE_fec!X$5)</f>
        <v>0.54092010913245536</v>
      </c>
      <c r="Y72" s="322">
        <f>IF(Y$5=0,0,Y$5/TRE_fec!Y$5)</f>
        <v>0.53930366916186612</v>
      </c>
      <c r="DA72" s="95"/>
    </row>
    <row r="73" spans="1:105" ht="12" customHeight="1" x14ac:dyDescent="0.25">
      <c r="A73" s="55" t="s">
        <v>91</v>
      </c>
      <c r="B73" s="334">
        <f>IF(B$6=0,0,B$6/TRE_fec!B$6)</f>
        <v>0.44434527118243472</v>
      </c>
      <c r="C73" s="334">
        <f>IF(C$6=0,0,C$6/TRE_fec!C$6)</f>
        <v>0.44434527118243455</v>
      </c>
      <c r="D73" s="334">
        <f>IF(D$6=0,0,D$6/TRE_fec!D$6)</f>
        <v>0.44434527118243472</v>
      </c>
      <c r="E73" s="334">
        <f>IF(E$6=0,0,E$6/TRE_fec!E$6)</f>
        <v>0.44434527118243461</v>
      </c>
      <c r="F73" s="334">
        <f>IF(F$6=0,0,F$6/TRE_fec!F$6)</f>
        <v>0.44434527118243461</v>
      </c>
      <c r="G73" s="334">
        <f>IF(G$6=0,0,G$6/TRE_fec!G$6)</f>
        <v>0.44434527118243478</v>
      </c>
      <c r="H73" s="334">
        <f>IF(H$6=0,0,H$6/TRE_fec!H$6)</f>
        <v>0.44434527118243483</v>
      </c>
      <c r="I73" s="334">
        <f>IF(I$6=0,0,I$6/TRE_fec!I$6)</f>
        <v>0.44434527118243494</v>
      </c>
      <c r="J73" s="334">
        <f>IF(J$6=0,0,J$6/TRE_fec!J$6)</f>
        <v>0.44434527118243461</v>
      </c>
      <c r="K73" s="334">
        <f>IF(K$6=0,0,K$6/TRE_fec!K$6)</f>
        <v>0.44434527118243461</v>
      </c>
      <c r="L73" s="334">
        <f>IF(L$6=0,0,L$6/TRE_fec!L$6)</f>
        <v>0.44434527118243483</v>
      </c>
      <c r="M73" s="334">
        <f>IF(M$6=0,0,M$6/TRE_fec!M$6)</f>
        <v>0.44434527118243478</v>
      </c>
      <c r="N73" s="334">
        <f>IF(N$6=0,0,N$6/TRE_fec!N$6)</f>
        <v>0.44434527118243472</v>
      </c>
      <c r="O73" s="334">
        <f>IF(O$6=0,0,O$6/TRE_fec!O$6)</f>
        <v>0.44434527118243478</v>
      </c>
      <c r="P73" s="334">
        <f>IF(P$6=0,0,P$6/TRE_fec!P$6)</f>
        <v>0.44434527118243472</v>
      </c>
      <c r="Q73" s="334">
        <f>IF(Q$6=0,0,Q$6/TRE_fec!Q$6)</f>
        <v>0.44434527118243478</v>
      </c>
      <c r="R73" s="334">
        <f>IF(R$6=0,0,R$6/TRE_fec!R$6)</f>
        <v>0.44434527118243478</v>
      </c>
      <c r="S73" s="334">
        <f>IF(S$6=0,0,S$6/TRE_fec!S$6)</f>
        <v>0.44434527118243472</v>
      </c>
      <c r="T73" s="334">
        <f>IF(T$6=0,0,T$6/TRE_fec!T$6)</f>
        <v>0.44434527118243472</v>
      </c>
      <c r="U73" s="334">
        <f>IF(U$6=0,0,U$6/TRE_fec!U$6)</f>
        <v>0.44434527118243478</v>
      </c>
      <c r="V73" s="334">
        <f>IF(V$6=0,0,V$6/TRE_fec!V$6)</f>
        <v>0.44434527118243483</v>
      </c>
      <c r="W73" s="334">
        <f>IF(W$6=0,0,W$6/TRE_fec!W$6)</f>
        <v>0.44434527118243489</v>
      </c>
      <c r="X73" s="334">
        <f>IF(X$6=0,0,X$6/TRE_fec!X$6)</f>
        <v>0.444345271182435</v>
      </c>
      <c r="Y73" s="334">
        <f>IF(Y$6=0,0,Y$6/TRE_fec!Y$6)</f>
        <v>0.44434527118243472</v>
      </c>
      <c r="DA73" s="67"/>
    </row>
    <row r="74" spans="1:105" ht="12" customHeight="1" x14ac:dyDescent="0.25">
      <c r="A74" s="173" t="s">
        <v>92</v>
      </c>
      <c r="B74" s="335">
        <f>IF(B$7=0,0,B$7/TRE_fec!B$7)</f>
        <v>0.11521953644406567</v>
      </c>
      <c r="C74" s="335">
        <f>IF(C$7=0,0,C$7/TRE_fec!C$7)</f>
        <v>0.1152195364440657</v>
      </c>
      <c r="D74" s="335">
        <f>IF(D$7=0,0,D$7/TRE_fec!D$7)</f>
        <v>0.11521953644406575</v>
      </c>
      <c r="E74" s="335">
        <f>IF(E$7=0,0,E$7/TRE_fec!E$7)</f>
        <v>0.11521953644406573</v>
      </c>
      <c r="F74" s="335">
        <f>IF(F$7=0,0,F$7/TRE_fec!F$7)</f>
        <v>0.11521953644406575</v>
      </c>
      <c r="G74" s="335">
        <f>IF(G$7=0,0,G$7/TRE_fec!G$7)</f>
        <v>0.11521953644406571</v>
      </c>
      <c r="H74" s="335">
        <f>IF(H$7=0,0,H$7/TRE_fec!H$7)</f>
        <v>0.11521953644406571</v>
      </c>
      <c r="I74" s="335">
        <f>IF(I$7=0,0,I$7/TRE_fec!I$7)</f>
        <v>0.11521953644406571</v>
      </c>
      <c r="J74" s="335">
        <f>IF(J$7=0,0,J$7/TRE_fec!J$7)</f>
        <v>0.11521953644406571</v>
      </c>
      <c r="K74" s="335">
        <f>IF(K$7=0,0,K$7/TRE_fec!K$7)</f>
        <v>0.1152195364440657</v>
      </c>
      <c r="L74" s="335">
        <f>IF(L$7=0,0,L$7/TRE_fec!L$7)</f>
        <v>0.11521953644406564</v>
      </c>
      <c r="M74" s="335">
        <f>IF(M$7=0,0,M$7/TRE_fec!M$7)</f>
        <v>0.11521953644406566</v>
      </c>
      <c r="N74" s="335">
        <f>IF(N$7=0,0,N$7/TRE_fec!N$7)</f>
        <v>0.11521953644406568</v>
      </c>
      <c r="O74" s="335">
        <f>IF(O$7=0,0,O$7/TRE_fec!O$7)</f>
        <v>0.1152195364440657</v>
      </c>
      <c r="P74" s="335">
        <f>IF(P$7=0,0,P$7/TRE_fec!P$7)</f>
        <v>0.11521953644406575</v>
      </c>
      <c r="Q74" s="335">
        <f>IF(Q$7=0,0,Q$7/TRE_fec!Q$7)</f>
        <v>0.11521953644406566</v>
      </c>
      <c r="R74" s="335">
        <f>IF(R$7=0,0,R$7/TRE_fec!R$7)</f>
        <v>0.1152195364440657</v>
      </c>
      <c r="S74" s="335">
        <f>IF(S$7=0,0,S$7/TRE_fec!S$7)</f>
        <v>0.11521953644406568</v>
      </c>
      <c r="T74" s="335">
        <f>IF(T$7=0,0,T$7/TRE_fec!T$7)</f>
        <v>0.11521953644406568</v>
      </c>
      <c r="U74" s="335">
        <f>IF(U$7=0,0,U$7/TRE_fec!U$7)</f>
        <v>0.11521953644406571</v>
      </c>
      <c r="V74" s="335">
        <f>IF(V$7=0,0,V$7/TRE_fec!V$7)</f>
        <v>0.11521953644406573</v>
      </c>
      <c r="W74" s="335">
        <f>IF(W$7=0,0,W$7/TRE_fec!W$7)</f>
        <v>0.11521953644406567</v>
      </c>
      <c r="X74" s="335">
        <f>IF(X$7=0,0,X$7/TRE_fec!X$7)</f>
        <v>0.11521953644406571</v>
      </c>
      <c r="Y74" s="335">
        <f>IF(Y$7=0,0,Y$7/TRE_fec!Y$7)</f>
        <v>0.1152195364440657</v>
      </c>
      <c r="DA74" s="177"/>
    </row>
    <row r="75" spans="1:105" ht="12" customHeight="1" x14ac:dyDescent="0.25">
      <c r="A75" s="173" t="s">
        <v>93</v>
      </c>
      <c r="B75" s="335">
        <f>IF(B$8=0,0,B$8/TRE_fec!B$8)</f>
        <v>0.6227469468838841</v>
      </c>
      <c r="C75" s="335">
        <f>IF(C$8=0,0,C$8/TRE_fec!C$8)</f>
        <v>0.62274694688388388</v>
      </c>
      <c r="D75" s="335">
        <f>IF(D$8=0,0,D$8/TRE_fec!D$8)</f>
        <v>0.6227469468838841</v>
      </c>
      <c r="E75" s="335">
        <f>IF(E$8=0,0,E$8/TRE_fec!E$8)</f>
        <v>0.62274694688388388</v>
      </c>
      <c r="F75" s="335">
        <f>IF(F$8=0,0,F$8/TRE_fec!F$8)</f>
        <v>0.6227469468838841</v>
      </c>
      <c r="G75" s="335">
        <f>IF(G$8=0,0,G$8/TRE_fec!G$8)</f>
        <v>0.62274694688388377</v>
      </c>
      <c r="H75" s="335">
        <f>IF(H$8=0,0,H$8/TRE_fec!H$8)</f>
        <v>0.62274694688388377</v>
      </c>
      <c r="I75" s="335">
        <f>IF(I$8=0,0,I$8/TRE_fec!I$8)</f>
        <v>0.62274694688388421</v>
      </c>
      <c r="J75" s="335">
        <f>IF(J$8=0,0,J$8/TRE_fec!J$8)</f>
        <v>0.62274694688388421</v>
      </c>
      <c r="K75" s="335">
        <f>IF(K$8=0,0,K$8/TRE_fec!K$8)</f>
        <v>0.62274694688388355</v>
      </c>
      <c r="L75" s="335">
        <f>IF(L$8=0,0,L$8/TRE_fec!L$8)</f>
        <v>0.62274694688388388</v>
      </c>
      <c r="M75" s="335">
        <f>IF(M$8=0,0,M$8/TRE_fec!M$8)</f>
        <v>0.62274694688388388</v>
      </c>
      <c r="N75" s="335">
        <f>IF(N$8=0,0,N$8/TRE_fec!N$8)</f>
        <v>0.62274694688388399</v>
      </c>
      <c r="O75" s="335">
        <f>IF(O$8=0,0,O$8/TRE_fec!O$8)</f>
        <v>0.62274694688388388</v>
      </c>
      <c r="P75" s="335">
        <f>IF(P$8=0,0,P$8/TRE_fec!P$8)</f>
        <v>0.62274694688388399</v>
      </c>
      <c r="Q75" s="335">
        <f>IF(Q$8=0,0,Q$8/TRE_fec!Q$8)</f>
        <v>0.6227469468838841</v>
      </c>
      <c r="R75" s="335">
        <f>IF(R$8=0,0,R$8/TRE_fec!R$8)</f>
        <v>0.62274694688388432</v>
      </c>
      <c r="S75" s="335">
        <f>IF(S$8=0,0,S$8/TRE_fec!S$8)</f>
        <v>0.6227469468838841</v>
      </c>
      <c r="T75" s="335">
        <f>IF(T$8=0,0,T$8/TRE_fec!T$8)</f>
        <v>0.62274694688388388</v>
      </c>
      <c r="U75" s="335">
        <f>IF(U$8=0,0,U$8/TRE_fec!U$8)</f>
        <v>0.62274694688388388</v>
      </c>
      <c r="V75" s="335">
        <f>IF(V$8=0,0,V$8/TRE_fec!V$8)</f>
        <v>0.62274694688388377</v>
      </c>
      <c r="W75" s="335">
        <f>IF(W$8=0,0,W$8/TRE_fec!W$8)</f>
        <v>0.6227469468838841</v>
      </c>
      <c r="X75" s="335">
        <f>IF(X$8=0,0,X$8/TRE_fec!X$8)</f>
        <v>0.62274694688388388</v>
      </c>
      <c r="Y75" s="335">
        <f>IF(Y$8=0,0,Y$8/TRE_fec!Y$8)</f>
        <v>0.62274694688388377</v>
      </c>
      <c r="DA75" s="177"/>
    </row>
    <row r="76" spans="1:105" ht="12" customHeight="1" x14ac:dyDescent="0.25">
      <c r="A76" s="173" t="s">
        <v>94</v>
      </c>
      <c r="B76" s="335">
        <f>IF(B$9=0,0,B$9/TRE_fec!B$9)</f>
        <v>0.4402891157557165</v>
      </c>
      <c r="C76" s="335">
        <f>IF(C$9=0,0,C$9/TRE_fec!C$9)</f>
        <v>0.44028911575571622</v>
      </c>
      <c r="D76" s="335">
        <f>IF(D$9=0,0,D$9/TRE_fec!D$9)</f>
        <v>0.44028911575571622</v>
      </c>
      <c r="E76" s="335">
        <f>IF(E$9=0,0,E$9/TRE_fec!E$9)</f>
        <v>0.44028911575571655</v>
      </c>
      <c r="F76" s="335">
        <f>IF(F$9=0,0,F$9/TRE_fec!F$9)</f>
        <v>0.4402891157557165</v>
      </c>
      <c r="G76" s="335">
        <f>IF(G$9=0,0,G$9/TRE_fec!G$9)</f>
        <v>0.44028911575571661</v>
      </c>
      <c r="H76" s="335">
        <f>IF(H$9=0,0,H$9/TRE_fec!H$9)</f>
        <v>0.44028911575571655</v>
      </c>
      <c r="I76" s="335">
        <f>IF(I$9=0,0,I$9/TRE_fec!I$9)</f>
        <v>0.44028911575571644</v>
      </c>
      <c r="J76" s="335">
        <f>IF(J$9=0,0,J$9/TRE_fec!J$9)</f>
        <v>0.44028911575571644</v>
      </c>
      <c r="K76" s="335">
        <f>IF(K$9=0,0,K$9/TRE_fec!K$9)</f>
        <v>0.44028911575571655</v>
      </c>
      <c r="L76" s="335">
        <f>IF(L$9=0,0,L$9/TRE_fec!L$9)</f>
        <v>0.44028911575571644</v>
      </c>
      <c r="M76" s="335">
        <f>IF(M$9=0,0,M$9/TRE_fec!M$9)</f>
        <v>0.44028911575571611</v>
      </c>
      <c r="N76" s="335">
        <f>IF(N$9=0,0,N$9/TRE_fec!N$9)</f>
        <v>0.44028911575571633</v>
      </c>
      <c r="O76" s="335">
        <f>IF(O$9=0,0,O$9/TRE_fec!O$9)</f>
        <v>0.44028911575571639</v>
      </c>
      <c r="P76" s="335">
        <f>IF(P$9=0,0,P$9/TRE_fec!P$9)</f>
        <v>0.44028911575571639</v>
      </c>
      <c r="Q76" s="335">
        <f>IF(Q$9=0,0,Q$9/TRE_fec!Q$9)</f>
        <v>0.44028911575571633</v>
      </c>
      <c r="R76" s="335">
        <f>IF(R$9=0,0,R$9/TRE_fec!R$9)</f>
        <v>0.44028911575571628</v>
      </c>
      <c r="S76" s="335">
        <f>IF(S$9=0,0,S$9/TRE_fec!S$9)</f>
        <v>0.44028911575571633</v>
      </c>
      <c r="T76" s="335">
        <f>IF(T$9=0,0,T$9/TRE_fec!T$9)</f>
        <v>0.44028911575571644</v>
      </c>
      <c r="U76" s="335">
        <f>IF(U$9=0,0,U$9/TRE_fec!U$9)</f>
        <v>0.44028911575571639</v>
      </c>
      <c r="V76" s="335">
        <f>IF(V$9=0,0,V$9/TRE_fec!V$9)</f>
        <v>0.44028911575571622</v>
      </c>
      <c r="W76" s="335">
        <f>IF(W$9=0,0,W$9/TRE_fec!W$9)</f>
        <v>0.44028911575571644</v>
      </c>
      <c r="X76" s="335">
        <f>IF(X$9=0,0,X$9/TRE_fec!X$9)</f>
        <v>0.44028911575571633</v>
      </c>
      <c r="Y76" s="335">
        <f>IF(Y$9=0,0,Y$9/TRE_fec!Y$9)</f>
        <v>0.44028911575571639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0.76933291893329825</v>
      </c>
      <c r="C77" s="336">
        <f>IF(C$10=0,0,C$10/TRE_fec!C$10)</f>
        <v>0.76933291893329792</v>
      </c>
      <c r="D77" s="336">
        <f>IF(D$10=0,0,D$10/TRE_fec!D$10)</f>
        <v>0.76933291893329836</v>
      </c>
      <c r="E77" s="336">
        <f>IF(E$10=0,0,E$10/TRE_fec!E$10)</f>
        <v>0.7693329189332988</v>
      </c>
      <c r="F77" s="336">
        <f>IF(F$10=0,0,F$10/TRE_fec!F$10)</f>
        <v>0.7693329189332988</v>
      </c>
      <c r="G77" s="336">
        <f>IF(G$10=0,0,G$10/TRE_fec!G$10)</f>
        <v>0.76933291893329858</v>
      </c>
      <c r="H77" s="336">
        <f>IF(H$10=0,0,H$10/TRE_fec!H$10)</f>
        <v>0.7693329189332988</v>
      </c>
      <c r="I77" s="336">
        <f>IF(I$10=0,0,I$10/TRE_fec!I$10)</f>
        <v>0.76933291893329869</v>
      </c>
      <c r="J77" s="336">
        <f>IF(J$10=0,0,J$10/TRE_fec!J$10)</f>
        <v>0.76933291893329869</v>
      </c>
      <c r="K77" s="336">
        <f>IF(K$10=0,0,K$10/TRE_fec!K$10)</f>
        <v>0.76933291893329858</v>
      </c>
      <c r="L77" s="336">
        <f>IF(L$10=0,0,L$10/TRE_fec!L$10)</f>
        <v>0.76933291893329858</v>
      </c>
      <c r="M77" s="336">
        <f>IF(M$10=0,0,M$10/TRE_fec!M$10)</f>
        <v>0.7693329189332988</v>
      </c>
      <c r="N77" s="336">
        <f>IF(N$10=0,0,N$10/TRE_fec!N$10)</f>
        <v>0.76933291893329858</v>
      </c>
      <c r="O77" s="336">
        <f>IF(O$10=0,0,O$10/TRE_fec!O$10)</f>
        <v>0.76933291893329858</v>
      </c>
      <c r="P77" s="336">
        <f>IF(P$10=0,0,P$10/TRE_fec!P$10)</f>
        <v>0.76933291893329869</v>
      </c>
      <c r="Q77" s="336">
        <f>IF(Q$10=0,0,Q$10/TRE_fec!Q$10)</f>
        <v>0.76933291893329869</v>
      </c>
      <c r="R77" s="336">
        <f>IF(R$10=0,0,R$10/TRE_fec!R$10)</f>
        <v>0.76933291893329847</v>
      </c>
      <c r="S77" s="336">
        <f>IF(S$10=0,0,S$10/TRE_fec!S$10)</f>
        <v>0.76933291893329869</v>
      </c>
      <c r="T77" s="336">
        <f>IF(T$10=0,0,T$10/TRE_fec!T$10)</f>
        <v>0.76933291893329858</v>
      </c>
      <c r="U77" s="336">
        <f>IF(U$10=0,0,U$10/TRE_fec!U$10)</f>
        <v>0.76933291893329869</v>
      </c>
      <c r="V77" s="336">
        <f>IF(V$10=0,0,V$10/TRE_fec!V$10)</f>
        <v>0.76933291893329869</v>
      </c>
      <c r="W77" s="336">
        <f>IF(W$10=0,0,W$10/TRE_fec!W$10)</f>
        <v>0.76933267769034908</v>
      </c>
      <c r="X77" s="336">
        <f>IF(X$10=0,0,X$10/TRE_fec!X$10)</f>
        <v>0.76933174591793274</v>
      </c>
      <c r="Y77" s="336">
        <f>IF(Y$10=0,0,Y$10/TRE_fec!Y$10)</f>
        <v>0.76933043111220101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0.59081706392167976</v>
      </c>
      <c r="C78" s="349">
        <f>IF(C$16=0,0,C$16/TRE_fec!C$16)</f>
        <v>0.59081706392167965</v>
      </c>
      <c r="D78" s="349">
        <f>IF(D$16=0,0,D$16/TRE_fec!D$16)</f>
        <v>0.59081706392167965</v>
      </c>
      <c r="E78" s="349">
        <f>IF(E$16=0,0,E$16/TRE_fec!E$16)</f>
        <v>0.59081706392167965</v>
      </c>
      <c r="F78" s="349">
        <f>IF(F$16=0,0,F$16/TRE_fec!F$16)</f>
        <v>0.59081706392167976</v>
      </c>
      <c r="G78" s="349">
        <f>IF(G$16=0,0,G$16/TRE_fec!G$16)</f>
        <v>0.59081706392167976</v>
      </c>
      <c r="H78" s="349">
        <f>IF(H$16=0,0,H$16/TRE_fec!H$16)</f>
        <v>0.59081706392167965</v>
      </c>
      <c r="I78" s="349">
        <f>IF(I$16=0,0,I$16/TRE_fec!I$16)</f>
        <v>0.59081706392167965</v>
      </c>
      <c r="J78" s="349">
        <f>IF(J$16=0,0,J$16/TRE_fec!J$16)</f>
        <v>0.59081706392167976</v>
      </c>
      <c r="K78" s="349">
        <f>IF(K$16=0,0,K$16/TRE_fec!K$16)</f>
        <v>0.59081706392167976</v>
      </c>
      <c r="L78" s="349">
        <f>IF(L$16=0,0,L$16/TRE_fec!L$16)</f>
        <v>0.59081706392167965</v>
      </c>
      <c r="M78" s="349">
        <f>IF(M$16=0,0,M$16/TRE_fec!M$16)</f>
        <v>0.59081706392167965</v>
      </c>
      <c r="N78" s="349">
        <f>IF(N$16=0,0,N$16/TRE_fec!N$16)</f>
        <v>0.59081706392167976</v>
      </c>
      <c r="O78" s="349">
        <f>IF(O$16=0,0,O$16/TRE_fec!O$16)</f>
        <v>0.59081706392167965</v>
      </c>
      <c r="P78" s="349">
        <f>IF(P$16=0,0,P$16/TRE_fec!P$16)</f>
        <v>0.59081706392167976</v>
      </c>
      <c r="Q78" s="349">
        <f>IF(Q$16=0,0,Q$16/TRE_fec!Q$16)</f>
        <v>0.59081706392167965</v>
      </c>
      <c r="R78" s="349">
        <f>IF(R$16=0,0,R$16/TRE_fec!R$16)</f>
        <v>0.59081706392167965</v>
      </c>
      <c r="S78" s="349">
        <f>IF(S$16=0,0,S$16/TRE_fec!S$16)</f>
        <v>0.59081706392167976</v>
      </c>
      <c r="T78" s="349">
        <f>IF(T$16=0,0,T$16/TRE_fec!T$16)</f>
        <v>0.59081706392167965</v>
      </c>
      <c r="U78" s="349">
        <f>IF(U$16=0,0,U$16/TRE_fec!U$16)</f>
        <v>0.59081706392167976</v>
      </c>
      <c r="V78" s="349">
        <f>IF(V$16=0,0,V$16/TRE_fec!V$16)</f>
        <v>0.59081706392167965</v>
      </c>
      <c r="W78" s="349">
        <f>IF(W$16=0,0,W$16/TRE_fec!W$16)</f>
        <v>0.59081688146711109</v>
      </c>
      <c r="X78" s="349">
        <f>IF(X$16=0,0,X$16/TRE_fec!X$16)</f>
        <v>0.59081617675787734</v>
      </c>
      <c r="Y78" s="349">
        <f>IF(Y$16=0,0,Y$16/TRE_fec!Y$16)</f>
        <v>0.59081518235653718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0.5064146262185828</v>
      </c>
      <c r="C79" s="349">
        <f>IF(C$24=0,0,C$24/TRE_fec!C$24)</f>
        <v>0.50641462621858269</v>
      </c>
      <c r="D79" s="349">
        <f>IF(D$24=0,0,D$24/TRE_fec!D$24)</f>
        <v>0.50641462621858258</v>
      </c>
      <c r="E79" s="349">
        <f>IF(E$24=0,0,E$24/TRE_fec!E$24)</f>
        <v>0.50641462621858235</v>
      </c>
      <c r="F79" s="349">
        <f>IF(F$24=0,0,F$24/TRE_fec!F$24)</f>
        <v>0.50641462621858269</v>
      </c>
      <c r="G79" s="349">
        <f>IF(G$24=0,0,G$24/TRE_fec!G$24)</f>
        <v>0.50641462621858246</v>
      </c>
      <c r="H79" s="349">
        <f>IF(H$24=0,0,H$24/TRE_fec!H$24)</f>
        <v>0.50641462621858258</v>
      </c>
      <c r="I79" s="349">
        <f>IF(I$24=0,0,I$24/TRE_fec!I$24)</f>
        <v>0.50641462621858269</v>
      </c>
      <c r="J79" s="349">
        <f>IF(J$24=0,0,J$24/TRE_fec!J$24)</f>
        <v>0.5064146262185828</v>
      </c>
      <c r="K79" s="349">
        <f>IF(K$24=0,0,K$24/TRE_fec!K$24)</f>
        <v>0.50641462621858269</v>
      </c>
      <c r="L79" s="349">
        <f>IF(L$24=0,0,L$24/TRE_fec!L$24)</f>
        <v>0.50641462621858269</v>
      </c>
      <c r="M79" s="349">
        <f>IF(M$24=0,0,M$24/TRE_fec!M$24)</f>
        <v>0.50641462621858258</v>
      </c>
      <c r="N79" s="349">
        <f>IF(N$24=0,0,N$24/TRE_fec!N$24)</f>
        <v>0.50641462621858269</v>
      </c>
      <c r="O79" s="349">
        <f>IF(O$24=0,0,O$24/TRE_fec!O$24)</f>
        <v>0.50641462621858258</v>
      </c>
      <c r="P79" s="349">
        <f>IF(P$24=0,0,P$24/TRE_fec!P$24)</f>
        <v>0.50641462621858269</v>
      </c>
      <c r="Q79" s="349">
        <f>IF(Q$24=0,0,Q$24/TRE_fec!Q$24)</f>
        <v>0.50641462621858258</v>
      </c>
      <c r="R79" s="349">
        <f>IF(R$24=0,0,R$24/TRE_fec!R$24)</f>
        <v>0.50641462621858269</v>
      </c>
      <c r="S79" s="349">
        <f>IF(S$24=0,0,S$24/TRE_fec!S$24)</f>
        <v>0.50641462621858269</v>
      </c>
      <c r="T79" s="349">
        <f>IF(T$24=0,0,T$24/TRE_fec!T$24)</f>
        <v>0.50641462621858269</v>
      </c>
      <c r="U79" s="349">
        <f>IF(U$24=0,0,U$24/TRE_fec!U$24)</f>
        <v>0.50641462621858258</v>
      </c>
      <c r="V79" s="349">
        <f>IF(V$24=0,0,V$24/TRE_fec!V$24)</f>
        <v>0.5064146262185828</v>
      </c>
      <c r="W79" s="349">
        <f>IF(W$24=0,0,W$24/TRE_fec!W$24)</f>
        <v>0.5004215180006415</v>
      </c>
      <c r="X79" s="349">
        <f>IF(X$24=0,0,X$24/TRE_fec!X$24)</f>
        <v>0.49670663250506691</v>
      </c>
      <c r="Y79" s="349">
        <f>IF(Y$24=0,0,Y$24/TRE_fec!Y$24)</f>
        <v>0.49434559370192782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0.5064146262185828</v>
      </c>
      <c r="C80" s="349">
        <f>IF(C$27=0,0,C$27/TRE_fec!C$27)</f>
        <v>0.50641462621858269</v>
      </c>
      <c r="D80" s="349">
        <f>IF(D$27=0,0,D$27/TRE_fec!D$27)</f>
        <v>0.50641462621858269</v>
      </c>
      <c r="E80" s="349">
        <f>IF(E$27=0,0,E$27/TRE_fec!E$27)</f>
        <v>0.50641462621858246</v>
      </c>
      <c r="F80" s="349">
        <f>IF(F$27=0,0,F$27/TRE_fec!F$27)</f>
        <v>0.50641462621858246</v>
      </c>
      <c r="G80" s="349">
        <f>IF(G$27=0,0,G$27/TRE_fec!G$27)</f>
        <v>0.50641462621858258</v>
      </c>
      <c r="H80" s="349">
        <f>IF(H$27=0,0,H$27/TRE_fec!H$27)</f>
        <v>0.50641462621858258</v>
      </c>
      <c r="I80" s="349">
        <f>IF(I$27=0,0,I$27/TRE_fec!I$27)</f>
        <v>0.50641462621858258</v>
      </c>
      <c r="J80" s="349">
        <f>IF(J$27=0,0,J$27/TRE_fec!J$27)</f>
        <v>0.50641462621858258</v>
      </c>
      <c r="K80" s="349">
        <f>IF(K$27=0,0,K$27/TRE_fec!K$27)</f>
        <v>0.50641462621858246</v>
      </c>
      <c r="L80" s="349">
        <f>IF(L$27=0,0,L$27/TRE_fec!L$27)</f>
        <v>0.50641462621858269</v>
      </c>
      <c r="M80" s="349">
        <f>IF(M$27=0,0,M$27/TRE_fec!M$27)</f>
        <v>0.50641462621858269</v>
      </c>
      <c r="N80" s="349">
        <f>IF(N$27=0,0,N$27/TRE_fec!N$27)</f>
        <v>0.50641462621858258</v>
      </c>
      <c r="O80" s="349">
        <f>IF(O$27=0,0,O$27/TRE_fec!O$27)</f>
        <v>0.50641462621858246</v>
      </c>
      <c r="P80" s="349">
        <f>IF(P$27=0,0,P$27/TRE_fec!P$27)</f>
        <v>0.50641462621858269</v>
      </c>
      <c r="Q80" s="349">
        <f>IF(Q$27=0,0,Q$27/TRE_fec!Q$27)</f>
        <v>0.50641462621858269</v>
      </c>
      <c r="R80" s="349">
        <f>IF(R$27=0,0,R$27/TRE_fec!R$27)</f>
        <v>0.50641462621858269</v>
      </c>
      <c r="S80" s="349">
        <f>IF(S$27=0,0,S$27/TRE_fec!S$27)</f>
        <v>0.50641462621858269</v>
      </c>
      <c r="T80" s="349">
        <f>IF(T$27=0,0,T$27/TRE_fec!T$27)</f>
        <v>0.50641462621858269</v>
      </c>
      <c r="U80" s="349">
        <f>IF(U$27=0,0,U$27/TRE_fec!U$27)</f>
        <v>0.50641462621858269</v>
      </c>
      <c r="V80" s="349">
        <f>IF(V$27=0,0,V$27/TRE_fec!V$27)</f>
        <v>0.5064146262185828</v>
      </c>
      <c r="W80" s="349">
        <f>IF(W$27=0,0,W$27/TRE_fec!W$27)</f>
        <v>0.50641446982895244</v>
      </c>
      <c r="X80" s="349">
        <f>IF(X$27=0,0,X$27/TRE_fec!X$27)</f>
        <v>0.50641386579246661</v>
      </c>
      <c r="Y80" s="349">
        <f>IF(Y$27=0,0,Y$27/TRE_fec!Y$27)</f>
        <v>0.50641301344846068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</v>
      </c>
      <c r="C81" s="349">
        <f>IF(C$35=0,0,C$35/TRE_fec!C$35)</f>
        <v>0</v>
      </c>
      <c r="D81" s="349">
        <f>IF(D$35=0,0,D$35/TRE_fec!D$35)</f>
        <v>0</v>
      </c>
      <c r="E81" s="349">
        <f>IF(E$35=0,0,E$35/TRE_fec!E$35)</f>
        <v>0</v>
      </c>
      <c r="F81" s="349">
        <f>IF(F$35=0,0,F$35/TRE_fec!F$35)</f>
        <v>0.68700337019354785</v>
      </c>
      <c r="G81" s="349">
        <f>IF(G$35=0,0,G$35/TRE_fec!G$35)</f>
        <v>0.68700337019354774</v>
      </c>
      <c r="H81" s="349">
        <f>IF(H$35=0,0,H$35/TRE_fec!H$35)</f>
        <v>0.68700337019354774</v>
      </c>
      <c r="I81" s="349">
        <f>IF(I$35=0,0,I$35/TRE_fec!I$35)</f>
        <v>0.68700337019354807</v>
      </c>
      <c r="J81" s="349">
        <f>IF(J$35=0,0,J$35/TRE_fec!J$35)</f>
        <v>0.68700337019354807</v>
      </c>
      <c r="K81" s="349">
        <f>IF(K$35=0,0,K$35/TRE_fec!K$35)</f>
        <v>0.68700337019354807</v>
      </c>
      <c r="L81" s="349">
        <f>IF(L$35=0,0,L$35/TRE_fec!L$35)</f>
        <v>0.68700337019354818</v>
      </c>
      <c r="M81" s="349">
        <f>IF(M$35=0,0,M$35/TRE_fec!M$35)</f>
        <v>0.68700337019354785</v>
      </c>
      <c r="N81" s="349">
        <f>IF(N$35=0,0,N$35/TRE_fec!N$35)</f>
        <v>0.68700337019354796</v>
      </c>
      <c r="O81" s="349">
        <f>IF(O$35=0,0,O$35/TRE_fec!O$35)</f>
        <v>0.68700337019354796</v>
      </c>
      <c r="P81" s="349">
        <f>IF(P$35=0,0,P$35/TRE_fec!P$35)</f>
        <v>0.68700337019354807</v>
      </c>
      <c r="Q81" s="349">
        <f>IF(Q$35=0,0,Q$35/TRE_fec!Q$35)</f>
        <v>0.68700337019354807</v>
      </c>
      <c r="R81" s="349">
        <f>IF(R$35=0,0,R$35/TRE_fec!R$35)</f>
        <v>0.68700337019354796</v>
      </c>
      <c r="S81" s="349">
        <f>IF(S$35=0,0,S$35/TRE_fec!S$35)</f>
        <v>0.68700337019354796</v>
      </c>
      <c r="T81" s="349">
        <f>IF(T$35=0,0,T$35/TRE_fec!T$35)</f>
        <v>0.68700337019354774</v>
      </c>
      <c r="U81" s="349">
        <f>IF(U$35=0,0,U$35/TRE_fec!U$35)</f>
        <v>0.68700337019354796</v>
      </c>
      <c r="V81" s="349">
        <f>IF(V$35=0,0,V$35/TRE_fec!V$35)</f>
        <v>0.68700337019354807</v>
      </c>
      <c r="W81" s="349">
        <f>IF(W$35=0,0,W$35/TRE_fec!W$35)</f>
        <v>0.68700050515458067</v>
      </c>
      <c r="X81" s="349">
        <f>IF(X$35=0,0,X$35/TRE_fec!X$35)</f>
        <v>0.68697409601989745</v>
      </c>
      <c r="Y81" s="349">
        <f>IF(Y$35=0,0,Y$35/TRE_fec!Y$35)</f>
        <v>0.68690087241329789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0.57514984034570471</v>
      </c>
      <c r="C82" s="349">
        <f>IF(C$46=0,0,C$46/TRE_fec!C$46)</f>
        <v>0.57514984034570493</v>
      </c>
      <c r="D82" s="349">
        <f>IF(D$46=0,0,D$46/TRE_fec!D$46)</f>
        <v>0.57514984034570471</v>
      </c>
      <c r="E82" s="349">
        <f>IF(E$46=0,0,E$46/TRE_fec!E$46)</f>
        <v>0.57514984034570482</v>
      </c>
      <c r="F82" s="349">
        <f>IF(F$46=0,0,F$46/TRE_fec!F$46)</f>
        <v>0.57514984034570482</v>
      </c>
      <c r="G82" s="349">
        <f>IF(G$46=0,0,G$46/TRE_fec!G$46)</f>
        <v>0.57514984034570493</v>
      </c>
      <c r="H82" s="349">
        <f>IF(H$46=0,0,H$46/TRE_fec!H$46)</f>
        <v>0.57514984034570493</v>
      </c>
      <c r="I82" s="349">
        <f>IF(I$46=0,0,I$46/TRE_fec!I$46)</f>
        <v>0.57514984034570482</v>
      </c>
      <c r="J82" s="349">
        <f>IF(J$46=0,0,J$46/TRE_fec!J$46)</f>
        <v>0.57514984034570493</v>
      </c>
      <c r="K82" s="349">
        <f>IF(K$46=0,0,K$46/TRE_fec!K$46)</f>
        <v>0.57514984034570471</v>
      </c>
      <c r="L82" s="349">
        <f>IF(L$46=0,0,L$46/TRE_fec!L$46)</f>
        <v>0.57514984034570493</v>
      </c>
      <c r="M82" s="349">
        <f>IF(M$46=0,0,M$46/TRE_fec!M$46)</f>
        <v>0.57514984034570471</v>
      </c>
      <c r="N82" s="349">
        <f>IF(N$46=0,0,N$46/TRE_fec!N$46)</f>
        <v>0.57514984034570504</v>
      </c>
      <c r="O82" s="349">
        <f>IF(O$46=0,0,O$46/TRE_fec!O$46)</f>
        <v>0.57514984034570482</v>
      </c>
      <c r="P82" s="349">
        <f>IF(P$46=0,0,P$46/TRE_fec!P$46)</f>
        <v>0.5751498403457046</v>
      </c>
      <c r="Q82" s="349">
        <f>IF(Q$46=0,0,Q$46/TRE_fec!Q$46)</f>
        <v>0.57514984034570471</v>
      </c>
      <c r="R82" s="349">
        <f>IF(R$46=0,0,R$46/TRE_fec!R$46)</f>
        <v>0.57514984034570493</v>
      </c>
      <c r="S82" s="349">
        <f>IF(S$46=0,0,S$46/TRE_fec!S$46)</f>
        <v>0.57514984034570493</v>
      </c>
      <c r="T82" s="349">
        <f>IF(T$46=0,0,T$46/TRE_fec!T$46)</f>
        <v>0.57514984034570471</v>
      </c>
      <c r="U82" s="349">
        <f>IF(U$46=0,0,U$46/TRE_fec!U$46)</f>
        <v>0.57514984034570493</v>
      </c>
      <c r="V82" s="349">
        <f>IF(V$46=0,0,V$46/TRE_fec!V$46)</f>
        <v>0.57514984034570471</v>
      </c>
      <c r="W82" s="349">
        <f>IF(W$46=0,0,W$46/TRE_fec!W$46)</f>
        <v>0.57514984034570471</v>
      </c>
      <c r="X82" s="349">
        <f>IF(X$46=0,0,X$46/TRE_fec!X$46)</f>
        <v>0.57514984034570482</v>
      </c>
      <c r="Y82" s="349">
        <f>IF(Y$46=0,0,Y$46/TRE_fec!Y$46)</f>
        <v>0.57514984034570482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0.52944125392224473</v>
      </c>
      <c r="C83" s="337">
        <f>IF(C$47=0,0,C$47/TRE_fec!C$47)</f>
        <v>0.52944125392224461</v>
      </c>
      <c r="D83" s="337">
        <f>IF(D$47=0,0,D$47/TRE_fec!D$47)</f>
        <v>0.52944125392224484</v>
      </c>
      <c r="E83" s="337">
        <f>IF(E$47=0,0,E$47/TRE_fec!E$47)</f>
        <v>0.52944125392224461</v>
      </c>
      <c r="F83" s="337">
        <f>IF(F$47=0,0,F$47/TRE_fec!F$47)</f>
        <v>0.52944125392224461</v>
      </c>
      <c r="G83" s="337">
        <f>IF(G$47=0,0,G$47/TRE_fec!G$47)</f>
        <v>0.52944125392224461</v>
      </c>
      <c r="H83" s="337">
        <f>IF(H$47=0,0,H$47/TRE_fec!H$47)</f>
        <v>0.52944125392224484</v>
      </c>
      <c r="I83" s="337">
        <f>IF(I$47=0,0,I$47/TRE_fec!I$47)</f>
        <v>0.52944125392224495</v>
      </c>
      <c r="J83" s="337">
        <f>IF(J$47=0,0,J$47/TRE_fec!J$47)</f>
        <v>0.52944125392224495</v>
      </c>
      <c r="K83" s="337">
        <f>IF(K$47=0,0,K$47/TRE_fec!K$47)</f>
        <v>0.52944125392224484</v>
      </c>
      <c r="L83" s="337">
        <f>IF(L$47=0,0,L$47/TRE_fec!L$47)</f>
        <v>0.52944125392224506</v>
      </c>
      <c r="M83" s="337">
        <f>IF(M$47=0,0,M$47/TRE_fec!M$47)</f>
        <v>0.52944125392224484</v>
      </c>
      <c r="N83" s="337">
        <f>IF(N$47=0,0,N$47/TRE_fec!N$47)</f>
        <v>0.52944125392224495</v>
      </c>
      <c r="O83" s="337">
        <f>IF(O$47=0,0,O$47/TRE_fec!O$47)</f>
        <v>0.52944125392224484</v>
      </c>
      <c r="P83" s="337">
        <f>IF(P$47=0,0,P$47/TRE_fec!P$47)</f>
        <v>0.52944125392224495</v>
      </c>
      <c r="Q83" s="337">
        <f>IF(Q$47=0,0,Q$47/TRE_fec!Q$47)</f>
        <v>0.52944125392224473</v>
      </c>
      <c r="R83" s="337">
        <f>IF(R$47=0,0,R$47/TRE_fec!R$47)</f>
        <v>0.52944125392224473</v>
      </c>
      <c r="S83" s="337">
        <f>IF(S$47=0,0,S$47/TRE_fec!S$47)</f>
        <v>0.52944125392224461</v>
      </c>
      <c r="T83" s="337">
        <f>IF(T$47=0,0,T$47/TRE_fec!T$47)</f>
        <v>0.52944125392224461</v>
      </c>
      <c r="U83" s="337">
        <f>IF(U$47=0,0,U$47/TRE_fec!U$47)</f>
        <v>0.52944125392224484</v>
      </c>
      <c r="V83" s="337">
        <f>IF(V$47=0,0,V$47/TRE_fec!V$47)</f>
        <v>0.52944125392224484</v>
      </c>
      <c r="W83" s="337">
        <f>IF(W$47=0,0,W$47/TRE_fec!W$47)</f>
        <v>0.52944125392224484</v>
      </c>
      <c r="X83" s="337">
        <f>IF(X$47=0,0,X$47/TRE_fec!X$47)</f>
        <v>0.52944125392224461</v>
      </c>
      <c r="Y83" s="337">
        <f>IF(Y$47=0,0,Y$47/TRE_fec!Y$47)</f>
        <v>0.52944125392224495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IT: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2489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2490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0</v>
      </c>
      <c r="C16" s="261">
        <f t="shared" si="0"/>
        <v>0</v>
      </c>
      <c r="D16" s="261">
        <f t="shared" si="0"/>
        <v>0</v>
      </c>
      <c r="E16" s="261">
        <f t="shared" si="0"/>
        <v>0</v>
      </c>
      <c r="F16" s="261">
        <f t="shared" si="0"/>
        <v>0</v>
      </c>
      <c r="G16" s="261">
        <f t="shared" si="0"/>
        <v>0</v>
      </c>
      <c r="H16" s="261">
        <f t="shared" si="0"/>
        <v>0</v>
      </c>
      <c r="I16" s="261">
        <f t="shared" si="0"/>
        <v>0</v>
      </c>
      <c r="J16" s="261">
        <f t="shared" si="0"/>
        <v>0</v>
      </c>
      <c r="K16" s="261">
        <f t="shared" si="0"/>
        <v>0</v>
      </c>
      <c r="L16" s="261">
        <f t="shared" si="0"/>
        <v>0</v>
      </c>
      <c r="M16" s="261">
        <f t="shared" si="0"/>
        <v>0</v>
      </c>
      <c r="N16" s="261">
        <f t="shared" si="0"/>
        <v>0</v>
      </c>
      <c r="O16" s="261">
        <f t="shared" si="0"/>
        <v>0</v>
      </c>
      <c r="P16" s="261">
        <f t="shared" si="0"/>
        <v>0</v>
      </c>
      <c r="Q16" s="261">
        <f t="shared" si="0"/>
        <v>0</v>
      </c>
      <c r="R16" s="261">
        <f t="shared" si="0"/>
        <v>0</v>
      </c>
      <c r="S16" s="261">
        <f t="shared" si="0"/>
        <v>0</v>
      </c>
      <c r="T16" s="261">
        <f t="shared" si="0"/>
        <v>0</v>
      </c>
      <c r="U16" s="261">
        <f t="shared" si="0"/>
        <v>0</v>
      </c>
      <c r="V16" s="261">
        <f t="shared" si="0"/>
        <v>0</v>
      </c>
      <c r="W16" s="261">
        <f t="shared" si="0"/>
        <v>0</v>
      </c>
      <c r="X16" s="261">
        <f t="shared" si="0"/>
        <v>0</v>
      </c>
      <c r="Y16" s="261">
        <f t="shared" si="0"/>
        <v>0</v>
      </c>
      <c r="DA16" s="70"/>
    </row>
    <row r="17" spans="1:105" ht="12" customHeight="1" x14ac:dyDescent="0.25">
      <c r="A17" s="60" t="s">
        <v>2404</v>
      </c>
      <c r="B17" s="329">
        <v>0</v>
      </c>
      <c r="C17" s="329">
        <v>0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</v>
      </c>
      <c r="U17" s="329">
        <v>0</v>
      </c>
      <c r="V17" s="329">
        <v>0</v>
      </c>
      <c r="W17" s="329">
        <v>0</v>
      </c>
      <c r="X17" s="329">
        <v>0</v>
      </c>
      <c r="Y17" s="329">
        <v>0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2497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2498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0</v>
      </c>
      <c r="C22" s="230">
        <v>0</v>
      </c>
      <c r="D22" s="230">
        <v>0</v>
      </c>
      <c r="E22" s="230">
        <v>0</v>
      </c>
      <c r="F22" s="230">
        <v>0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0</v>
      </c>
      <c r="U22" s="230">
        <v>0</v>
      </c>
      <c r="V22" s="230">
        <v>0</v>
      </c>
      <c r="W22" s="230">
        <v>0</v>
      </c>
      <c r="X22" s="230">
        <v>0</v>
      </c>
      <c r="Y22" s="230">
        <v>0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0</v>
      </c>
      <c r="C24" s="261">
        <f t="shared" si="1"/>
        <v>0</v>
      </c>
      <c r="D24" s="261">
        <f t="shared" si="1"/>
        <v>0</v>
      </c>
      <c r="E24" s="261">
        <f t="shared" si="1"/>
        <v>0</v>
      </c>
      <c r="F24" s="261">
        <f t="shared" si="1"/>
        <v>0</v>
      </c>
      <c r="G24" s="261">
        <f t="shared" si="1"/>
        <v>0</v>
      </c>
      <c r="H24" s="261">
        <f t="shared" si="1"/>
        <v>0</v>
      </c>
      <c r="I24" s="261">
        <f t="shared" si="1"/>
        <v>0</v>
      </c>
      <c r="J24" s="261">
        <f t="shared" si="1"/>
        <v>0</v>
      </c>
      <c r="K24" s="261">
        <f t="shared" si="1"/>
        <v>0</v>
      </c>
      <c r="L24" s="261">
        <f t="shared" si="1"/>
        <v>0</v>
      </c>
      <c r="M24" s="261">
        <f t="shared" si="1"/>
        <v>0</v>
      </c>
      <c r="N24" s="261">
        <f t="shared" si="1"/>
        <v>0</v>
      </c>
      <c r="O24" s="261">
        <f t="shared" si="1"/>
        <v>0</v>
      </c>
      <c r="P24" s="261">
        <f t="shared" si="1"/>
        <v>0</v>
      </c>
      <c r="Q24" s="261">
        <f t="shared" si="1"/>
        <v>0</v>
      </c>
      <c r="R24" s="261">
        <f t="shared" si="1"/>
        <v>0</v>
      </c>
      <c r="S24" s="261">
        <f t="shared" si="1"/>
        <v>0</v>
      </c>
      <c r="T24" s="261">
        <f t="shared" si="1"/>
        <v>0</v>
      </c>
      <c r="U24" s="261">
        <f t="shared" si="1"/>
        <v>0</v>
      </c>
      <c r="V24" s="261">
        <f t="shared" si="1"/>
        <v>0</v>
      </c>
      <c r="W24" s="261">
        <f t="shared" si="1"/>
        <v>0</v>
      </c>
      <c r="X24" s="261">
        <f t="shared" si="1"/>
        <v>0</v>
      </c>
      <c r="Y24" s="261">
        <f t="shared" si="1"/>
        <v>0</v>
      </c>
      <c r="DA24" s="70"/>
    </row>
    <row r="25" spans="1:105" ht="12" customHeight="1" x14ac:dyDescent="0.25">
      <c r="A25" s="60" t="s">
        <v>2414</v>
      </c>
      <c r="B25" s="262">
        <v>0</v>
      </c>
      <c r="C25" s="262">
        <v>0</v>
      </c>
      <c r="D25" s="262">
        <v>0</v>
      </c>
      <c r="E25" s="262">
        <v>0</v>
      </c>
      <c r="F25" s="262">
        <v>0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</v>
      </c>
      <c r="U25" s="262">
        <v>0</v>
      </c>
      <c r="V25" s="262">
        <v>0</v>
      </c>
      <c r="W25" s="262">
        <v>0</v>
      </c>
      <c r="X25" s="262">
        <v>0</v>
      </c>
      <c r="Y25" s="262">
        <v>0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0</v>
      </c>
      <c r="C27" s="261">
        <f t="shared" si="2"/>
        <v>0</v>
      </c>
      <c r="D27" s="261">
        <f t="shared" si="2"/>
        <v>0</v>
      </c>
      <c r="E27" s="261">
        <f t="shared" si="2"/>
        <v>0</v>
      </c>
      <c r="F27" s="261">
        <f t="shared" si="2"/>
        <v>0</v>
      </c>
      <c r="G27" s="261">
        <f t="shared" si="2"/>
        <v>0</v>
      </c>
      <c r="H27" s="261">
        <f t="shared" si="2"/>
        <v>0</v>
      </c>
      <c r="I27" s="261">
        <f t="shared" si="2"/>
        <v>0</v>
      </c>
      <c r="J27" s="261">
        <f t="shared" si="2"/>
        <v>0</v>
      </c>
      <c r="K27" s="261">
        <f t="shared" si="2"/>
        <v>0</v>
      </c>
      <c r="L27" s="261">
        <f t="shared" si="2"/>
        <v>0</v>
      </c>
      <c r="M27" s="261">
        <f t="shared" si="2"/>
        <v>0</v>
      </c>
      <c r="N27" s="261">
        <f t="shared" si="2"/>
        <v>0</v>
      </c>
      <c r="O27" s="261">
        <f t="shared" si="2"/>
        <v>0</v>
      </c>
      <c r="P27" s="261">
        <f t="shared" si="2"/>
        <v>0</v>
      </c>
      <c r="Q27" s="261">
        <f t="shared" si="2"/>
        <v>0</v>
      </c>
      <c r="R27" s="261">
        <f t="shared" si="2"/>
        <v>0</v>
      </c>
      <c r="S27" s="261">
        <f t="shared" si="2"/>
        <v>0</v>
      </c>
      <c r="T27" s="261">
        <f t="shared" si="2"/>
        <v>0</v>
      </c>
      <c r="U27" s="261">
        <f t="shared" si="2"/>
        <v>0</v>
      </c>
      <c r="V27" s="261">
        <f t="shared" si="2"/>
        <v>0</v>
      </c>
      <c r="W27" s="261">
        <f t="shared" si="2"/>
        <v>0</v>
      </c>
      <c r="X27" s="261">
        <f t="shared" si="2"/>
        <v>0</v>
      </c>
      <c r="Y27" s="261">
        <f t="shared" si="2"/>
        <v>0</v>
      </c>
      <c r="DA27" s="70"/>
    </row>
    <row r="28" spans="1:105" ht="12" customHeight="1" x14ac:dyDescent="0.25">
      <c r="A28" s="60" t="s">
        <v>2419</v>
      </c>
      <c r="B28" s="329">
        <v>0</v>
      </c>
      <c r="C28" s="329">
        <v>0</v>
      </c>
      <c r="D28" s="329">
        <v>0</v>
      </c>
      <c r="E28" s="329">
        <v>0</v>
      </c>
      <c r="F28" s="329">
        <v>0</v>
      </c>
      <c r="G28" s="329">
        <v>0</v>
      </c>
      <c r="H28" s="329">
        <v>0</v>
      </c>
      <c r="I28" s="329">
        <v>0</v>
      </c>
      <c r="J28" s="329">
        <v>0</v>
      </c>
      <c r="K28" s="329">
        <v>0</v>
      </c>
      <c r="L28" s="329">
        <v>0</v>
      </c>
      <c r="M28" s="329">
        <v>0</v>
      </c>
      <c r="N28" s="329">
        <v>0</v>
      </c>
      <c r="O28" s="329">
        <v>0</v>
      </c>
      <c r="P28" s="329">
        <v>0</v>
      </c>
      <c r="Q28" s="329">
        <v>0</v>
      </c>
      <c r="R28" s="329">
        <v>0</v>
      </c>
      <c r="S28" s="329">
        <v>0</v>
      </c>
      <c r="T28" s="329">
        <v>0</v>
      </c>
      <c r="U28" s="329">
        <v>0</v>
      </c>
      <c r="V28" s="329">
        <v>0</v>
      </c>
      <c r="W28" s="329">
        <v>0</v>
      </c>
      <c r="X28" s="329">
        <v>0</v>
      </c>
      <c r="Y28" s="329">
        <v>0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2506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2507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X35" s="261">
        <v>0</v>
      </c>
      <c r="Y35" s="261">
        <v>0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2514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2515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</v>
      </c>
      <c r="C51" s="232">
        <f t="shared" si="3"/>
        <v>0</v>
      </c>
      <c r="D51" s="232">
        <f t="shared" si="3"/>
        <v>0</v>
      </c>
      <c r="E51" s="232">
        <f t="shared" si="3"/>
        <v>0</v>
      </c>
      <c r="F51" s="232">
        <f t="shared" si="3"/>
        <v>0</v>
      </c>
      <c r="G51" s="232">
        <f t="shared" si="3"/>
        <v>0</v>
      </c>
      <c r="H51" s="232">
        <f t="shared" si="3"/>
        <v>0</v>
      </c>
      <c r="I51" s="232">
        <f t="shared" si="3"/>
        <v>0</v>
      </c>
      <c r="J51" s="232">
        <f t="shared" si="3"/>
        <v>0</v>
      </c>
      <c r="K51" s="232">
        <f t="shared" si="3"/>
        <v>0</v>
      </c>
      <c r="L51" s="232">
        <f t="shared" si="3"/>
        <v>0</v>
      </c>
      <c r="M51" s="232">
        <f t="shared" si="3"/>
        <v>0</v>
      </c>
      <c r="N51" s="232">
        <f t="shared" si="3"/>
        <v>0</v>
      </c>
      <c r="O51" s="232">
        <f t="shared" si="3"/>
        <v>0</v>
      </c>
      <c r="P51" s="232">
        <f t="shared" si="3"/>
        <v>0</v>
      </c>
      <c r="Q51" s="232">
        <f t="shared" si="3"/>
        <v>0</v>
      </c>
      <c r="R51" s="232">
        <f t="shared" si="3"/>
        <v>0</v>
      </c>
      <c r="S51" s="232">
        <f t="shared" si="3"/>
        <v>0</v>
      </c>
      <c r="T51" s="232">
        <f t="shared" si="3"/>
        <v>0</v>
      </c>
      <c r="U51" s="232">
        <f t="shared" si="3"/>
        <v>0</v>
      </c>
      <c r="V51" s="232">
        <f t="shared" si="3"/>
        <v>0</v>
      </c>
      <c r="W51" s="232">
        <f t="shared" si="3"/>
        <v>0</v>
      </c>
      <c r="X51" s="232">
        <f t="shared" si="3"/>
        <v>0</v>
      </c>
      <c r="Y51" s="232">
        <f t="shared" si="3"/>
        <v>0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0</v>
      </c>
      <c r="C56" s="300">
        <f t="shared" si="8"/>
        <v>0</v>
      </c>
      <c r="D56" s="300">
        <f t="shared" si="8"/>
        <v>0</v>
      </c>
      <c r="E56" s="300">
        <f t="shared" si="8"/>
        <v>0</v>
      </c>
      <c r="F56" s="300">
        <f t="shared" si="8"/>
        <v>0</v>
      </c>
      <c r="G56" s="300">
        <f t="shared" si="8"/>
        <v>0</v>
      </c>
      <c r="H56" s="300">
        <f t="shared" si="8"/>
        <v>0</v>
      </c>
      <c r="I56" s="300">
        <f t="shared" si="8"/>
        <v>0</v>
      </c>
      <c r="J56" s="300">
        <f t="shared" si="8"/>
        <v>0</v>
      </c>
      <c r="K56" s="300">
        <f t="shared" si="8"/>
        <v>0</v>
      </c>
      <c r="L56" s="300">
        <f t="shared" si="8"/>
        <v>0</v>
      </c>
      <c r="M56" s="300">
        <f t="shared" si="8"/>
        <v>0</v>
      </c>
      <c r="N56" s="300">
        <f t="shared" si="8"/>
        <v>0</v>
      </c>
      <c r="O56" s="300">
        <f t="shared" si="8"/>
        <v>0</v>
      </c>
      <c r="P56" s="300">
        <f t="shared" si="8"/>
        <v>0</v>
      </c>
      <c r="Q56" s="300">
        <f t="shared" si="8"/>
        <v>0</v>
      </c>
      <c r="R56" s="300">
        <f t="shared" si="8"/>
        <v>0</v>
      </c>
      <c r="S56" s="300">
        <f t="shared" si="8"/>
        <v>0</v>
      </c>
      <c r="T56" s="300">
        <f t="shared" si="8"/>
        <v>0</v>
      </c>
      <c r="U56" s="300">
        <f t="shared" si="8"/>
        <v>0</v>
      </c>
      <c r="V56" s="300">
        <f t="shared" si="8"/>
        <v>0</v>
      </c>
      <c r="W56" s="300">
        <f t="shared" si="8"/>
        <v>0</v>
      </c>
      <c r="X56" s="300">
        <f t="shared" si="8"/>
        <v>0</v>
      </c>
      <c r="Y56" s="300">
        <f t="shared" si="8"/>
        <v>0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</v>
      </c>
      <c r="C57" s="301">
        <f t="shared" si="9"/>
        <v>0</v>
      </c>
      <c r="D57" s="301">
        <f t="shared" si="9"/>
        <v>0</v>
      </c>
      <c r="E57" s="301">
        <f t="shared" si="9"/>
        <v>0</v>
      </c>
      <c r="F57" s="301">
        <f t="shared" si="9"/>
        <v>0</v>
      </c>
      <c r="G57" s="301">
        <f t="shared" si="9"/>
        <v>0</v>
      </c>
      <c r="H57" s="301">
        <f t="shared" si="9"/>
        <v>0</v>
      </c>
      <c r="I57" s="301">
        <f t="shared" si="9"/>
        <v>0</v>
      </c>
      <c r="J57" s="301">
        <f t="shared" si="9"/>
        <v>0</v>
      </c>
      <c r="K57" s="301">
        <f t="shared" si="9"/>
        <v>0</v>
      </c>
      <c r="L57" s="301">
        <f t="shared" si="9"/>
        <v>0</v>
      </c>
      <c r="M57" s="301">
        <f t="shared" si="9"/>
        <v>0</v>
      </c>
      <c r="N57" s="301">
        <f t="shared" si="9"/>
        <v>0</v>
      </c>
      <c r="O57" s="301">
        <f t="shared" si="9"/>
        <v>0</v>
      </c>
      <c r="P57" s="301">
        <f t="shared" si="9"/>
        <v>0</v>
      </c>
      <c r="Q57" s="301">
        <f t="shared" si="9"/>
        <v>0</v>
      </c>
      <c r="R57" s="301">
        <f t="shared" si="9"/>
        <v>0</v>
      </c>
      <c r="S57" s="301">
        <f t="shared" si="9"/>
        <v>0</v>
      </c>
      <c r="T57" s="301">
        <f t="shared" si="9"/>
        <v>0</v>
      </c>
      <c r="U57" s="301">
        <f t="shared" si="9"/>
        <v>0</v>
      </c>
      <c r="V57" s="301">
        <f t="shared" si="9"/>
        <v>0</v>
      </c>
      <c r="W57" s="301">
        <f t="shared" si="9"/>
        <v>0</v>
      </c>
      <c r="X57" s="301">
        <f t="shared" si="9"/>
        <v>0</v>
      </c>
      <c r="Y57" s="301">
        <f t="shared" si="9"/>
        <v>0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</v>
      </c>
      <c r="C58" s="302">
        <f t="shared" si="10"/>
        <v>0</v>
      </c>
      <c r="D58" s="302">
        <f t="shared" si="10"/>
        <v>0</v>
      </c>
      <c r="E58" s="302">
        <f t="shared" si="10"/>
        <v>0</v>
      </c>
      <c r="F58" s="302">
        <f t="shared" si="10"/>
        <v>0</v>
      </c>
      <c r="G58" s="302">
        <f t="shared" si="10"/>
        <v>0</v>
      </c>
      <c r="H58" s="302">
        <f t="shared" si="10"/>
        <v>0</v>
      </c>
      <c r="I58" s="302">
        <f t="shared" si="10"/>
        <v>0</v>
      </c>
      <c r="J58" s="302">
        <f t="shared" si="10"/>
        <v>0</v>
      </c>
      <c r="K58" s="302">
        <f t="shared" si="10"/>
        <v>0</v>
      </c>
      <c r="L58" s="302">
        <f t="shared" si="10"/>
        <v>0</v>
      </c>
      <c r="M58" s="302">
        <f t="shared" si="10"/>
        <v>0</v>
      </c>
      <c r="N58" s="302">
        <f t="shared" si="10"/>
        <v>0</v>
      </c>
      <c r="O58" s="302">
        <f t="shared" si="10"/>
        <v>0</v>
      </c>
      <c r="P58" s="302">
        <f t="shared" si="10"/>
        <v>0</v>
      </c>
      <c r="Q58" s="302">
        <f t="shared" si="10"/>
        <v>0</v>
      </c>
      <c r="R58" s="302">
        <f t="shared" si="10"/>
        <v>0</v>
      </c>
      <c r="S58" s="302">
        <f t="shared" si="10"/>
        <v>0</v>
      </c>
      <c r="T58" s="302">
        <f t="shared" si="10"/>
        <v>0</v>
      </c>
      <c r="U58" s="302">
        <f t="shared" si="10"/>
        <v>0</v>
      </c>
      <c r="V58" s="302">
        <f t="shared" si="10"/>
        <v>0</v>
      </c>
      <c r="W58" s="302">
        <f t="shared" si="10"/>
        <v>0</v>
      </c>
      <c r="X58" s="302">
        <f t="shared" si="10"/>
        <v>0</v>
      </c>
      <c r="Y58" s="302">
        <f t="shared" si="10"/>
        <v>0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</v>
      </c>
      <c r="C60" s="301">
        <f t="shared" si="12"/>
        <v>0</v>
      </c>
      <c r="D60" s="301">
        <f t="shared" si="12"/>
        <v>0</v>
      </c>
      <c r="E60" s="301">
        <f t="shared" si="12"/>
        <v>0</v>
      </c>
      <c r="F60" s="301">
        <f t="shared" si="12"/>
        <v>0</v>
      </c>
      <c r="G60" s="301">
        <f t="shared" si="12"/>
        <v>0</v>
      </c>
      <c r="H60" s="301">
        <f t="shared" si="12"/>
        <v>0</v>
      </c>
      <c r="I60" s="301">
        <f t="shared" si="12"/>
        <v>0</v>
      </c>
      <c r="J60" s="301">
        <f t="shared" si="12"/>
        <v>0</v>
      </c>
      <c r="K60" s="301">
        <f t="shared" si="12"/>
        <v>0</v>
      </c>
      <c r="L60" s="301">
        <f t="shared" si="12"/>
        <v>0</v>
      </c>
      <c r="M60" s="301">
        <f t="shared" si="12"/>
        <v>0</v>
      </c>
      <c r="N60" s="301">
        <f t="shared" si="12"/>
        <v>0</v>
      </c>
      <c r="O60" s="301">
        <f t="shared" si="12"/>
        <v>0</v>
      </c>
      <c r="P60" s="301">
        <f t="shared" si="12"/>
        <v>0</v>
      </c>
      <c r="Q60" s="301">
        <f t="shared" si="12"/>
        <v>0</v>
      </c>
      <c r="R60" s="301">
        <f t="shared" si="12"/>
        <v>0</v>
      </c>
      <c r="S60" s="301">
        <f t="shared" si="12"/>
        <v>0</v>
      </c>
      <c r="T60" s="301">
        <f t="shared" si="12"/>
        <v>0</v>
      </c>
      <c r="U60" s="301">
        <f t="shared" si="12"/>
        <v>0</v>
      </c>
      <c r="V60" s="301">
        <f t="shared" si="12"/>
        <v>0</v>
      </c>
      <c r="W60" s="301">
        <f t="shared" si="12"/>
        <v>0</v>
      </c>
      <c r="X60" s="301">
        <f t="shared" si="12"/>
        <v>0</v>
      </c>
      <c r="Y60" s="301">
        <f t="shared" si="12"/>
        <v>0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</v>
      </c>
      <c r="C61" s="302">
        <f t="shared" si="13"/>
        <v>0</v>
      </c>
      <c r="D61" s="302">
        <f t="shared" si="13"/>
        <v>0</v>
      </c>
      <c r="E61" s="302">
        <f t="shared" si="13"/>
        <v>0</v>
      </c>
      <c r="F61" s="302">
        <f t="shared" si="13"/>
        <v>0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0</v>
      </c>
      <c r="U61" s="302">
        <f t="shared" si="13"/>
        <v>0</v>
      </c>
      <c r="V61" s="302">
        <f t="shared" si="13"/>
        <v>0</v>
      </c>
      <c r="W61" s="302">
        <f t="shared" si="13"/>
        <v>0</v>
      </c>
      <c r="X61" s="302">
        <f t="shared" si="13"/>
        <v>0</v>
      </c>
      <c r="Y61" s="302">
        <f t="shared" si="13"/>
        <v>0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</v>
      </c>
      <c r="C63" s="301">
        <f t="shared" si="15"/>
        <v>0</v>
      </c>
      <c r="D63" s="301">
        <f t="shared" si="15"/>
        <v>0</v>
      </c>
      <c r="E63" s="301">
        <f t="shared" si="15"/>
        <v>0</v>
      </c>
      <c r="F63" s="301">
        <f t="shared" si="15"/>
        <v>0</v>
      </c>
      <c r="G63" s="301">
        <f t="shared" si="15"/>
        <v>0</v>
      </c>
      <c r="H63" s="301">
        <f t="shared" si="15"/>
        <v>0</v>
      </c>
      <c r="I63" s="301">
        <f t="shared" si="15"/>
        <v>0</v>
      </c>
      <c r="J63" s="301">
        <f t="shared" si="15"/>
        <v>0</v>
      </c>
      <c r="K63" s="301">
        <f t="shared" si="15"/>
        <v>0</v>
      </c>
      <c r="L63" s="301">
        <f t="shared" si="15"/>
        <v>0</v>
      </c>
      <c r="M63" s="301">
        <f t="shared" si="15"/>
        <v>0</v>
      </c>
      <c r="N63" s="301">
        <f t="shared" si="15"/>
        <v>0</v>
      </c>
      <c r="O63" s="301">
        <f t="shared" si="15"/>
        <v>0</v>
      </c>
      <c r="P63" s="301">
        <f t="shared" si="15"/>
        <v>0</v>
      </c>
      <c r="Q63" s="301">
        <f t="shared" si="15"/>
        <v>0</v>
      </c>
      <c r="R63" s="301">
        <f t="shared" si="15"/>
        <v>0</v>
      </c>
      <c r="S63" s="301">
        <f t="shared" si="15"/>
        <v>0</v>
      </c>
      <c r="T63" s="301">
        <f t="shared" si="15"/>
        <v>0</v>
      </c>
      <c r="U63" s="301">
        <f t="shared" si="15"/>
        <v>0</v>
      </c>
      <c r="V63" s="301">
        <f t="shared" si="15"/>
        <v>0</v>
      </c>
      <c r="W63" s="301">
        <f t="shared" si="15"/>
        <v>0</v>
      </c>
      <c r="X63" s="301">
        <f t="shared" si="15"/>
        <v>0</v>
      </c>
      <c r="Y63" s="301">
        <f t="shared" si="15"/>
        <v>0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</v>
      </c>
      <c r="C64" s="302">
        <f t="shared" si="16"/>
        <v>0</v>
      </c>
      <c r="D64" s="302">
        <f t="shared" si="16"/>
        <v>0</v>
      </c>
      <c r="E64" s="302">
        <f t="shared" si="16"/>
        <v>0</v>
      </c>
      <c r="F64" s="302">
        <f t="shared" si="16"/>
        <v>0</v>
      </c>
      <c r="G64" s="302">
        <f t="shared" si="16"/>
        <v>0</v>
      </c>
      <c r="H64" s="302">
        <f t="shared" si="16"/>
        <v>0</v>
      </c>
      <c r="I64" s="302">
        <f t="shared" si="16"/>
        <v>0</v>
      </c>
      <c r="J64" s="302">
        <f t="shared" si="16"/>
        <v>0</v>
      </c>
      <c r="K64" s="302">
        <f t="shared" si="16"/>
        <v>0</v>
      </c>
      <c r="L64" s="302">
        <f t="shared" si="16"/>
        <v>0</v>
      </c>
      <c r="M64" s="302">
        <f t="shared" si="16"/>
        <v>0</v>
      </c>
      <c r="N64" s="302">
        <f t="shared" si="16"/>
        <v>0</v>
      </c>
      <c r="O64" s="302">
        <f t="shared" si="16"/>
        <v>0</v>
      </c>
      <c r="P64" s="302">
        <f t="shared" si="16"/>
        <v>0</v>
      </c>
      <c r="Q64" s="302">
        <f t="shared" si="16"/>
        <v>0</v>
      </c>
      <c r="R64" s="302">
        <f t="shared" si="16"/>
        <v>0</v>
      </c>
      <c r="S64" s="302">
        <f t="shared" si="16"/>
        <v>0</v>
      </c>
      <c r="T64" s="302">
        <f t="shared" si="16"/>
        <v>0</v>
      </c>
      <c r="U64" s="302">
        <f t="shared" si="16"/>
        <v>0</v>
      </c>
      <c r="V64" s="302">
        <f t="shared" si="16"/>
        <v>0</v>
      </c>
      <c r="W64" s="302">
        <f t="shared" si="16"/>
        <v>0</v>
      </c>
      <c r="X64" s="302">
        <f t="shared" si="16"/>
        <v>0</v>
      </c>
      <c r="Y64" s="302">
        <f t="shared" si="16"/>
        <v>0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</v>
      </c>
      <c r="C66" s="301">
        <f t="shared" si="18"/>
        <v>0</v>
      </c>
      <c r="D66" s="301">
        <f t="shared" si="18"/>
        <v>0</v>
      </c>
      <c r="E66" s="301">
        <f t="shared" si="18"/>
        <v>0</v>
      </c>
      <c r="F66" s="301">
        <f t="shared" si="18"/>
        <v>0</v>
      </c>
      <c r="G66" s="301">
        <f t="shared" si="18"/>
        <v>0</v>
      </c>
      <c r="H66" s="301">
        <f t="shared" si="18"/>
        <v>0</v>
      </c>
      <c r="I66" s="301">
        <f t="shared" si="18"/>
        <v>0</v>
      </c>
      <c r="J66" s="301">
        <f t="shared" si="18"/>
        <v>0</v>
      </c>
      <c r="K66" s="301">
        <f t="shared" si="18"/>
        <v>0</v>
      </c>
      <c r="L66" s="301">
        <f t="shared" si="18"/>
        <v>0</v>
      </c>
      <c r="M66" s="301">
        <f t="shared" si="18"/>
        <v>0</v>
      </c>
      <c r="N66" s="301">
        <f t="shared" si="18"/>
        <v>0</v>
      </c>
      <c r="O66" s="301">
        <f t="shared" si="18"/>
        <v>0</v>
      </c>
      <c r="P66" s="301">
        <f t="shared" si="18"/>
        <v>0</v>
      </c>
      <c r="Q66" s="301">
        <f t="shared" si="18"/>
        <v>0</v>
      </c>
      <c r="R66" s="301">
        <f t="shared" si="18"/>
        <v>0</v>
      </c>
      <c r="S66" s="301">
        <f t="shared" si="18"/>
        <v>0</v>
      </c>
      <c r="T66" s="301">
        <f t="shared" si="18"/>
        <v>0</v>
      </c>
      <c r="U66" s="301">
        <f t="shared" si="18"/>
        <v>0</v>
      </c>
      <c r="V66" s="301">
        <f t="shared" si="18"/>
        <v>0</v>
      </c>
      <c r="W66" s="301">
        <f t="shared" si="18"/>
        <v>0</v>
      </c>
      <c r="X66" s="301">
        <f t="shared" si="18"/>
        <v>0</v>
      </c>
      <c r="Y66" s="301">
        <f t="shared" si="18"/>
        <v>0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0</v>
      </c>
      <c r="C72" s="320">
        <f>IF(C$5=0,0,C$5/TRE_fec!C$5)</f>
        <v>0</v>
      </c>
      <c r="D72" s="320">
        <f>IF(D$5=0,0,D$5/TRE_fec!D$5)</f>
        <v>0</v>
      </c>
      <c r="E72" s="320">
        <f>IF(E$5=0,0,E$5/TRE_fec!E$5)</f>
        <v>0</v>
      </c>
      <c r="F72" s="320">
        <f>IF(F$5=0,0,F$5/TRE_fec!F$5)</f>
        <v>0</v>
      </c>
      <c r="G72" s="320">
        <f>IF(G$5=0,0,G$5/TRE_fec!G$5)</f>
        <v>0</v>
      </c>
      <c r="H72" s="320">
        <f>IF(H$5=0,0,H$5/TRE_fec!H$5)</f>
        <v>0</v>
      </c>
      <c r="I72" s="320">
        <f>IF(I$5=0,0,I$5/TRE_fec!I$5)</f>
        <v>0</v>
      </c>
      <c r="J72" s="320">
        <f>IF(J$5=0,0,J$5/TRE_fec!J$5)</f>
        <v>0</v>
      </c>
      <c r="K72" s="320">
        <f>IF(K$5=0,0,K$5/TRE_fec!K$5)</f>
        <v>0</v>
      </c>
      <c r="L72" s="320">
        <f>IF(L$5=0,0,L$5/TRE_fec!L$5)</f>
        <v>0</v>
      </c>
      <c r="M72" s="320">
        <f>IF(M$5=0,0,M$5/TRE_fec!M$5)</f>
        <v>0</v>
      </c>
      <c r="N72" s="320">
        <f>IF(N$5=0,0,N$5/TRE_fec!N$5)</f>
        <v>0</v>
      </c>
      <c r="O72" s="320">
        <f>IF(O$5=0,0,O$5/TRE_fec!O$5)</f>
        <v>0</v>
      </c>
      <c r="P72" s="320">
        <f>IF(P$5=0,0,P$5/TRE_fec!P$5)</f>
        <v>0</v>
      </c>
      <c r="Q72" s="320">
        <f>IF(Q$5=0,0,Q$5/TRE_fec!Q$5)</f>
        <v>0</v>
      </c>
      <c r="R72" s="320">
        <f>IF(R$5=0,0,R$5/TRE_fec!R$5)</f>
        <v>0</v>
      </c>
      <c r="S72" s="320">
        <f>IF(S$5=0,0,S$5/TRE_fec!S$5)</f>
        <v>0</v>
      </c>
      <c r="T72" s="320">
        <f>IF(T$5=0,0,T$5/TRE_fec!T$5)</f>
        <v>0</v>
      </c>
      <c r="U72" s="320">
        <f>IF(U$5=0,0,U$5/TRE_fec!U$5)</f>
        <v>0</v>
      </c>
      <c r="V72" s="320">
        <f>IF(V$5=0,0,V$5/TRE_fec!V$5)</f>
        <v>0</v>
      </c>
      <c r="W72" s="320">
        <f>IF(W$5=0,0,W$5/TRE_fec!W$5)</f>
        <v>0</v>
      </c>
      <c r="X72" s="320">
        <f>IF(X$5=0,0,X$5/TRE_fec!X$5)</f>
        <v>0</v>
      </c>
      <c r="Y72" s="320">
        <f>IF(Y$5=0,0,Y$5/TRE_fec!Y$5)</f>
        <v>0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0</v>
      </c>
      <c r="C77" s="332">
        <f>IF(C$10=0,0,C$10/TRE_fec!C$10)</f>
        <v>0</v>
      </c>
      <c r="D77" s="332">
        <f>IF(D$10=0,0,D$10/TRE_fec!D$10)</f>
        <v>0</v>
      </c>
      <c r="E77" s="332">
        <f>IF(E$10=0,0,E$10/TRE_fec!E$10)</f>
        <v>0</v>
      </c>
      <c r="F77" s="332">
        <f>IF(F$10=0,0,F$10/TRE_fec!F$10)</f>
        <v>0</v>
      </c>
      <c r="G77" s="332">
        <f>IF(G$10=0,0,G$10/TRE_fec!G$10)</f>
        <v>0</v>
      </c>
      <c r="H77" s="332">
        <f>IF(H$10=0,0,H$10/TRE_fec!H$10)</f>
        <v>0</v>
      </c>
      <c r="I77" s="332">
        <f>IF(I$10=0,0,I$10/TRE_fec!I$10)</f>
        <v>0</v>
      </c>
      <c r="J77" s="332">
        <f>IF(J$10=0,0,J$10/TRE_fec!J$10)</f>
        <v>0</v>
      </c>
      <c r="K77" s="332">
        <f>IF(K$10=0,0,K$10/TRE_fec!K$10)</f>
        <v>0</v>
      </c>
      <c r="L77" s="332">
        <f>IF(L$10=0,0,L$10/TRE_fec!L$10)</f>
        <v>0</v>
      </c>
      <c r="M77" s="332">
        <f>IF(M$10=0,0,M$10/TRE_fec!M$10)</f>
        <v>0</v>
      </c>
      <c r="N77" s="332">
        <f>IF(N$10=0,0,N$10/TRE_fec!N$10)</f>
        <v>0</v>
      </c>
      <c r="O77" s="332">
        <f>IF(O$10=0,0,O$10/TRE_fec!O$10)</f>
        <v>0</v>
      </c>
      <c r="P77" s="332">
        <f>IF(P$10=0,0,P$10/TRE_fec!P$10)</f>
        <v>0</v>
      </c>
      <c r="Q77" s="332">
        <f>IF(Q$10=0,0,Q$10/TRE_fec!Q$10)</f>
        <v>0</v>
      </c>
      <c r="R77" s="332">
        <f>IF(R$10=0,0,R$10/TRE_fec!R$10)</f>
        <v>0</v>
      </c>
      <c r="S77" s="332">
        <f>IF(S$10=0,0,S$10/TRE_fec!S$10)</f>
        <v>0</v>
      </c>
      <c r="T77" s="332">
        <f>IF(T$10=0,0,T$10/TRE_fec!T$10)</f>
        <v>0</v>
      </c>
      <c r="U77" s="332">
        <f>IF(U$10=0,0,U$10/TRE_fec!U$10)</f>
        <v>0</v>
      </c>
      <c r="V77" s="332">
        <f>IF(V$10=0,0,V$10/TRE_fec!V$10)</f>
        <v>0</v>
      </c>
      <c r="W77" s="332">
        <f>IF(W$10=0,0,W$10/TRE_fec!W$10)</f>
        <v>0</v>
      </c>
      <c r="X77" s="332">
        <f>IF(X$10=0,0,X$10/TRE_fec!X$10)</f>
        <v>0</v>
      </c>
      <c r="Y77" s="332">
        <f>IF(Y$10=0,0,Y$10/TRE_fec!Y$10)</f>
        <v>0</v>
      </c>
      <c r="DA77" s="68"/>
    </row>
    <row r="78" spans="1:105" ht="12" customHeight="1" x14ac:dyDescent="0.25">
      <c r="A78" s="174" t="s">
        <v>2403</v>
      </c>
      <c r="B78" s="348">
        <f>IF(B$16=0,0,B$16/TRE_fec!B$16)</f>
        <v>0</v>
      </c>
      <c r="C78" s="348">
        <f>IF(C$16=0,0,C$16/TRE_fec!C$16)</f>
        <v>0</v>
      </c>
      <c r="D78" s="348">
        <f>IF(D$16=0,0,D$16/TRE_fec!D$16)</f>
        <v>0</v>
      </c>
      <c r="E78" s="348">
        <f>IF(E$16=0,0,E$16/TRE_fec!E$16)</f>
        <v>0</v>
      </c>
      <c r="F78" s="348">
        <f>IF(F$16=0,0,F$16/TRE_fec!F$16)</f>
        <v>0</v>
      </c>
      <c r="G78" s="348">
        <f>IF(G$16=0,0,G$16/TRE_fec!G$16)</f>
        <v>0</v>
      </c>
      <c r="H78" s="348">
        <f>IF(H$16=0,0,H$16/TRE_fec!H$16)</f>
        <v>0</v>
      </c>
      <c r="I78" s="348">
        <f>IF(I$16=0,0,I$16/TRE_fec!I$16)</f>
        <v>0</v>
      </c>
      <c r="J78" s="348">
        <f>IF(J$16=0,0,J$16/TRE_fec!J$16)</f>
        <v>0</v>
      </c>
      <c r="K78" s="348">
        <f>IF(K$16=0,0,K$16/TRE_fec!K$16)</f>
        <v>0</v>
      </c>
      <c r="L78" s="348">
        <f>IF(L$16=0,0,L$16/TRE_fec!L$16)</f>
        <v>0</v>
      </c>
      <c r="M78" s="348">
        <f>IF(M$16=0,0,M$16/TRE_fec!M$16)</f>
        <v>0</v>
      </c>
      <c r="N78" s="348">
        <f>IF(N$16=0,0,N$16/TRE_fec!N$16)</f>
        <v>0</v>
      </c>
      <c r="O78" s="348">
        <f>IF(O$16=0,0,O$16/TRE_fec!O$16)</f>
        <v>0</v>
      </c>
      <c r="P78" s="348">
        <f>IF(P$16=0,0,P$16/TRE_fec!P$16)</f>
        <v>0</v>
      </c>
      <c r="Q78" s="348">
        <f>IF(Q$16=0,0,Q$16/TRE_fec!Q$16)</f>
        <v>0</v>
      </c>
      <c r="R78" s="348">
        <f>IF(R$16=0,0,R$16/TRE_fec!R$16)</f>
        <v>0</v>
      </c>
      <c r="S78" s="348">
        <f>IF(S$16=0,0,S$16/TRE_fec!S$16)</f>
        <v>0</v>
      </c>
      <c r="T78" s="348">
        <f>IF(T$16=0,0,T$16/TRE_fec!T$16)</f>
        <v>0</v>
      </c>
      <c r="U78" s="348">
        <f>IF(U$16=0,0,U$16/TRE_fec!U$16)</f>
        <v>0</v>
      </c>
      <c r="V78" s="348">
        <f>IF(V$16=0,0,V$16/TRE_fec!V$16)</f>
        <v>0</v>
      </c>
      <c r="W78" s="348">
        <f>IF(W$16=0,0,W$16/TRE_fec!W$16)</f>
        <v>0</v>
      </c>
      <c r="X78" s="348">
        <f>IF(X$16=0,0,X$16/TRE_fec!X$16)</f>
        <v>0</v>
      </c>
      <c r="Y78" s="348">
        <f>IF(Y$16=0,0,Y$16/TRE_fec!Y$16)</f>
        <v>0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0</v>
      </c>
      <c r="C79" s="348">
        <f>IF(C$24=0,0,C$24/TRE_fec!C$24)</f>
        <v>0</v>
      </c>
      <c r="D79" s="348">
        <f>IF(D$24=0,0,D$24/TRE_fec!D$24)</f>
        <v>0</v>
      </c>
      <c r="E79" s="348">
        <f>IF(E$24=0,0,E$24/TRE_fec!E$24)</f>
        <v>0</v>
      </c>
      <c r="F79" s="348">
        <f>IF(F$24=0,0,F$24/TRE_fec!F$24)</f>
        <v>0</v>
      </c>
      <c r="G79" s="348">
        <f>IF(G$24=0,0,G$24/TRE_fec!G$24)</f>
        <v>0</v>
      </c>
      <c r="H79" s="348">
        <f>IF(H$24=0,0,H$24/TRE_fec!H$24)</f>
        <v>0</v>
      </c>
      <c r="I79" s="348">
        <f>IF(I$24=0,0,I$24/TRE_fec!I$24)</f>
        <v>0</v>
      </c>
      <c r="J79" s="348">
        <f>IF(J$24=0,0,J$24/TRE_fec!J$24)</f>
        <v>0</v>
      </c>
      <c r="K79" s="348">
        <f>IF(K$24=0,0,K$24/TRE_fec!K$24)</f>
        <v>0</v>
      </c>
      <c r="L79" s="348">
        <f>IF(L$24=0,0,L$24/TRE_fec!L$24)</f>
        <v>0</v>
      </c>
      <c r="M79" s="348">
        <f>IF(M$24=0,0,M$24/TRE_fec!M$24)</f>
        <v>0</v>
      </c>
      <c r="N79" s="348">
        <f>IF(N$24=0,0,N$24/TRE_fec!N$24)</f>
        <v>0</v>
      </c>
      <c r="O79" s="348">
        <f>IF(O$24=0,0,O$24/TRE_fec!O$24)</f>
        <v>0</v>
      </c>
      <c r="P79" s="348">
        <f>IF(P$24=0,0,P$24/TRE_fec!P$24)</f>
        <v>0</v>
      </c>
      <c r="Q79" s="348">
        <f>IF(Q$24=0,0,Q$24/TRE_fec!Q$24)</f>
        <v>0</v>
      </c>
      <c r="R79" s="348">
        <f>IF(R$24=0,0,R$24/TRE_fec!R$24)</f>
        <v>0</v>
      </c>
      <c r="S79" s="348">
        <f>IF(S$24=0,0,S$24/TRE_fec!S$24)</f>
        <v>0</v>
      </c>
      <c r="T79" s="348">
        <f>IF(T$24=0,0,T$24/TRE_fec!T$24)</f>
        <v>0</v>
      </c>
      <c r="U79" s="348">
        <f>IF(U$24=0,0,U$24/TRE_fec!U$24)</f>
        <v>0</v>
      </c>
      <c r="V79" s="348">
        <f>IF(V$24=0,0,V$24/TRE_fec!V$24)</f>
        <v>0</v>
      </c>
      <c r="W79" s="348">
        <f>IF(W$24=0,0,W$24/TRE_fec!W$24)</f>
        <v>0</v>
      </c>
      <c r="X79" s="348">
        <f>IF(X$24=0,0,X$24/TRE_fec!X$24)</f>
        <v>0</v>
      </c>
      <c r="Y79" s="348">
        <f>IF(Y$24=0,0,Y$24/TRE_fec!Y$24)</f>
        <v>0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0</v>
      </c>
      <c r="C80" s="348">
        <f>IF(C$27=0,0,C$27/TRE_fec!C$27)</f>
        <v>0</v>
      </c>
      <c r="D80" s="348">
        <f>IF(D$27=0,0,D$27/TRE_fec!D$27)</f>
        <v>0</v>
      </c>
      <c r="E80" s="348">
        <f>IF(E$27=0,0,E$27/TRE_fec!E$27)</f>
        <v>0</v>
      </c>
      <c r="F80" s="348">
        <f>IF(F$27=0,0,F$27/TRE_fec!F$27)</f>
        <v>0</v>
      </c>
      <c r="G80" s="348">
        <f>IF(G$27=0,0,G$27/TRE_fec!G$27)</f>
        <v>0</v>
      </c>
      <c r="H80" s="348">
        <f>IF(H$27=0,0,H$27/TRE_fec!H$27)</f>
        <v>0</v>
      </c>
      <c r="I80" s="348">
        <f>IF(I$27=0,0,I$27/TRE_fec!I$27)</f>
        <v>0</v>
      </c>
      <c r="J80" s="348">
        <f>IF(J$27=0,0,J$27/TRE_fec!J$27)</f>
        <v>0</v>
      </c>
      <c r="K80" s="348">
        <f>IF(K$27=0,0,K$27/TRE_fec!K$27)</f>
        <v>0</v>
      </c>
      <c r="L80" s="348">
        <f>IF(L$27=0,0,L$27/TRE_fec!L$27)</f>
        <v>0</v>
      </c>
      <c r="M80" s="348">
        <f>IF(M$27=0,0,M$27/TRE_fec!M$27)</f>
        <v>0</v>
      </c>
      <c r="N80" s="348">
        <f>IF(N$27=0,0,N$27/TRE_fec!N$27)</f>
        <v>0</v>
      </c>
      <c r="O80" s="348">
        <f>IF(O$27=0,0,O$27/TRE_fec!O$27)</f>
        <v>0</v>
      </c>
      <c r="P80" s="348">
        <f>IF(P$27=0,0,P$27/TRE_fec!P$27)</f>
        <v>0</v>
      </c>
      <c r="Q80" s="348">
        <f>IF(Q$27=0,0,Q$27/TRE_fec!Q$27)</f>
        <v>0</v>
      </c>
      <c r="R80" s="348">
        <f>IF(R$27=0,0,R$27/TRE_fec!R$27)</f>
        <v>0</v>
      </c>
      <c r="S80" s="348">
        <f>IF(S$27=0,0,S$27/TRE_fec!S$27)</f>
        <v>0</v>
      </c>
      <c r="T80" s="348">
        <f>IF(T$27=0,0,T$27/TRE_fec!T$27)</f>
        <v>0</v>
      </c>
      <c r="U80" s="348">
        <f>IF(U$27=0,0,U$27/TRE_fec!U$27)</f>
        <v>0</v>
      </c>
      <c r="V80" s="348">
        <f>IF(V$27=0,0,V$27/TRE_fec!V$27)</f>
        <v>0</v>
      </c>
      <c r="W80" s="348">
        <f>IF(W$27=0,0,W$27/TRE_fec!W$27)</f>
        <v>0</v>
      </c>
      <c r="X80" s="348">
        <f>IF(X$27=0,0,X$27/TRE_fec!X$27)</f>
        <v>0</v>
      </c>
      <c r="Y80" s="348">
        <f>IF(Y$27=0,0,Y$27/TRE_fec!Y$27)</f>
        <v>0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0</v>
      </c>
      <c r="C81" s="348">
        <f>IF(C$35=0,0,C$35/TRE_fec!C$35)</f>
        <v>0</v>
      </c>
      <c r="D81" s="348">
        <f>IF(D$35=0,0,D$35/TRE_fec!D$35)</f>
        <v>0</v>
      </c>
      <c r="E81" s="348">
        <f>IF(E$35=0,0,E$35/TRE_fec!E$35)</f>
        <v>0</v>
      </c>
      <c r="F81" s="348">
        <f>IF(F$35=0,0,F$35/TRE_fec!F$35)</f>
        <v>0</v>
      </c>
      <c r="G81" s="348">
        <f>IF(G$35=0,0,G$35/TRE_fec!G$35)</f>
        <v>0</v>
      </c>
      <c r="H81" s="348">
        <f>IF(H$35=0,0,H$35/TRE_fec!H$35)</f>
        <v>0</v>
      </c>
      <c r="I81" s="348">
        <f>IF(I$35=0,0,I$35/TRE_fec!I$35)</f>
        <v>0</v>
      </c>
      <c r="J81" s="348">
        <f>IF(J$35=0,0,J$35/TRE_fec!J$35)</f>
        <v>0</v>
      </c>
      <c r="K81" s="348">
        <f>IF(K$35=0,0,K$35/TRE_fec!K$35)</f>
        <v>0</v>
      </c>
      <c r="L81" s="348">
        <f>IF(L$35=0,0,L$35/TRE_fec!L$35)</f>
        <v>0</v>
      </c>
      <c r="M81" s="348">
        <f>IF(M$35=0,0,M$35/TRE_fec!M$35)</f>
        <v>0</v>
      </c>
      <c r="N81" s="348">
        <f>IF(N$35=0,0,N$35/TRE_fec!N$35)</f>
        <v>0</v>
      </c>
      <c r="O81" s="348">
        <f>IF(O$35=0,0,O$35/TRE_fec!O$35)</f>
        <v>0</v>
      </c>
      <c r="P81" s="348">
        <f>IF(P$35=0,0,P$35/TRE_fec!P$35)</f>
        <v>0</v>
      </c>
      <c r="Q81" s="348">
        <f>IF(Q$35=0,0,Q$35/TRE_fec!Q$35)</f>
        <v>0</v>
      </c>
      <c r="R81" s="348">
        <f>IF(R$35=0,0,R$35/TRE_fec!R$35)</f>
        <v>0</v>
      </c>
      <c r="S81" s="348">
        <f>IF(S$35=0,0,S$35/TRE_fec!S$35)</f>
        <v>0</v>
      </c>
      <c r="T81" s="348">
        <f>IF(T$35=0,0,T$35/TRE_fec!T$35)</f>
        <v>0</v>
      </c>
      <c r="U81" s="348">
        <f>IF(U$35=0,0,U$35/TRE_fec!U$35)</f>
        <v>0</v>
      </c>
      <c r="V81" s="348">
        <f>IF(V$35=0,0,V$35/TRE_fec!V$35)</f>
        <v>0</v>
      </c>
      <c r="W81" s="348">
        <f>IF(W$35=0,0,W$35/TRE_fec!W$35)</f>
        <v>0</v>
      </c>
      <c r="X81" s="348">
        <f>IF(X$35=0,0,X$35/TRE_fec!X$35)</f>
        <v>0</v>
      </c>
      <c r="Y81" s="348">
        <f>IF(Y$35=0,0,Y$35/TRE_fec!Y$35)</f>
        <v>0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IT: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100702.20682093401</v>
      </c>
      <c r="C3" s="203">
        <v>100918.8200685932</v>
      </c>
      <c r="D3" s="203">
        <v>98785.291041138378</v>
      </c>
      <c r="E3" s="203">
        <v>97261.296781133715</v>
      </c>
      <c r="F3" s="203">
        <v>99243.510334795705</v>
      </c>
      <c r="G3" s="203">
        <v>99812.728401941189</v>
      </c>
      <c r="H3" s="203">
        <v>106471.231599149</v>
      </c>
      <c r="I3" s="203">
        <v>112113.98063957</v>
      </c>
      <c r="J3" s="203">
        <v>109371.6359009158</v>
      </c>
      <c r="K3" s="203">
        <v>89443.870897203495</v>
      </c>
      <c r="L3" s="203">
        <v>96298.5597674858</v>
      </c>
      <c r="M3" s="203">
        <v>99154.086760289152</v>
      </c>
      <c r="N3" s="203">
        <v>96112.432956359757</v>
      </c>
      <c r="O3" s="203">
        <v>94835.713691442725</v>
      </c>
      <c r="P3" s="203">
        <v>95865.365672680316</v>
      </c>
      <c r="Q3" s="203">
        <v>97137.683971999984</v>
      </c>
      <c r="R3" s="203">
        <v>99544.887388279079</v>
      </c>
      <c r="S3" s="203">
        <v>102421.432734252</v>
      </c>
      <c r="T3" s="203">
        <v>106301.6213441741</v>
      </c>
      <c r="U3" s="203">
        <v>106454.9420524094</v>
      </c>
      <c r="V3" s="203">
        <v>96308.961681201938</v>
      </c>
      <c r="W3" s="203">
        <v>111128.5822216347</v>
      </c>
      <c r="X3" s="203">
        <v>112991.83711376719</v>
      </c>
      <c r="Y3" s="203">
        <v>111315.69567346539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182609.8035736476</v>
      </c>
      <c r="C5" s="203">
        <v>177930.869459718</v>
      </c>
      <c r="D5" s="203">
        <v>178178.9716947281</v>
      </c>
      <c r="E5" s="203">
        <v>163105.33829771081</v>
      </c>
      <c r="F5" s="203">
        <v>164167.22917290311</v>
      </c>
      <c r="G5" s="203">
        <v>165064.1737864255</v>
      </c>
      <c r="H5" s="203">
        <v>175910.903209187</v>
      </c>
      <c r="I5" s="203">
        <v>183813.33748899351</v>
      </c>
      <c r="J5" s="203">
        <v>170793.17968194801</v>
      </c>
      <c r="K5" s="203">
        <v>130583.2962523126</v>
      </c>
      <c r="L5" s="203">
        <v>138132.14771601019</v>
      </c>
      <c r="M5" s="203">
        <v>141243.6025479587</v>
      </c>
      <c r="N5" s="203">
        <v>134949.57365651321</v>
      </c>
      <c r="O5" s="203">
        <v>126688.0350749107</v>
      </c>
      <c r="P5" s="203">
        <v>133568.27185881929</v>
      </c>
      <c r="Q5" s="203">
        <v>139940.38381424919</v>
      </c>
      <c r="R5" s="203">
        <v>143602.8322351836</v>
      </c>
      <c r="S5" s="203">
        <v>149003.03608694751</v>
      </c>
      <c r="T5" s="203">
        <v>151151.01065533681</v>
      </c>
      <c r="U5" s="203">
        <v>153884.15212787379</v>
      </c>
      <c r="V5" s="203">
        <v>142732.75481640201</v>
      </c>
      <c r="W5" s="203">
        <v>154099.44017445919</v>
      </c>
      <c r="X5" s="203">
        <v>152763.12667180569</v>
      </c>
      <c r="Y5" s="203">
        <v>151243.5409493843</v>
      </c>
      <c r="DA5" s="112" t="s">
        <v>2525</v>
      </c>
    </row>
    <row r="6" spans="1:105" ht="12" customHeight="1" x14ac:dyDescent="0.25">
      <c r="A6" s="154" t="s">
        <v>2112</v>
      </c>
      <c r="B6" s="338">
        <v>228262.25446705951</v>
      </c>
      <c r="C6" s="338">
        <v>216849.1417437066</v>
      </c>
      <c r="D6" s="338">
        <v>205436.0290203536</v>
      </c>
      <c r="E6" s="338">
        <v>205436.0290203536</v>
      </c>
      <c r="F6" s="338">
        <v>194022.9162970006</v>
      </c>
      <c r="G6" s="338">
        <v>182609.80357364769</v>
      </c>
      <c r="H6" s="338">
        <v>194022.9162970006</v>
      </c>
      <c r="I6" s="338">
        <v>194022.9162970006</v>
      </c>
      <c r="J6" s="338">
        <v>182609.80357364769</v>
      </c>
      <c r="K6" s="338">
        <v>182609.80357364769</v>
      </c>
      <c r="L6" s="338">
        <v>171196.69085029469</v>
      </c>
      <c r="M6" s="338">
        <v>159783.57812694169</v>
      </c>
      <c r="N6" s="338">
        <v>159783.57812694169</v>
      </c>
      <c r="O6" s="338">
        <v>148370.46540358881</v>
      </c>
      <c r="P6" s="338">
        <v>148370.46540358881</v>
      </c>
      <c r="Q6" s="338">
        <v>148370.46540358881</v>
      </c>
      <c r="R6" s="338">
        <v>159783.57812694169</v>
      </c>
      <c r="S6" s="338">
        <v>159783.57812694169</v>
      </c>
      <c r="T6" s="338">
        <v>159783.57812694169</v>
      </c>
      <c r="U6" s="338">
        <v>171196.69085029469</v>
      </c>
      <c r="V6" s="338">
        <v>159783.57812694169</v>
      </c>
      <c r="W6" s="338">
        <v>171196.69085029469</v>
      </c>
      <c r="X6" s="338">
        <v>171196.69085029469</v>
      </c>
      <c r="Y6" s="338">
        <v>159783.57812694169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11413.112723352981</v>
      </c>
      <c r="I7" s="340">
        <v>11413.112723352981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11413.112723352981</v>
      </c>
      <c r="Q7" s="340">
        <v>0</v>
      </c>
      <c r="R7" s="340">
        <v>22826.22544670595</v>
      </c>
      <c r="S7" s="340">
        <v>11413.112723352981</v>
      </c>
      <c r="T7" s="340">
        <v>0</v>
      </c>
      <c r="U7" s="340">
        <v>22826.22544670595</v>
      </c>
      <c r="V7" s="340">
        <v>0</v>
      </c>
      <c r="W7" s="340">
        <v>11413.112723352981</v>
      </c>
      <c r="X7" s="340">
        <v>11413.112723352981</v>
      </c>
      <c r="Y7" s="340">
        <v>0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11413.112723352911</v>
      </c>
      <c r="D8" s="342">
        <f t="shared" si="0"/>
        <v>11413.112723352999</v>
      </c>
      <c r="E8" s="342">
        <f t="shared" si="0"/>
        <v>0</v>
      </c>
      <c r="F8" s="342">
        <f t="shared" si="0"/>
        <v>11413.112723352999</v>
      </c>
      <c r="G8" s="342">
        <f t="shared" si="0"/>
        <v>11413.112723352911</v>
      </c>
      <c r="H8" s="342">
        <f t="shared" si="0"/>
        <v>0</v>
      </c>
      <c r="I8" s="342">
        <f t="shared" si="0"/>
        <v>11413.11272335297</v>
      </c>
      <c r="J8" s="342">
        <f t="shared" si="0"/>
        <v>11413.112723352911</v>
      </c>
      <c r="K8" s="342">
        <f t="shared" si="0"/>
        <v>0</v>
      </c>
      <c r="L8" s="342">
        <f t="shared" si="0"/>
        <v>11413.112723352999</v>
      </c>
      <c r="M8" s="342">
        <f t="shared" si="0"/>
        <v>11413.112723352999</v>
      </c>
      <c r="N8" s="342">
        <f t="shared" si="0"/>
        <v>0</v>
      </c>
      <c r="O8" s="342">
        <f t="shared" si="0"/>
        <v>11413.112723352882</v>
      </c>
      <c r="P8" s="342">
        <f t="shared" si="0"/>
        <v>11413.11272335297</v>
      </c>
      <c r="Q8" s="342">
        <f t="shared" si="0"/>
        <v>0</v>
      </c>
      <c r="R8" s="342">
        <f t="shared" si="0"/>
        <v>11413.112723353057</v>
      </c>
      <c r="S8" s="342">
        <f t="shared" si="0"/>
        <v>11413.11272335297</v>
      </c>
      <c r="T8" s="342">
        <f t="shared" si="0"/>
        <v>0</v>
      </c>
      <c r="U8" s="342">
        <f t="shared" si="0"/>
        <v>11413.112723352941</v>
      </c>
      <c r="V8" s="342">
        <f t="shared" si="0"/>
        <v>11413.112723352999</v>
      </c>
      <c r="W8" s="342">
        <f t="shared" si="0"/>
        <v>0</v>
      </c>
      <c r="X8" s="342">
        <f t="shared" si="0"/>
        <v>11413.11272335297</v>
      </c>
      <c r="Y8" s="342">
        <f t="shared" si="0"/>
        <v>11413.112723352999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45652.450893411908</v>
      </c>
      <c r="C9" s="343">
        <f t="shared" si="1"/>
        <v>38918.272283988597</v>
      </c>
      <c r="D9" s="343">
        <f t="shared" si="1"/>
        <v>27257.057325625501</v>
      </c>
      <c r="E9" s="343">
        <f t="shared" si="1"/>
        <v>42330.690722642787</v>
      </c>
      <c r="F9" s="343">
        <f t="shared" si="1"/>
        <v>29855.687124097487</v>
      </c>
      <c r="G9" s="343">
        <f t="shared" si="1"/>
        <v>17545.629787222191</v>
      </c>
      <c r="H9" s="343">
        <f t="shared" si="1"/>
        <v>18112.013087813597</v>
      </c>
      <c r="I9" s="343">
        <f t="shared" si="1"/>
        <v>10209.578808007092</v>
      </c>
      <c r="J9" s="343">
        <f t="shared" si="1"/>
        <v>11816.623891699681</v>
      </c>
      <c r="K9" s="343">
        <f t="shared" si="1"/>
        <v>52026.507321335084</v>
      </c>
      <c r="L9" s="343">
        <f t="shared" si="1"/>
        <v>33064.543134284497</v>
      </c>
      <c r="M9" s="343">
        <f t="shared" si="1"/>
        <v>18539.975578982994</v>
      </c>
      <c r="N9" s="343">
        <f t="shared" si="1"/>
        <v>24834.004470428481</v>
      </c>
      <c r="O9" s="343">
        <f t="shared" si="1"/>
        <v>21682.430328678107</v>
      </c>
      <c r="P9" s="343">
        <f t="shared" si="1"/>
        <v>14802.193544769514</v>
      </c>
      <c r="Q9" s="343">
        <f t="shared" si="1"/>
        <v>8430.0815893396211</v>
      </c>
      <c r="R9" s="343">
        <f t="shared" si="1"/>
        <v>16180.745891758095</v>
      </c>
      <c r="S9" s="343">
        <f t="shared" si="1"/>
        <v>10780.54203999418</v>
      </c>
      <c r="T9" s="343">
        <f t="shared" si="1"/>
        <v>8632.5674716048816</v>
      </c>
      <c r="U9" s="343">
        <f t="shared" si="1"/>
        <v>17312.538722420897</v>
      </c>
      <c r="V9" s="343">
        <f t="shared" si="1"/>
        <v>17050.823310539679</v>
      </c>
      <c r="W9" s="343">
        <f t="shared" si="1"/>
        <v>17097.250675835501</v>
      </c>
      <c r="X9" s="343">
        <f t="shared" si="1"/>
        <v>18433.564178489003</v>
      </c>
      <c r="Y9" s="343">
        <f t="shared" si="1"/>
        <v>8540.0371775573876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4723.7725709372307</v>
      </c>
      <c r="C12" s="210">
        <v>4813.2067067927755</v>
      </c>
      <c r="D12" s="210">
        <v>4874.6458297506442</v>
      </c>
      <c r="E12" s="210">
        <v>4945.0941530524487</v>
      </c>
      <c r="F12" s="210">
        <v>4870.5838349097157</v>
      </c>
      <c r="G12" s="210">
        <v>4793.880825451417</v>
      </c>
      <c r="H12" s="210">
        <v>4791.0265692175399</v>
      </c>
      <c r="I12" s="210">
        <v>4751.0675838349098</v>
      </c>
      <c r="J12" s="210">
        <v>4654.612123817712</v>
      </c>
      <c r="K12" s="210">
        <v>3734.8882201203778</v>
      </c>
      <c r="L12" s="210">
        <v>3896.517454858124</v>
      </c>
      <c r="M12" s="210">
        <v>3678.7857265692169</v>
      </c>
      <c r="N12" s="210">
        <v>3489.337919174548</v>
      </c>
      <c r="O12" s="210">
        <v>3356.116852966466</v>
      </c>
      <c r="P12" s="210">
        <v>3314.9230438521058</v>
      </c>
      <c r="Q12" s="210">
        <v>3356.7663800515902</v>
      </c>
      <c r="R12" s="210">
        <v>3408.837231298367</v>
      </c>
      <c r="S12" s="210">
        <v>3501.6305245055878</v>
      </c>
      <c r="T12" s="210">
        <v>3477.0089423903692</v>
      </c>
      <c r="U12" s="210">
        <v>3495.7809974204638</v>
      </c>
      <c r="V12" s="210">
        <v>3278.2550300945832</v>
      </c>
      <c r="W12" s="210">
        <v>3533.3362130374239</v>
      </c>
      <c r="X12" s="210">
        <v>3320.9634134987609</v>
      </c>
      <c r="Y12" s="210">
        <v>3142.6989806199349</v>
      </c>
      <c r="DA12" s="109" t="s">
        <v>2528</v>
      </c>
    </row>
    <row r="13" spans="1:105" ht="12" customHeight="1" x14ac:dyDescent="0.25">
      <c r="A13" s="24" t="s">
        <v>28</v>
      </c>
      <c r="B13" s="213">
        <v>68.233791917454852</v>
      </c>
      <c r="C13" s="213">
        <v>63.961392949269133</v>
      </c>
      <c r="D13" s="213">
        <v>46.292519346517622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706.20515907136712</v>
      </c>
      <c r="C14" s="204">
        <f t="shared" si="2"/>
        <v>761.41212381771277</v>
      </c>
      <c r="D14" s="204">
        <f t="shared" si="2"/>
        <v>772.69982803095434</v>
      </c>
      <c r="E14" s="204">
        <f t="shared" si="2"/>
        <v>786.02278589853813</v>
      </c>
      <c r="F14" s="204">
        <f t="shared" si="2"/>
        <v>737.79982803095436</v>
      </c>
      <c r="G14" s="204">
        <f t="shared" si="2"/>
        <v>682.72192605331031</v>
      </c>
      <c r="H14" s="204">
        <f t="shared" si="2"/>
        <v>689.56723989681848</v>
      </c>
      <c r="I14" s="204">
        <f t="shared" si="2"/>
        <v>633.90653482373159</v>
      </c>
      <c r="J14" s="204">
        <f t="shared" si="2"/>
        <v>653.29131556319862</v>
      </c>
      <c r="K14" s="204">
        <f t="shared" si="2"/>
        <v>460.46147893379185</v>
      </c>
      <c r="L14" s="204">
        <f t="shared" si="2"/>
        <v>401.27050730868433</v>
      </c>
      <c r="M14" s="204">
        <f t="shared" si="2"/>
        <v>307.18925193465174</v>
      </c>
      <c r="N14" s="204">
        <f t="shared" si="2"/>
        <v>273.91805674978497</v>
      </c>
      <c r="O14" s="204">
        <f t="shared" si="2"/>
        <v>252.15434221840067</v>
      </c>
      <c r="P14" s="204">
        <f t="shared" si="2"/>
        <v>265.59183147033536</v>
      </c>
      <c r="Q14" s="204">
        <f t="shared" si="2"/>
        <v>278.53250214961298</v>
      </c>
      <c r="R14" s="204">
        <f t="shared" si="2"/>
        <v>295.01762682717117</v>
      </c>
      <c r="S14" s="204">
        <f t="shared" si="2"/>
        <v>251.63181427343073</v>
      </c>
      <c r="T14" s="204">
        <f t="shared" si="2"/>
        <v>260.05064488392082</v>
      </c>
      <c r="U14" s="204">
        <f t="shared" si="2"/>
        <v>222.80146173688732</v>
      </c>
      <c r="V14" s="204">
        <f t="shared" si="2"/>
        <v>196.68658641444543</v>
      </c>
      <c r="W14" s="204">
        <f t="shared" si="2"/>
        <v>207.26173688736034</v>
      </c>
      <c r="X14" s="204">
        <f t="shared" si="2"/>
        <v>224.94058469475493</v>
      </c>
      <c r="Y14" s="204">
        <f t="shared" si="2"/>
        <v>206.88392089423905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96.684780739466888</v>
      </c>
      <c r="C16" s="204">
        <v>95.58615649183146</v>
      </c>
      <c r="D16" s="204">
        <v>86.796560619088552</v>
      </c>
      <c r="E16" s="204">
        <v>84.599226139294927</v>
      </c>
      <c r="F16" s="204">
        <v>81.303181427343077</v>
      </c>
      <c r="G16" s="204">
        <v>80.204471195184865</v>
      </c>
      <c r="H16" s="204">
        <v>81.303181427343077</v>
      </c>
      <c r="I16" s="204">
        <v>82.40180567497849</v>
      </c>
      <c r="J16" s="204">
        <v>65.921496130696468</v>
      </c>
      <c r="K16" s="204">
        <v>60.428030954428202</v>
      </c>
      <c r="L16" s="204">
        <v>76.908340498710217</v>
      </c>
      <c r="M16" s="204">
        <v>59.329320722269991</v>
      </c>
      <c r="N16" s="204">
        <v>50.539810834049867</v>
      </c>
      <c r="O16" s="204">
        <v>45.0463456577816</v>
      </c>
      <c r="P16" s="204">
        <v>34.059415305245047</v>
      </c>
      <c r="Q16" s="204">
        <v>38.454170249355109</v>
      </c>
      <c r="R16" s="204">
        <v>38.454170249355109</v>
      </c>
      <c r="S16" s="204">
        <v>45.0463456577816</v>
      </c>
      <c r="T16" s="204">
        <v>46.145055889939812</v>
      </c>
      <c r="U16" s="204">
        <v>48.158899398108332</v>
      </c>
      <c r="V16" s="204">
        <v>37.735683576956141</v>
      </c>
      <c r="W16" s="204">
        <v>30.594153052450562</v>
      </c>
      <c r="X16" s="204">
        <v>30.443594153052452</v>
      </c>
      <c r="Y16" s="204">
        <v>35.310834049871019</v>
      </c>
      <c r="DA16" s="71" t="s">
        <v>2531</v>
      </c>
    </row>
    <row r="17" spans="1:105" ht="12" customHeight="1" x14ac:dyDescent="0.25">
      <c r="A17" s="18" t="s">
        <v>71</v>
      </c>
      <c r="B17" s="204">
        <v>115.9931212381771</v>
      </c>
      <c r="C17" s="204">
        <v>114.97566638005161</v>
      </c>
      <c r="D17" s="204">
        <v>110.9056749785039</v>
      </c>
      <c r="E17" s="204">
        <v>134.30782459157351</v>
      </c>
      <c r="F17" s="204">
        <v>149.57007738607049</v>
      </c>
      <c r="G17" s="204">
        <v>124.1330180567498</v>
      </c>
      <c r="H17" s="204">
        <v>99.713413585554591</v>
      </c>
      <c r="I17" s="204">
        <v>136.3428202923474</v>
      </c>
      <c r="J17" s="204">
        <v>122.0980223559759</v>
      </c>
      <c r="K17" s="204">
        <v>112.9406706792777</v>
      </c>
      <c r="L17" s="204">
        <v>141.43018056749781</v>
      </c>
      <c r="M17" s="204">
        <v>105.81831470335339</v>
      </c>
      <c r="N17" s="204">
        <v>75.293809114359419</v>
      </c>
      <c r="O17" s="204">
        <v>83.433619948409273</v>
      </c>
      <c r="P17" s="204">
        <v>94.625967325881334</v>
      </c>
      <c r="Q17" s="204">
        <v>97.678417884780728</v>
      </c>
      <c r="R17" s="204">
        <v>99.713413585554591</v>
      </c>
      <c r="S17" s="204">
        <v>95.64342218400688</v>
      </c>
      <c r="T17" s="204">
        <v>109.88822012037831</v>
      </c>
      <c r="U17" s="204">
        <v>104.5668099742046</v>
      </c>
      <c r="V17" s="204">
        <v>103.22570937231301</v>
      </c>
      <c r="W17" s="204">
        <v>110.62588134135861</v>
      </c>
      <c r="X17" s="204">
        <v>138.80713671539121</v>
      </c>
      <c r="Y17" s="204">
        <v>121.14462596732589</v>
      </c>
      <c r="DA17" s="71" t="s">
        <v>2532</v>
      </c>
    </row>
    <row r="18" spans="1:105" ht="12" customHeight="1" x14ac:dyDescent="0.25">
      <c r="A18" s="18" t="s">
        <v>32</v>
      </c>
      <c r="B18" s="204">
        <v>429.92261392949268</v>
      </c>
      <c r="C18" s="204">
        <v>487.24565778159928</v>
      </c>
      <c r="D18" s="204">
        <v>517.8178847807394</v>
      </c>
      <c r="E18" s="204">
        <v>513.99638865004295</v>
      </c>
      <c r="F18" s="204">
        <v>453.80722269991401</v>
      </c>
      <c r="G18" s="204">
        <v>423.23490971625102</v>
      </c>
      <c r="H18" s="204">
        <v>447.11951848667229</v>
      </c>
      <c r="I18" s="204">
        <v>363.04574376612197</v>
      </c>
      <c r="J18" s="204">
        <v>419.41341358555462</v>
      </c>
      <c r="K18" s="204">
        <v>247.4443680137575</v>
      </c>
      <c r="L18" s="204">
        <v>130.887532244196</v>
      </c>
      <c r="M18" s="204">
        <v>99.359931212381767</v>
      </c>
      <c r="N18" s="204">
        <v>113.6906276870163</v>
      </c>
      <c r="O18" s="204">
        <v>94.58297506448838</v>
      </c>
      <c r="P18" s="204">
        <v>109.8691315563199</v>
      </c>
      <c r="Q18" s="204">
        <v>119.4229578675838</v>
      </c>
      <c r="R18" s="204">
        <v>132.79828030954431</v>
      </c>
      <c r="S18" s="204">
        <v>88.992089423903693</v>
      </c>
      <c r="T18" s="204">
        <v>83.118400687876175</v>
      </c>
      <c r="U18" s="204">
        <v>51.955631986242473</v>
      </c>
      <c r="V18" s="204">
        <v>39.585382631126393</v>
      </c>
      <c r="W18" s="204">
        <v>45.417024935511613</v>
      </c>
      <c r="X18" s="204">
        <v>35.031986242476357</v>
      </c>
      <c r="Y18" s="204">
        <v>32.477300085984517</v>
      </c>
      <c r="DA18" s="71" t="s">
        <v>2533</v>
      </c>
    </row>
    <row r="19" spans="1:105" ht="12" customHeight="1" x14ac:dyDescent="0.25">
      <c r="A19" s="18" t="s">
        <v>33</v>
      </c>
      <c r="B19" s="204">
        <v>63.604643164230453</v>
      </c>
      <c r="C19" s="204">
        <v>63.604643164230453</v>
      </c>
      <c r="D19" s="204">
        <v>57.179707652622533</v>
      </c>
      <c r="E19" s="204">
        <v>53.119346517626823</v>
      </c>
      <c r="F19" s="204">
        <v>53.11934651762683</v>
      </c>
      <c r="G19" s="204">
        <v>55.149527085124667</v>
      </c>
      <c r="H19" s="204">
        <v>61.431126397248498</v>
      </c>
      <c r="I19" s="204">
        <v>52.116165090283737</v>
      </c>
      <c r="J19" s="204">
        <v>45.858383490971619</v>
      </c>
      <c r="K19" s="204">
        <v>39.648409286328459</v>
      </c>
      <c r="L19" s="204">
        <v>52.044453998280311</v>
      </c>
      <c r="M19" s="204">
        <v>42.681685296646613</v>
      </c>
      <c r="N19" s="204">
        <v>34.393809114359406</v>
      </c>
      <c r="O19" s="204">
        <v>29.0914015477214</v>
      </c>
      <c r="P19" s="204">
        <v>27.03731728288907</v>
      </c>
      <c r="Q19" s="204">
        <v>22.976956147893372</v>
      </c>
      <c r="R19" s="204">
        <v>24.051762682717111</v>
      </c>
      <c r="S19" s="204">
        <v>21.9499570077386</v>
      </c>
      <c r="T19" s="204">
        <v>20.89896818572657</v>
      </c>
      <c r="U19" s="204">
        <v>18.120120378331901</v>
      </c>
      <c r="V19" s="204">
        <v>16.139810834049872</v>
      </c>
      <c r="W19" s="204">
        <v>20.624677558039561</v>
      </c>
      <c r="X19" s="204">
        <v>20.6578675838349</v>
      </c>
      <c r="Y19" s="204">
        <v>17.95116079105761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2190.8641444539981</v>
      </c>
      <c r="C20" s="204">
        <f t="shared" si="3"/>
        <v>2195.7437661220979</v>
      </c>
      <c r="D20" s="204">
        <f t="shared" si="3"/>
        <v>2195.7222699914009</v>
      </c>
      <c r="E20" s="204">
        <f t="shared" si="3"/>
        <v>2239.208942390369</v>
      </c>
      <c r="F20" s="204">
        <f t="shared" si="3"/>
        <v>2129.14875322442</v>
      </c>
      <c r="G20" s="204">
        <f t="shared" si="3"/>
        <v>2062.98366294067</v>
      </c>
      <c r="H20" s="204">
        <f t="shared" si="3"/>
        <v>2004.44969905417</v>
      </c>
      <c r="I20" s="204">
        <f t="shared" si="3"/>
        <v>2048.559759243336</v>
      </c>
      <c r="J20" s="204">
        <f t="shared" si="3"/>
        <v>1990.778159931212</v>
      </c>
      <c r="K20" s="204">
        <f t="shared" si="3"/>
        <v>1613.349097162511</v>
      </c>
      <c r="L20" s="204">
        <f t="shared" si="3"/>
        <v>1640.068787618228</v>
      </c>
      <c r="M20" s="204">
        <f t="shared" si="3"/>
        <v>1490.3267411865861</v>
      </c>
      <c r="N20" s="204">
        <f t="shared" si="3"/>
        <v>1451.934651762683</v>
      </c>
      <c r="O20" s="204">
        <f t="shared" si="3"/>
        <v>1386.6079105760959</v>
      </c>
      <c r="P20" s="204">
        <f t="shared" si="3"/>
        <v>1354.0842648323301</v>
      </c>
      <c r="Q20" s="204">
        <f t="shared" si="3"/>
        <v>1333.383490971625</v>
      </c>
      <c r="R20" s="204">
        <f t="shared" si="3"/>
        <v>1347.6784178847811</v>
      </c>
      <c r="S20" s="204">
        <f t="shared" si="3"/>
        <v>1419.3740581191289</v>
      </c>
      <c r="T20" s="204">
        <f t="shared" si="3"/>
        <v>1364.6989055167389</v>
      </c>
      <c r="U20" s="204">
        <f t="shared" si="3"/>
        <v>1324.3087521013131</v>
      </c>
      <c r="V20" s="204">
        <f t="shared" si="3"/>
        <v>1229.7451576734491</v>
      </c>
      <c r="W20" s="204">
        <f t="shared" si="3"/>
        <v>1606.398133630684</v>
      </c>
      <c r="X20" s="204">
        <f t="shared" si="3"/>
        <v>1451.9157867534891</v>
      </c>
      <c r="Y20" s="204">
        <f t="shared" si="3"/>
        <v>1381.2063797219571</v>
      </c>
      <c r="DA20" s="71"/>
    </row>
    <row r="21" spans="1:105" ht="12" customHeight="1" x14ac:dyDescent="0.25">
      <c r="A21" s="18" t="s">
        <v>73</v>
      </c>
      <c r="B21" s="204">
        <v>2190.8641444539981</v>
      </c>
      <c r="C21" s="204">
        <v>2195.7437661220979</v>
      </c>
      <c r="D21" s="204">
        <v>2195.7222699914009</v>
      </c>
      <c r="E21" s="204">
        <v>2239.208942390369</v>
      </c>
      <c r="F21" s="204">
        <v>2129.14875322442</v>
      </c>
      <c r="G21" s="204">
        <v>2062.98366294067</v>
      </c>
      <c r="H21" s="204">
        <v>2004.44969905417</v>
      </c>
      <c r="I21" s="204">
        <v>2048.559759243336</v>
      </c>
      <c r="J21" s="204">
        <v>1990.778159931212</v>
      </c>
      <c r="K21" s="204">
        <v>1613.349097162511</v>
      </c>
      <c r="L21" s="204">
        <v>1640.068787618228</v>
      </c>
      <c r="M21" s="204">
        <v>1490.3267411865861</v>
      </c>
      <c r="N21" s="204">
        <v>1451.934651762683</v>
      </c>
      <c r="O21" s="204">
        <v>1386.6079105760959</v>
      </c>
      <c r="P21" s="204">
        <v>1354.0842648323301</v>
      </c>
      <c r="Q21" s="204">
        <v>1333.383490971625</v>
      </c>
      <c r="R21" s="204">
        <v>1347.6784178847811</v>
      </c>
      <c r="S21" s="204">
        <v>1419.3740581191289</v>
      </c>
      <c r="T21" s="204">
        <v>1364.6989055167389</v>
      </c>
      <c r="U21" s="204">
        <v>1324.3087521013131</v>
      </c>
      <c r="V21" s="204">
        <v>1229.7451576734491</v>
      </c>
      <c r="W21" s="204">
        <v>1606.398133630684</v>
      </c>
      <c r="X21" s="204">
        <v>1451.9157867534891</v>
      </c>
      <c r="Y21" s="204">
        <v>1381.2063797219571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0.42992261392949271</v>
      </c>
      <c r="M23" s="204">
        <f t="shared" si="4"/>
        <v>0.47773000859845233</v>
      </c>
      <c r="N23" s="204">
        <f t="shared" si="4"/>
        <v>0.52545141874462586</v>
      </c>
      <c r="O23" s="204">
        <f t="shared" si="4"/>
        <v>0.57325881341358553</v>
      </c>
      <c r="P23" s="204">
        <f t="shared" si="4"/>
        <v>0.50154772141014614</v>
      </c>
      <c r="Q23" s="204">
        <f t="shared" si="4"/>
        <v>4.5380051590713668</v>
      </c>
      <c r="R23" s="204">
        <f t="shared" si="4"/>
        <v>5.135167669819432</v>
      </c>
      <c r="S23" s="204">
        <f t="shared" si="4"/>
        <v>5.3873348301391291</v>
      </c>
      <c r="T23" s="204">
        <f t="shared" si="4"/>
        <v>6.4184633568631195</v>
      </c>
      <c r="U23" s="204">
        <f t="shared" si="4"/>
        <v>6.4849710285226951</v>
      </c>
      <c r="V23" s="204">
        <f t="shared" si="4"/>
        <v>7.5026497212202612</v>
      </c>
      <c r="W23" s="204">
        <f t="shared" si="4"/>
        <v>6.9700656492171387</v>
      </c>
      <c r="X23" s="204">
        <f t="shared" si="4"/>
        <v>7.5884693935950978</v>
      </c>
      <c r="Y23" s="204">
        <f t="shared" si="4"/>
        <v>9.1540798317702556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0.42992261392949271</v>
      </c>
      <c r="M24" s="204">
        <v>0.47773000859845233</v>
      </c>
      <c r="N24" s="204">
        <v>0.52545141874462586</v>
      </c>
      <c r="O24" s="204">
        <v>0.57325881341358553</v>
      </c>
      <c r="P24" s="204">
        <v>0.50154772141014614</v>
      </c>
      <c r="Q24" s="204">
        <v>4.5380051590713668</v>
      </c>
      <c r="R24" s="204">
        <v>5.135167669819432</v>
      </c>
      <c r="S24" s="204">
        <v>5.21822871883061</v>
      </c>
      <c r="T24" s="204">
        <v>5.8782459157351674</v>
      </c>
      <c r="U24" s="204">
        <v>5.5803095442820281</v>
      </c>
      <c r="V24" s="204">
        <v>5.7404987102321572</v>
      </c>
      <c r="W24" s="204">
        <v>3.444368013757523</v>
      </c>
      <c r="X24" s="204">
        <v>2.9957007738607051</v>
      </c>
      <c r="Y24" s="204">
        <v>3.0922613929492688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0.16910611130851941</v>
      </c>
      <c r="T25" s="204">
        <v>0.54021744112795245</v>
      </c>
      <c r="U25" s="204">
        <v>0.90466148424066661</v>
      </c>
      <c r="V25" s="204">
        <v>1.762151010988104</v>
      </c>
      <c r="W25" s="204">
        <v>2.8254634999572499</v>
      </c>
      <c r="X25" s="204">
        <v>3.6394374851746072</v>
      </c>
      <c r="Y25" s="204">
        <v>4.6971015867982713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7.6096302665520199E-2</v>
      </c>
      <c r="X26" s="204">
        <v>4.9957007738607041E-2</v>
      </c>
      <c r="Y26" s="204">
        <v>0.14006878761822869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0.62413783283684554</v>
      </c>
      <c r="X29" s="204">
        <v>0.90337412682117868</v>
      </c>
      <c r="Y29" s="204">
        <v>1.2246480644044859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22.809802235597591</v>
      </c>
      <c r="G30" s="204">
        <v>23.239724849527089</v>
      </c>
      <c r="H30" s="204">
        <v>26.84625967325881</v>
      </c>
      <c r="I30" s="204">
        <v>21.997678417884782</v>
      </c>
      <c r="J30" s="204">
        <v>21.806620808254511</v>
      </c>
      <c r="K30" s="204">
        <v>18.343336199484089</v>
      </c>
      <c r="L30" s="204">
        <v>20.18245915735168</v>
      </c>
      <c r="M30" s="204">
        <v>24.386156491831471</v>
      </c>
      <c r="N30" s="204">
        <v>22.54703353396388</v>
      </c>
      <c r="O30" s="204">
        <v>15.40558899398108</v>
      </c>
      <c r="P30" s="204">
        <v>15.3816852966466</v>
      </c>
      <c r="Q30" s="204">
        <v>25.437059329320721</v>
      </c>
      <c r="R30" s="204">
        <v>30.309544282029229</v>
      </c>
      <c r="S30" s="204">
        <v>29.151762682717109</v>
      </c>
      <c r="T30" s="204">
        <v>28.294411006018919</v>
      </c>
      <c r="U30" s="204">
        <v>81.493207222699908</v>
      </c>
      <c r="V30" s="204">
        <v>82.18116938950989</v>
      </c>
      <c r="W30" s="204">
        <v>9.3910576096302663</v>
      </c>
      <c r="X30" s="204">
        <v>9.2231298366294059</v>
      </c>
      <c r="Y30" s="204">
        <v>8.2754084264832315</v>
      </c>
      <c r="DA30" s="71" t="s">
        <v>2543</v>
      </c>
    </row>
    <row r="31" spans="1:105" ht="12" customHeight="1" x14ac:dyDescent="0.25">
      <c r="A31" s="21" t="s">
        <v>40</v>
      </c>
      <c r="B31" s="207">
        <v>1758.469475494411</v>
      </c>
      <c r="C31" s="207">
        <v>1792.089423903697</v>
      </c>
      <c r="D31" s="207">
        <v>1859.931212381771</v>
      </c>
      <c r="E31" s="207">
        <v>1919.8624247635421</v>
      </c>
      <c r="F31" s="207">
        <v>1980.825451418744</v>
      </c>
      <c r="G31" s="207">
        <v>2024.93551160791</v>
      </c>
      <c r="H31" s="207">
        <v>2070.1633705932932</v>
      </c>
      <c r="I31" s="207">
        <v>2046.603611349957</v>
      </c>
      <c r="J31" s="207">
        <v>1988.736027515047</v>
      </c>
      <c r="K31" s="207">
        <v>1642.734307824591</v>
      </c>
      <c r="L31" s="207">
        <v>1834.5657781599309</v>
      </c>
      <c r="M31" s="207">
        <v>1856.405846947549</v>
      </c>
      <c r="N31" s="207">
        <v>1740.4127257093719</v>
      </c>
      <c r="O31" s="207">
        <v>1701.3757523645741</v>
      </c>
      <c r="P31" s="207">
        <v>1679.3637145313839</v>
      </c>
      <c r="Q31" s="207">
        <v>1714.87532244196</v>
      </c>
      <c r="R31" s="207">
        <v>1730.6964746345659</v>
      </c>
      <c r="S31" s="207">
        <v>1796.0855546001719</v>
      </c>
      <c r="T31" s="207">
        <v>1817.5465176268269</v>
      </c>
      <c r="U31" s="207">
        <v>1860.6926053310401</v>
      </c>
      <c r="V31" s="207">
        <v>1762.139466895959</v>
      </c>
      <c r="W31" s="207">
        <v>1703.315219260533</v>
      </c>
      <c r="X31" s="207">
        <v>1627.295442820292</v>
      </c>
      <c r="Y31" s="207">
        <v>1537.1791917454859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7632.2128130487608</v>
      </c>
      <c r="C33" s="203">
        <f>MAE_emi!C5</f>
        <v>7807.4317351437576</v>
      </c>
      <c r="D33" s="203">
        <f>MAE_emi!D5</f>
        <v>7782.3484871095043</v>
      </c>
      <c r="E33" s="203">
        <f>MAE_emi!E5</f>
        <v>7721.6289836376727</v>
      </c>
      <c r="F33" s="203">
        <f>MAE_emi!F5</f>
        <v>7306.7143593589126</v>
      </c>
      <c r="G33" s="203">
        <f>MAE_emi!G5</f>
        <v>6976.6408231181031</v>
      </c>
      <c r="H33" s="203">
        <f>MAE_emi!H5</f>
        <v>6862.036982758631</v>
      </c>
      <c r="I33" s="203">
        <f>MAE_emi!I5</f>
        <v>6782.0388735586203</v>
      </c>
      <c r="J33" s="203">
        <f>MAE_emi!J5</f>
        <v>6722.8734434384742</v>
      </c>
      <c r="K33" s="203">
        <f>MAE_emi!K5</f>
        <v>5217.7019115592129</v>
      </c>
      <c r="L33" s="203">
        <f>MAE_emi!L5</f>
        <v>5071.6468310389082</v>
      </c>
      <c r="M33" s="203">
        <f>MAE_emi!M5</f>
        <v>4433.2284257984757</v>
      </c>
      <c r="N33" s="203">
        <f>MAE_emi!N5</f>
        <v>4246.9666743584294</v>
      </c>
      <c r="O33" s="203">
        <f>MAE_emi!O5</f>
        <v>4027.186621078823</v>
      </c>
      <c r="P33" s="203">
        <f>MAE_emi!P5</f>
        <v>3999.8451826788378</v>
      </c>
      <c r="Q33" s="203">
        <f>MAE_emi!Q5</f>
        <v>4007.9717171988568</v>
      </c>
      <c r="R33" s="203">
        <f>MAE_emi!R5</f>
        <v>4094.21152547871</v>
      </c>
      <c r="S33" s="203">
        <f>MAE_emi!S5</f>
        <v>4119.8900673639719</v>
      </c>
      <c r="T33" s="203">
        <f>MAE_emi!T5</f>
        <v>4017.917023962485</v>
      </c>
      <c r="U33" s="203">
        <f>MAE_emi!U5</f>
        <v>3799.911721128879</v>
      </c>
      <c r="V33" s="203">
        <f>MAE_emi!V5</f>
        <v>3500.159395707492</v>
      </c>
      <c r="W33" s="203">
        <f>MAE_emi!W5</f>
        <v>4404.4262758793484</v>
      </c>
      <c r="X33" s="203">
        <f>MAE_emi!X5</f>
        <v>4095.0315984828821</v>
      </c>
      <c r="Y33" s="203">
        <f>MAE_emi!Y5</f>
        <v>3870.7790382162079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46.90833220107001</v>
      </c>
      <c r="C35" s="284">
        <f t="shared" si="5"/>
        <v>47.693846435395322</v>
      </c>
      <c r="D35" s="284">
        <f t="shared" si="5"/>
        <v>49.345866964350343</v>
      </c>
      <c r="E35" s="284">
        <f t="shared" si="5"/>
        <v>50.843391119700499</v>
      </c>
      <c r="F35" s="284">
        <f t="shared" si="5"/>
        <v>49.077101550307049</v>
      </c>
      <c r="G35" s="284">
        <f t="shared" si="5"/>
        <v>48.028752466786429</v>
      </c>
      <c r="H35" s="284">
        <f t="shared" si="5"/>
        <v>44.998320177746805</v>
      </c>
      <c r="I35" s="284">
        <f t="shared" si="5"/>
        <v>42.377119755553899</v>
      </c>
      <c r="J35" s="284">
        <f t="shared" si="5"/>
        <v>42.557762672897326</v>
      </c>
      <c r="K35" s="284">
        <f t="shared" si="5"/>
        <v>41.756782020456484</v>
      </c>
      <c r="L35" s="284">
        <f t="shared" si="5"/>
        <v>40.462884016815195</v>
      </c>
      <c r="M35" s="284">
        <f t="shared" si="5"/>
        <v>37.101705504715078</v>
      </c>
      <c r="N35" s="284">
        <f t="shared" si="5"/>
        <v>36.304750715850631</v>
      </c>
      <c r="O35" s="284">
        <f t="shared" si="5"/>
        <v>35.388744623000576</v>
      </c>
      <c r="P35" s="284">
        <f t="shared" si="5"/>
        <v>34.578943298150811</v>
      </c>
      <c r="Q35" s="284">
        <f t="shared" si="5"/>
        <v>34.55678829051741</v>
      </c>
      <c r="R35" s="284">
        <f t="shared" si="5"/>
        <v>34.244222086484982</v>
      </c>
      <c r="S35" s="284">
        <f t="shared" si="5"/>
        <v>34.188454808976374</v>
      </c>
      <c r="T35" s="284">
        <f t="shared" si="5"/>
        <v>32.708898494904545</v>
      </c>
      <c r="U35" s="284">
        <f t="shared" si="5"/>
        <v>32.838127850367314</v>
      </c>
      <c r="V35" s="284">
        <f t="shared" si="5"/>
        <v>34.03894064340691</v>
      </c>
      <c r="W35" s="284">
        <f t="shared" si="5"/>
        <v>31.795026467543181</v>
      </c>
      <c r="X35" s="284">
        <f t="shared" si="5"/>
        <v>29.39117991466064</v>
      </c>
      <c r="Y35" s="284">
        <f t="shared" si="5"/>
        <v>28.232307776602863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25.868121417873962</v>
      </c>
      <c r="C36" s="344">
        <f t="shared" si="6"/>
        <v>27.050993014354059</v>
      </c>
      <c r="D36" s="344">
        <f t="shared" si="6"/>
        <v>27.358143238711225</v>
      </c>
      <c r="E36" s="344">
        <f t="shared" si="6"/>
        <v>30.318407752089211</v>
      </c>
      <c r="F36" s="344">
        <f t="shared" si="6"/>
        <v>29.668429317156544</v>
      </c>
      <c r="G36" s="344">
        <f t="shared" si="6"/>
        <v>29.042527615072672</v>
      </c>
      <c r="H36" s="344">
        <f t="shared" si="6"/>
        <v>27.235529360679941</v>
      </c>
      <c r="I36" s="344">
        <f t="shared" si="6"/>
        <v>25.847240732024666</v>
      </c>
      <c r="J36" s="344">
        <f t="shared" si="6"/>
        <v>27.252915675471094</v>
      </c>
      <c r="K36" s="344">
        <f t="shared" si="6"/>
        <v>28.601577133600912</v>
      </c>
      <c r="L36" s="344">
        <f t="shared" si="6"/>
        <v>28.208621376604416</v>
      </c>
      <c r="M36" s="344">
        <f t="shared" si="6"/>
        <v>26.04568037210818</v>
      </c>
      <c r="N36" s="344">
        <f t="shared" si="6"/>
        <v>25.856605727825052</v>
      </c>
      <c r="O36" s="344">
        <f t="shared" si="6"/>
        <v>26.491190355758476</v>
      </c>
      <c r="P36" s="344">
        <f t="shared" si="6"/>
        <v>24.818192207771887</v>
      </c>
      <c r="Q36" s="344">
        <f t="shared" si="6"/>
        <v>23.987117146307224</v>
      </c>
      <c r="R36" s="344">
        <f t="shared" si="6"/>
        <v>23.737952645081471</v>
      </c>
      <c r="S36" s="344">
        <f t="shared" si="6"/>
        <v>23.500397149372759</v>
      </c>
      <c r="T36" s="344">
        <f t="shared" si="6"/>
        <v>23.00354411998504</v>
      </c>
      <c r="U36" s="344">
        <f t="shared" si="6"/>
        <v>22.716965646440052</v>
      </c>
      <c r="V36" s="344">
        <f t="shared" si="6"/>
        <v>22.967783633906752</v>
      </c>
      <c r="W36" s="344">
        <f t="shared" si="6"/>
        <v>22.928936075544858</v>
      </c>
      <c r="X36" s="344">
        <f t="shared" si="6"/>
        <v>21.73929982877004</v>
      </c>
      <c r="Y36" s="344">
        <f t="shared" si="6"/>
        <v>20.779062437262571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13.887120560559916</v>
      </c>
      <c r="C37" s="344">
        <f>IF(MAE_ued!C$5=0,"",MAE_ued!C$5/C$5*1000)</f>
        <v>14.505241096863163</v>
      </c>
      <c r="D37" s="344">
        <f>IF(MAE_ued!D$5=0,"",MAE_ued!D$5/D$5*1000)</f>
        <v>14.691664092391431</v>
      </c>
      <c r="E37" s="344">
        <f>IF(MAE_ued!E$5=0,"",MAE_ued!E$5/E$5*1000)</f>
        <v>16.324680609036246</v>
      </c>
      <c r="F37" s="344">
        <f>IF(MAE_ued!F$5=0,"",MAE_ued!F$5/F$5*1000)</f>
        <v>16.058054230947466</v>
      </c>
      <c r="G37" s="344">
        <f>IF(MAE_ued!G$5=0,"",MAE_ued!G$5/G$5*1000)</f>
        <v>15.772917590396181</v>
      </c>
      <c r="H37" s="344">
        <f>IF(MAE_ued!H$5=0,"",MAE_ued!H$5/H$5*1000)</f>
        <v>14.810284402061038</v>
      </c>
      <c r="I37" s="344">
        <f>IF(MAE_ued!I$5=0,"",MAE_ued!I$5/I$5*1000)</f>
        <v>14.075093952757303</v>
      </c>
      <c r="J37" s="344">
        <f>IF(MAE_ued!J$5=0,"",MAE_ued!J$5/J$5*1000)</f>
        <v>14.808927276703839</v>
      </c>
      <c r="K37" s="344">
        <f>IF(MAE_ued!K$5=0,"",MAE_ued!K$5/K$5*1000)</f>
        <v>15.618620268143317</v>
      </c>
      <c r="L37" s="344">
        <f>IF(MAE_ued!L$5=0,"",MAE_ued!L$5/L$5*1000)</f>
        <v>15.538979892111964</v>
      </c>
      <c r="M37" s="344">
        <f>IF(MAE_ued!M$5=0,"",MAE_ued!M$5/M$5*1000)</f>
        <v>14.449492436601306</v>
      </c>
      <c r="N37" s="344">
        <f>IF(MAE_ued!N$5=0,"",MAE_ued!N$5/N$5*1000)</f>
        <v>14.328469272497067</v>
      </c>
      <c r="O37" s="344">
        <f>IF(MAE_ued!O$5=0,"",MAE_ued!O$5/O$5*1000)</f>
        <v>14.698356274335646</v>
      </c>
      <c r="P37" s="344">
        <f>IF(MAE_ued!P$5=0,"",MAE_ued!P$5/P$5*1000)</f>
        <v>13.758179835067848</v>
      </c>
      <c r="Q37" s="344">
        <f>IF(MAE_ued!Q$5=0,"",MAE_ued!Q$5/Q$5*1000)</f>
        <v>13.309727975276262</v>
      </c>
      <c r="R37" s="344">
        <f>IF(MAE_ued!R$5=0,"",MAE_ued!R$5/R$5*1000)</f>
        <v>13.162947309589269</v>
      </c>
      <c r="S37" s="344">
        <f>IF(MAE_ued!S$5=0,"",MAE_ued!S$5/S$5*1000)</f>
        <v>13.065543126495339</v>
      </c>
      <c r="T37" s="344">
        <f>IF(MAE_ued!T$5=0,"",MAE_ued!T$5/T$5*1000)</f>
        <v>12.806604778681713</v>
      </c>
      <c r="U37" s="344">
        <f>IF(MAE_ued!U$5=0,"",MAE_ued!U$5/U$5*1000)</f>
        <v>12.729703466174039</v>
      </c>
      <c r="V37" s="344">
        <f>IF(MAE_ued!V$5=0,"",MAE_ued!V$5/V$5*1000)</f>
        <v>12.890368817045708</v>
      </c>
      <c r="W37" s="344">
        <f>IF(MAE_ued!W$5=0,"",MAE_ued!W$5/W$5*1000)</f>
        <v>12.692893787401609</v>
      </c>
      <c r="X37" s="344">
        <f>IF(MAE_ued!X$5=0,"",MAE_ued!X$5/X$5*1000)</f>
        <v>12.04504551773568</v>
      </c>
      <c r="Y37" s="344">
        <f>IF(MAE_ued!Y$5=0,"",MAE_ued!Y$5/Y$5*1000)</f>
        <v>11.514213441782648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1.615702851573668</v>
      </c>
      <c r="C38" s="345">
        <f t="shared" si="7"/>
        <v>1.6220852771864744</v>
      </c>
      <c r="D38" s="345">
        <f t="shared" si="7"/>
        <v>1.5964951627075643</v>
      </c>
      <c r="E38" s="345">
        <f t="shared" si="7"/>
        <v>1.5614725917546701</v>
      </c>
      <c r="F38" s="345">
        <f t="shared" si="7"/>
        <v>1.5001721779200941</v>
      </c>
      <c r="G38" s="345">
        <f t="shared" si="7"/>
        <v>1.4553221235868219</v>
      </c>
      <c r="H38" s="345">
        <f t="shared" si="7"/>
        <v>1.4322686137554281</v>
      </c>
      <c r="I38" s="345">
        <f t="shared" si="7"/>
        <v>1.4274768257631005</v>
      </c>
      <c r="J38" s="345">
        <f t="shared" si="7"/>
        <v>1.4443466532984439</v>
      </c>
      <c r="K38" s="345">
        <f t="shared" si="7"/>
        <v>1.3970168861950687</v>
      </c>
      <c r="L38" s="345">
        <f t="shared" si="7"/>
        <v>1.3015845276698681</v>
      </c>
      <c r="M38" s="345">
        <f t="shared" si="7"/>
        <v>1.2050792721577839</v>
      </c>
      <c r="N38" s="345">
        <f t="shared" si="7"/>
        <v>1.2171267938884833</v>
      </c>
      <c r="O38" s="345">
        <f t="shared" si="7"/>
        <v>1.1999542320819967</v>
      </c>
      <c r="P38" s="345">
        <f t="shared" si="7"/>
        <v>1.206617809754889</v>
      </c>
      <c r="Q38" s="345">
        <f t="shared" si="7"/>
        <v>1.1939978131982061</v>
      </c>
      <c r="R38" s="345">
        <f t="shared" si="7"/>
        <v>1.2010580874579617</v>
      </c>
      <c r="S38" s="345">
        <f t="shared" si="7"/>
        <v>1.1765633291495479</v>
      </c>
      <c r="T38" s="345">
        <f t="shared" si="7"/>
        <v>1.1555670665604481</v>
      </c>
      <c r="U38" s="345">
        <f t="shared" si="7"/>
        <v>1.0869993640713858</v>
      </c>
      <c r="V38" s="345">
        <f t="shared" si="7"/>
        <v>1.0676897811719384</v>
      </c>
      <c r="W38" s="345">
        <f t="shared" si="7"/>
        <v>1.2465347225174177</v>
      </c>
      <c r="X38" s="345">
        <f t="shared" si="7"/>
        <v>1.2330854299200518</v>
      </c>
      <c r="Y38" s="345">
        <f t="shared" si="7"/>
        <v>1.231673495325553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IT: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4723.7725709372316</v>
      </c>
      <c r="C5" s="223">
        <v>4813.2067067927774</v>
      </c>
      <c r="D5" s="223">
        <v>4874.6458297506451</v>
      </c>
      <c r="E5" s="223">
        <v>4945.0941530524506</v>
      </c>
      <c r="F5" s="223">
        <v>4870.5838349097166</v>
      </c>
      <c r="G5" s="223">
        <v>4793.8808254514188</v>
      </c>
      <c r="H5" s="223">
        <v>4791.0265692175399</v>
      </c>
      <c r="I5" s="223">
        <v>4751.0675838349098</v>
      </c>
      <c r="J5" s="223">
        <v>4654.6121238177129</v>
      </c>
      <c r="K5" s="223">
        <v>3734.8882201203769</v>
      </c>
      <c r="L5" s="223">
        <v>3896.5174548581249</v>
      </c>
      <c r="M5" s="223">
        <v>3678.7857265692169</v>
      </c>
      <c r="N5" s="223">
        <v>3489.337919174548</v>
      </c>
      <c r="O5" s="223">
        <v>3356.116852966466</v>
      </c>
      <c r="P5" s="223">
        <v>3314.9230438521072</v>
      </c>
      <c r="Q5" s="223">
        <v>3356.7663800515911</v>
      </c>
      <c r="R5" s="223">
        <v>3408.837231298367</v>
      </c>
      <c r="S5" s="223">
        <v>3501.6305245055878</v>
      </c>
      <c r="T5" s="223">
        <v>3477.0089423903701</v>
      </c>
      <c r="U5" s="223">
        <v>3495.7809974204638</v>
      </c>
      <c r="V5" s="223">
        <v>3278.2550300945818</v>
      </c>
      <c r="W5" s="223">
        <v>3533.3362130374248</v>
      </c>
      <c r="X5" s="223">
        <v>3320.96341349876</v>
      </c>
      <c r="Y5" s="223">
        <v>3142.6989806199358</v>
      </c>
      <c r="DA5" s="89" t="s">
        <v>2528</v>
      </c>
    </row>
    <row r="6" spans="1:105" ht="12" customHeight="1" x14ac:dyDescent="0.25">
      <c r="A6" s="55" t="s">
        <v>91</v>
      </c>
      <c r="B6" s="259">
        <v>91.855114206370388</v>
      </c>
      <c r="C6" s="259">
        <v>93.599209881433879</v>
      </c>
      <c r="D6" s="259">
        <v>96.097817047829182</v>
      </c>
      <c r="E6" s="259">
        <v>98.438495427427341</v>
      </c>
      <c r="F6" s="259">
        <v>99.16840498369038</v>
      </c>
      <c r="G6" s="259">
        <v>99.445138198727292</v>
      </c>
      <c r="H6" s="259">
        <v>100.4031549288309</v>
      </c>
      <c r="I6" s="259">
        <v>99.544601177678814</v>
      </c>
      <c r="J6" s="259">
        <v>97.158924997923549</v>
      </c>
      <c r="K6" s="259">
        <v>79.052305318856256</v>
      </c>
      <c r="L6" s="259">
        <v>85.042610706675489</v>
      </c>
      <c r="M6" s="259">
        <v>82.77462998921024</v>
      </c>
      <c r="N6" s="259">
        <v>78.172858579468311</v>
      </c>
      <c r="O6" s="259">
        <v>75.806679289646667</v>
      </c>
      <c r="P6" s="259">
        <v>74.868210918970178</v>
      </c>
      <c r="Q6" s="259">
        <v>75.996131344648319</v>
      </c>
      <c r="R6" s="259">
        <v>76.91923729084688</v>
      </c>
      <c r="S6" s="259">
        <v>79.409006346091928</v>
      </c>
      <c r="T6" s="259">
        <v>79.487148445768213</v>
      </c>
      <c r="U6" s="259">
        <v>80.058904590237276</v>
      </c>
      <c r="V6" s="259">
        <v>75.330936913821844</v>
      </c>
      <c r="W6" s="259">
        <v>78.225834684044386</v>
      </c>
      <c r="X6" s="259">
        <v>74.045539039347943</v>
      </c>
      <c r="Y6" s="259">
        <v>70.027229900924112</v>
      </c>
      <c r="DA6" s="67" t="s">
        <v>2545</v>
      </c>
    </row>
    <row r="7" spans="1:105" ht="12" customHeight="1" x14ac:dyDescent="0.25">
      <c r="A7" s="173" t="s">
        <v>92</v>
      </c>
      <c r="B7" s="224">
        <v>124.9229553206638</v>
      </c>
      <c r="C7" s="224">
        <v>127.2949254387501</v>
      </c>
      <c r="D7" s="224">
        <v>130.69303118504769</v>
      </c>
      <c r="E7" s="224">
        <v>133.87635378130119</v>
      </c>
      <c r="F7" s="224">
        <v>134.86903077781889</v>
      </c>
      <c r="G7" s="224">
        <v>135.24538795026919</v>
      </c>
      <c r="H7" s="224">
        <v>136.54829070321</v>
      </c>
      <c r="I7" s="224">
        <v>135.38065760164321</v>
      </c>
      <c r="J7" s="224">
        <v>132.13613799717601</v>
      </c>
      <c r="K7" s="224">
        <v>107.5111352336445</v>
      </c>
      <c r="L7" s="224">
        <v>115.65795056107871</v>
      </c>
      <c r="M7" s="224">
        <v>112.5734967853259</v>
      </c>
      <c r="N7" s="224">
        <v>106.3150876680769</v>
      </c>
      <c r="O7" s="224">
        <v>103.0970838339195</v>
      </c>
      <c r="P7" s="224">
        <v>101.8207668497994</v>
      </c>
      <c r="Q7" s="224">
        <v>103.35473862872171</v>
      </c>
      <c r="R7" s="224">
        <v>104.61016271555179</v>
      </c>
      <c r="S7" s="224">
        <v>107.996248630685</v>
      </c>
      <c r="T7" s="224">
        <v>108.1025218862448</v>
      </c>
      <c r="U7" s="224">
        <v>108.88011024272269</v>
      </c>
      <c r="V7" s="224">
        <v>102.45007420279769</v>
      </c>
      <c r="W7" s="224">
        <v>106.3871351703004</v>
      </c>
      <c r="X7" s="224">
        <v>100.7019330935132</v>
      </c>
      <c r="Y7" s="224">
        <v>95.237032665256791</v>
      </c>
      <c r="DA7" s="177" t="s">
        <v>2546</v>
      </c>
    </row>
    <row r="8" spans="1:105" ht="12" customHeight="1" x14ac:dyDescent="0.25">
      <c r="A8" s="173" t="s">
        <v>93</v>
      </c>
      <c r="B8" s="224">
        <v>154.31659186670231</v>
      </c>
      <c r="C8" s="224">
        <v>157.24667260080901</v>
      </c>
      <c r="D8" s="224">
        <v>161.44433264035311</v>
      </c>
      <c r="E8" s="224">
        <v>165.37667231807799</v>
      </c>
      <c r="F8" s="224">
        <v>166.60292037259981</v>
      </c>
      <c r="G8" s="224">
        <v>167.06783217386189</v>
      </c>
      <c r="H8" s="224">
        <v>168.67730028043579</v>
      </c>
      <c r="I8" s="224">
        <v>167.23492997850039</v>
      </c>
      <c r="J8" s="224">
        <v>163.2269939965116</v>
      </c>
      <c r="K8" s="224">
        <v>132.80787293567849</v>
      </c>
      <c r="L8" s="224">
        <v>142.87158598721479</v>
      </c>
      <c r="M8" s="224">
        <v>139.06137838187311</v>
      </c>
      <c r="N8" s="224">
        <v>131.33040241350679</v>
      </c>
      <c r="O8" s="224">
        <v>127.3552212066064</v>
      </c>
      <c r="P8" s="224">
        <v>125.7785943438699</v>
      </c>
      <c r="Q8" s="224">
        <v>127.67350065900921</v>
      </c>
      <c r="R8" s="224">
        <v>129.22431864862281</v>
      </c>
      <c r="S8" s="224">
        <v>133.40713066143451</v>
      </c>
      <c r="T8" s="224">
        <v>133.53840938889061</v>
      </c>
      <c r="U8" s="224">
        <v>134.49895971159859</v>
      </c>
      <c r="V8" s="224">
        <v>126.5559740152207</v>
      </c>
      <c r="W8" s="224">
        <v>131.41940226919459</v>
      </c>
      <c r="X8" s="224">
        <v>124.3965055861045</v>
      </c>
      <c r="Y8" s="224">
        <v>117.6457462335525</v>
      </c>
      <c r="DA8" s="177" t="s">
        <v>2547</v>
      </c>
    </row>
    <row r="9" spans="1:105" ht="12" customHeight="1" x14ac:dyDescent="0.25">
      <c r="A9" s="173" t="s">
        <v>94</v>
      </c>
      <c r="B9" s="224">
        <v>95.529318774625239</v>
      </c>
      <c r="C9" s="224">
        <v>97.343178276691276</v>
      </c>
      <c r="D9" s="224">
        <v>99.941729729742377</v>
      </c>
      <c r="E9" s="224">
        <v>102.3760352445244</v>
      </c>
      <c r="F9" s="224">
        <v>103.135141183038</v>
      </c>
      <c r="G9" s="224">
        <v>103.42294372667639</v>
      </c>
      <c r="H9" s="224">
        <v>104.4192811259841</v>
      </c>
      <c r="I9" s="224">
        <v>103.526385224786</v>
      </c>
      <c r="J9" s="224">
        <v>101.0452819978405</v>
      </c>
      <c r="K9" s="224">
        <v>82.214397531610473</v>
      </c>
      <c r="L9" s="224">
        <v>88.444315134942485</v>
      </c>
      <c r="M9" s="224">
        <v>86.085615188778633</v>
      </c>
      <c r="N9" s="224">
        <v>81.299772922647023</v>
      </c>
      <c r="O9" s="224">
        <v>78.838946461232524</v>
      </c>
      <c r="P9" s="224">
        <v>77.862939355728926</v>
      </c>
      <c r="Q9" s="224">
        <v>79.035976598434218</v>
      </c>
      <c r="R9" s="224">
        <v>79.996006782480748</v>
      </c>
      <c r="S9" s="224">
        <v>82.585366599935611</v>
      </c>
      <c r="T9" s="224">
        <v>82.666634383598932</v>
      </c>
      <c r="U9" s="224">
        <v>83.261260773846772</v>
      </c>
      <c r="V9" s="224">
        <v>78.344174390374732</v>
      </c>
      <c r="W9" s="224">
        <v>81.354868071406145</v>
      </c>
      <c r="X9" s="224">
        <v>77.007360600921828</v>
      </c>
      <c r="Y9" s="224">
        <v>72.828319096961067</v>
      </c>
      <c r="DA9" s="177" t="s">
        <v>2548</v>
      </c>
    </row>
    <row r="10" spans="1:105" ht="12" customHeight="1" x14ac:dyDescent="0.25">
      <c r="A10" s="56" t="s">
        <v>95</v>
      </c>
      <c r="B10" s="260">
        <v>131.82429582036681</v>
      </c>
      <c r="C10" s="260">
        <v>133.95742989098761</v>
      </c>
      <c r="D10" s="260">
        <v>135.14254979680189</v>
      </c>
      <c r="E10" s="260">
        <v>137.26588150354829</v>
      </c>
      <c r="F10" s="260">
        <v>134.1292218157906</v>
      </c>
      <c r="G10" s="260">
        <v>131.24630616355779</v>
      </c>
      <c r="H10" s="260">
        <v>130.28663254897251</v>
      </c>
      <c r="I10" s="260">
        <v>130.13023042863321</v>
      </c>
      <c r="J10" s="260">
        <v>127.3321766832277</v>
      </c>
      <c r="K10" s="260">
        <v>102.2796758262058</v>
      </c>
      <c r="L10" s="260">
        <v>106.2524408867061</v>
      </c>
      <c r="M10" s="260">
        <v>99.624048838708461</v>
      </c>
      <c r="N10" s="260">
        <v>94.6133769796824</v>
      </c>
      <c r="O10" s="260">
        <v>91.061788994876025</v>
      </c>
      <c r="P10" s="260">
        <v>89.939091136410696</v>
      </c>
      <c r="Q10" s="260">
        <v>90.793033621646487</v>
      </c>
      <c r="R10" s="260">
        <v>92.130213796884775</v>
      </c>
      <c r="S10" s="260">
        <v>94.840095136690636</v>
      </c>
      <c r="T10" s="260">
        <v>94.010262265980487</v>
      </c>
      <c r="U10" s="260">
        <v>93.911663681766143</v>
      </c>
      <c r="V10" s="260">
        <v>88.015674281651258</v>
      </c>
      <c r="W10" s="260">
        <v>97.442325668174249</v>
      </c>
      <c r="X10" s="260">
        <v>91.554363707937796</v>
      </c>
      <c r="Y10" s="260">
        <v>86.817377111288508</v>
      </c>
      <c r="DA10" s="68" t="s">
        <v>2549</v>
      </c>
    </row>
    <row r="11" spans="1:105" ht="12" customHeight="1" x14ac:dyDescent="0.25">
      <c r="A11" s="37" t="s">
        <v>159</v>
      </c>
      <c r="B11" s="226">
        <v>5.8507301471943212</v>
      </c>
      <c r="C11" s="226">
        <v>5.8696186256776599</v>
      </c>
      <c r="D11" s="226">
        <v>5.620569588688312</v>
      </c>
      <c r="E11" s="226">
        <v>6.6545408036227363</v>
      </c>
      <c r="F11" s="226">
        <v>7.2680452343774933</v>
      </c>
      <c r="G11" s="226">
        <v>5.9445524180412948</v>
      </c>
      <c r="H11" s="226">
        <v>4.7966355622799624</v>
      </c>
      <c r="I11" s="226">
        <v>6.3893689161376299</v>
      </c>
      <c r="J11" s="226">
        <v>5.8111629468013586</v>
      </c>
      <c r="K11" s="226">
        <v>5.1813507537774006</v>
      </c>
      <c r="L11" s="226">
        <v>6.1362083233281783</v>
      </c>
      <c r="M11" s="226">
        <v>4.4131147388010774</v>
      </c>
      <c r="N11" s="226">
        <v>3.1634768807151361</v>
      </c>
      <c r="O11" s="226">
        <v>3.443977707971329</v>
      </c>
      <c r="P11" s="226">
        <v>3.913765478249287</v>
      </c>
      <c r="Q11" s="226">
        <v>4.0589895545220189</v>
      </c>
      <c r="R11" s="226">
        <v>4.1811764041140549</v>
      </c>
      <c r="S11" s="226">
        <v>3.9246875662185579</v>
      </c>
      <c r="T11" s="226">
        <v>4.4626164751641877</v>
      </c>
      <c r="U11" s="226">
        <v>4.2433703194196761</v>
      </c>
      <c r="V11" s="226">
        <v>4.1510668968424698</v>
      </c>
      <c r="W11" s="226">
        <v>4.5078243098287869</v>
      </c>
      <c r="X11" s="226">
        <v>5.6005454493464324</v>
      </c>
      <c r="Y11" s="226">
        <v>4.8924405334231764</v>
      </c>
      <c r="DA11" s="69" t="s">
        <v>2550</v>
      </c>
    </row>
    <row r="12" spans="1:105" ht="12" customHeight="1" x14ac:dyDescent="0.25">
      <c r="A12" s="37" t="s">
        <v>35</v>
      </c>
      <c r="B12" s="226">
        <v>93.681330169570273</v>
      </c>
      <c r="C12" s="226">
        <v>94.767928689338632</v>
      </c>
      <c r="D12" s="226">
        <v>93.942321552434336</v>
      </c>
      <c r="E12" s="226">
        <v>93.791177974235623</v>
      </c>
      <c r="F12" s="226">
        <v>87.091337622910771</v>
      </c>
      <c r="G12" s="226">
        <v>83.049976095649455</v>
      </c>
      <c r="H12" s="226">
        <v>80.733037263550528</v>
      </c>
      <c r="I12" s="226">
        <v>80.782917308740764</v>
      </c>
      <c r="J12" s="226">
        <v>79.5936753244128</v>
      </c>
      <c r="K12" s="226">
        <v>62.348673088463812</v>
      </c>
      <c r="L12" s="226">
        <v>59.837216474269219</v>
      </c>
      <c r="M12" s="226">
        <v>52.077835672014331</v>
      </c>
      <c r="N12" s="226">
        <v>51.323994927745233</v>
      </c>
      <c r="O12" s="226">
        <v>48.12908471897704</v>
      </c>
      <c r="P12" s="226">
        <v>46.998639050086801</v>
      </c>
      <c r="Q12" s="226">
        <v>46.289452810724917</v>
      </c>
      <c r="R12" s="226">
        <v>47.157476945394812</v>
      </c>
      <c r="S12" s="226">
        <v>48.849796889906699</v>
      </c>
      <c r="T12" s="226">
        <v>46.276051157959301</v>
      </c>
      <c r="U12" s="226">
        <v>44.652637038818739</v>
      </c>
      <c r="V12" s="226">
        <v>41.073730805261192</v>
      </c>
      <c r="W12" s="226">
        <v>55.870336958057223</v>
      </c>
      <c r="X12" s="226">
        <v>49.778876246305408</v>
      </c>
      <c r="Y12" s="226">
        <v>47.447542449132143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0.62413783283673407</v>
      </c>
      <c r="X14" s="226">
        <v>0.90337412682105256</v>
      </c>
      <c r="Y14" s="226">
        <v>1.2246480644043121</v>
      </c>
      <c r="DA14" s="69" t="s">
        <v>2553</v>
      </c>
    </row>
    <row r="15" spans="1:105" ht="12" customHeight="1" x14ac:dyDescent="0.25">
      <c r="A15" s="37" t="s">
        <v>40</v>
      </c>
      <c r="B15" s="226">
        <v>32.292235503602193</v>
      </c>
      <c r="C15" s="226">
        <v>33.31988257597132</v>
      </c>
      <c r="D15" s="226">
        <v>35.579658655679253</v>
      </c>
      <c r="E15" s="226">
        <v>36.820162725689961</v>
      </c>
      <c r="F15" s="226">
        <v>39.769838958502312</v>
      </c>
      <c r="G15" s="226">
        <v>42.251777649867023</v>
      </c>
      <c r="H15" s="226">
        <v>44.756959723142039</v>
      </c>
      <c r="I15" s="226">
        <v>42.95794420375482</v>
      </c>
      <c r="J15" s="226">
        <v>41.927338412013583</v>
      </c>
      <c r="K15" s="226">
        <v>34.749651983964561</v>
      </c>
      <c r="L15" s="226">
        <v>40.279016089108723</v>
      </c>
      <c r="M15" s="226">
        <v>43.133098427893053</v>
      </c>
      <c r="N15" s="226">
        <v>40.12590517122203</v>
      </c>
      <c r="O15" s="226">
        <v>39.488726567927657</v>
      </c>
      <c r="P15" s="226">
        <v>39.026686608074613</v>
      </c>
      <c r="Q15" s="226">
        <v>40.444591256399548</v>
      </c>
      <c r="R15" s="226">
        <v>40.791560447375907</v>
      </c>
      <c r="S15" s="226">
        <v>42.065610680565378</v>
      </c>
      <c r="T15" s="226">
        <v>43.271594632856988</v>
      </c>
      <c r="U15" s="226">
        <v>45.015656323527729</v>
      </c>
      <c r="V15" s="226">
        <v>42.790876579547593</v>
      </c>
      <c r="W15" s="226">
        <v>36.440026567451511</v>
      </c>
      <c r="X15" s="226">
        <v>35.271567885464897</v>
      </c>
      <c r="Y15" s="226">
        <v>33.252746064328868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888.53455807794694</v>
      </c>
      <c r="C16" s="261">
        <f t="shared" si="0"/>
        <v>905.72370000184139</v>
      </c>
      <c r="D16" s="261">
        <f t="shared" si="0"/>
        <v>913.34456100169746</v>
      </c>
      <c r="E16" s="261">
        <f t="shared" si="0"/>
        <v>923.36860917802369</v>
      </c>
      <c r="F16" s="261">
        <f t="shared" si="0"/>
        <v>899.02379430611097</v>
      </c>
      <c r="G16" s="261">
        <f t="shared" si="0"/>
        <v>878.11742482661919</v>
      </c>
      <c r="H16" s="261">
        <f t="shared" si="0"/>
        <v>873.32981497033052</v>
      </c>
      <c r="I16" s="261">
        <f t="shared" si="0"/>
        <v>867.15342178367541</v>
      </c>
      <c r="J16" s="261">
        <f t="shared" si="0"/>
        <v>851.50625636409654</v>
      </c>
      <c r="K16" s="261">
        <f t="shared" si="0"/>
        <v>678.93345800938005</v>
      </c>
      <c r="L16" s="261">
        <f t="shared" si="0"/>
        <v>698.76995289616525</v>
      </c>
      <c r="M16" s="261">
        <f t="shared" si="0"/>
        <v>652.8816968865184</v>
      </c>
      <c r="N16" s="261">
        <f t="shared" si="0"/>
        <v>620.74121050939414</v>
      </c>
      <c r="O16" s="261">
        <f t="shared" si="0"/>
        <v>596.39902323851084</v>
      </c>
      <c r="P16" s="261">
        <f t="shared" si="0"/>
        <v>589.32153753599039</v>
      </c>
      <c r="Q16" s="261">
        <f t="shared" si="0"/>
        <v>595.49372376155588</v>
      </c>
      <c r="R16" s="261">
        <f t="shared" si="0"/>
        <v>604.87242407306007</v>
      </c>
      <c r="S16" s="261">
        <f t="shared" si="0"/>
        <v>620.58314349173884</v>
      </c>
      <c r="T16" s="261">
        <f t="shared" si="0"/>
        <v>614.85447393333811</v>
      </c>
      <c r="U16" s="261">
        <f t="shared" si="0"/>
        <v>613.00282605056316</v>
      </c>
      <c r="V16" s="261">
        <f t="shared" si="0"/>
        <v>573.75740859866698</v>
      </c>
      <c r="W16" s="261">
        <f t="shared" si="0"/>
        <v>633.01794508344256</v>
      </c>
      <c r="X16" s="261">
        <f t="shared" si="0"/>
        <v>593.45225327147045</v>
      </c>
      <c r="Y16" s="261">
        <f t="shared" si="0"/>
        <v>561.83974148407594</v>
      </c>
      <c r="DA16" s="70"/>
    </row>
    <row r="17" spans="1:105" ht="12" customHeight="1" x14ac:dyDescent="0.25">
      <c r="A17" s="60" t="s">
        <v>2556</v>
      </c>
      <c r="B17" s="329">
        <v>712.95995038460728</v>
      </c>
      <c r="C17" s="329">
        <v>726.89090447971716</v>
      </c>
      <c r="D17" s="329">
        <v>722.06582588021024</v>
      </c>
      <c r="E17" s="329">
        <v>721.56134024341463</v>
      </c>
      <c r="F17" s="329">
        <v>677.5815761305098</v>
      </c>
      <c r="G17" s="329">
        <v>641.14663295469461</v>
      </c>
      <c r="H17" s="329">
        <v>624.34932589481491</v>
      </c>
      <c r="I17" s="329">
        <v>622.13077800175824</v>
      </c>
      <c r="J17" s="329">
        <v>615.98666090276333</v>
      </c>
      <c r="K17" s="329">
        <v>477.42936483935421</v>
      </c>
      <c r="L17" s="329">
        <v>455.45642247030321</v>
      </c>
      <c r="M17" s="329">
        <v>388.53576008689822</v>
      </c>
      <c r="N17" s="329">
        <v>376.10614732559497</v>
      </c>
      <c r="O17" s="329">
        <v>353.78882785953402</v>
      </c>
      <c r="P17" s="329">
        <v>350.1167781400589</v>
      </c>
      <c r="Q17" s="329">
        <v>348.82233713888542</v>
      </c>
      <c r="R17" s="329">
        <v>357.20789667987992</v>
      </c>
      <c r="S17" s="329">
        <v>361.02523192667309</v>
      </c>
      <c r="T17" s="329">
        <v>347.4115806862489</v>
      </c>
      <c r="U17" s="329">
        <v>331.84344185485878</v>
      </c>
      <c r="V17" s="329">
        <v>304.7146020180756</v>
      </c>
      <c r="W17" s="329">
        <v>402.44928230256733</v>
      </c>
      <c r="X17" s="329">
        <v>369.34775396027231</v>
      </c>
      <c r="Y17" s="329">
        <v>350.59751962371092</v>
      </c>
      <c r="DA17" s="72" t="s">
        <v>2557</v>
      </c>
    </row>
    <row r="18" spans="1:105" ht="12" customHeight="1" x14ac:dyDescent="0.25">
      <c r="A18" s="59" t="s">
        <v>28</v>
      </c>
      <c r="B18" s="230">
        <v>19.706916190039522</v>
      </c>
      <c r="C18" s="230">
        <v>18.468119518960311</v>
      </c>
      <c r="D18" s="230">
        <v>13.28584323640742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27.923977509413671</v>
      </c>
      <c r="C19" s="230">
        <v>27.59940772161309</v>
      </c>
      <c r="D19" s="230">
        <v>24.910406997135961</v>
      </c>
      <c r="E19" s="230">
        <v>24.171499505108461</v>
      </c>
      <c r="F19" s="230">
        <v>23.12174729082102</v>
      </c>
      <c r="G19" s="230">
        <v>22.62520278245341</v>
      </c>
      <c r="H19" s="230">
        <v>22.856304505014531</v>
      </c>
      <c r="I19" s="230">
        <v>23.108385656846341</v>
      </c>
      <c r="J19" s="230">
        <v>18.505005564969661</v>
      </c>
      <c r="K19" s="230">
        <v>16.84845208163966</v>
      </c>
      <c r="L19" s="230">
        <v>21.070871320731921</v>
      </c>
      <c r="M19" s="230">
        <v>15.824002839525869</v>
      </c>
      <c r="N19" s="230">
        <v>13.513697896562521</v>
      </c>
      <c r="O19" s="230">
        <v>11.915768608305379</v>
      </c>
      <c r="P19" s="230">
        <v>9.0068807593103895</v>
      </c>
      <c r="Q19" s="230">
        <v>10.168425662890559</v>
      </c>
      <c r="R19" s="230">
        <v>10.21846062705453</v>
      </c>
      <c r="S19" s="230">
        <v>11.893609438081389</v>
      </c>
      <c r="T19" s="230">
        <v>12.07248866452138</v>
      </c>
      <c r="U19" s="230">
        <v>12.722547197553229</v>
      </c>
      <c r="V19" s="230">
        <v>9.9407612125846523</v>
      </c>
      <c r="W19" s="230">
        <v>8.2172482097269093</v>
      </c>
      <c r="X19" s="230">
        <v>8.1294937336589044</v>
      </c>
      <c r="Y19" s="230">
        <v>9.4289354569439237</v>
      </c>
      <c r="DA19" s="71" t="s">
        <v>2559</v>
      </c>
    </row>
    <row r="20" spans="1:105" ht="12" customHeight="1" x14ac:dyDescent="0.25">
      <c r="A20" s="59" t="s">
        <v>159</v>
      </c>
      <c r="B20" s="230">
        <v>31.810732031811501</v>
      </c>
      <c r="C20" s="230">
        <v>31.503121449642919</v>
      </c>
      <c r="D20" s="230">
        <v>30.216575487437691</v>
      </c>
      <c r="E20" s="230">
        <v>36.472807456009377</v>
      </c>
      <c r="F20" s="230">
        <v>40.469162074820971</v>
      </c>
      <c r="G20" s="230">
        <v>33.340260982648687</v>
      </c>
      <c r="H20" s="230">
        <v>26.683418078461841</v>
      </c>
      <c r="I20" s="230">
        <v>36.443551779491457</v>
      </c>
      <c r="J20" s="230">
        <v>32.643206037576263</v>
      </c>
      <c r="K20" s="230">
        <v>30.04529039650626</v>
      </c>
      <c r="L20" s="230">
        <v>37.067005491756433</v>
      </c>
      <c r="M20" s="230">
        <v>27.04625896010705</v>
      </c>
      <c r="N20" s="230">
        <v>19.286726699171581</v>
      </c>
      <c r="O20" s="230">
        <v>21.15905417143497</v>
      </c>
      <c r="P20" s="230">
        <v>23.98849123315085</v>
      </c>
      <c r="Q20" s="230">
        <v>24.755759684985222</v>
      </c>
      <c r="R20" s="230">
        <v>25.38586577015931</v>
      </c>
      <c r="S20" s="230">
        <v>24.216543912049008</v>
      </c>
      <c r="T20" s="230">
        <v>27.581490159916431</v>
      </c>
      <c r="U20" s="230">
        <v>26.503298704517679</v>
      </c>
      <c r="V20" s="230">
        <v>26.09936457258928</v>
      </c>
      <c r="W20" s="230">
        <v>28.52256491208794</v>
      </c>
      <c r="X20" s="230">
        <v>35.584112332942553</v>
      </c>
      <c r="Y20" s="230">
        <v>31.079839439446271</v>
      </c>
      <c r="DA20" s="71" t="s">
        <v>2560</v>
      </c>
    </row>
    <row r="21" spans="1:105" ht="12" customHeight="1" x14ac:dyDescent="0.25">
      <c r="A21" s="59" t="s">
        <v>32</v>
      </c>
      <c r="B21" s="230">
        <v>124.1679332604099</v>
      </c>
      <c r="C21" s="230">
        <v>140.6866021529919</v>
      </c>
      <c r="D21" s="230">
        <v>148.61250455409731</v>
      </c>
      <c r="E21" s="230">
        <v>146.85788535967799</v>
      </c>
      <c r="F21" s="230">
        <v>129.0578761840174</v>
      </c>
      <c r="G21" s="230">
        <v>119.39204279073191</v>
      </c>
      <c r="H21" s="230">
        <v>125.69618660986291</v>
      </c>
      <c r="I21" s="230">
        <v>101.8108886001224</v>
      </c>
      <c r="J21" s="230">
        <v>117.7346997258088</v>
      </c>
      <c r="K21" s="230">
        <v>68.992063972686665</v>
      </c>
      <c r="L21" s="230">
        <v>35.859756321901862</v>
      </c>
      <c r="M21" s="230">
        <v>26.50075568874081</v>
      </c>
      <c r="N21" s="230">
        <v>30.39941722927481</v>
      </c>
      <c r="O21" s="230">
        <v>25.019317964561029</v>
      </c>
      <c r="P21" s="230">
        <v>29.05446726516081</v>
      </c>
      <c r="Q21" s="230">
        <v>31.578979903731039</v>
      </c>
      <c r="R21" s="230">
        <v>35.288604327807242</v>
      </c>
      <c r="S21" s="230">
        <v>23.496626401788539</v>
      </c>
      <c r="T21" s="230">
        <v>21.745470468403848</v>
      </c>
      <c r="U21" s="230">
        <v>13.72556242740132</v>
      </c>
      <c r="V21" s="230">
        <v>10.428029889595679</v>
      </c>
      <c r="W21" s="230">
        <v>12.198506237536201</v>
      </c>
      <c r="X21" s="230">
        <v>9.3547532924026182</v>
      </c>
      <c r="Y21" s="230">
        <v>8.6723062359289109</v>
      </c>
      <c r="DA21" s="71" t="s">
        <v>2561</v>
      </c>
    </row>
    <row r="22" spans="1:105" ht="12" customHeight="1" x14ac:dyDescent="0.25">
      <c r="A22" s="59" t="s">
        <v>35</v>
      </c>
      <c r="B22" s="230">
        <v>509.35039139293269</v>
      </c>
      <c r="C22" s="230">
        <v>508.63365363650888</v>
      </c>
      <c r="D22" s="230">
        <v>505.04049560513192</v>
      </c>
      <c r="E22" s="230">
        <v>514.05914792261888</v>
      </c>
      <c r="F22" s="230">
        <v>484.93279058085051</v>
      </c>
      <c r="G22" s="230">
        <v>465.78912639886062</v>
      </c>
      <c r="H22" s="230">
        <v>449.11341670147561</v>
      </c>
      <c r="I22" s="230">
        <v>460.7679519652981</v>
      </c>
      <c r="J22" s="230">
        <v>447.10374957440871</v>
      </c>
      <c r="K22" s="230">
        <v>361.54355838852172</v>
      </c>
      <c r="L22" s="230">
        <v>361.45878933591302</v>
      </c>
      <c r="M22" s="230">
        <v>319.16474259852441</v>
      </c>
      <c r="N22" s="230">
        <v>312.90630550058597</v>
      </c>
      <c r="O22" s="230">
        <v>295.69468711523263</v>
      </c>
      <c r="P22" s="230">
        <v>288.06693888243677</v>
      </c>
      <c r="Q22" s="230">
        <v>282.31917188727851</v>
      </c>
      <c r="R22" s="230">
        <v>286.31496595485879</v>
      </c>
      <c r="S22" s="230">
        <v>301.41845217475418</v>
      </c>
      <c r="T22" s="230">
        <v>286.01213139340717</v>
      </c>
      <c r="U22" s="230">
        <v>278.89203352538658</v>
      </c>
      <c r="V22" s="230">
        <v>258.24644634330599</v>
      </c>
      <c r="W22" s="230">
        <v>353.51096294321633</v>
      </c>
      <c r="X22" s="230">
        <v>316.27939460126822</v>
      </c>
      <c r="Y22" s="230">
        <v>301.41643849139177</v>
      </c>
      <c r="DA22" s="71" t="s">
        <v>2562</v>
      </c>
    </row>
    <row r="23" spans="1:105" ht="12" customHeight="1" x14ac:dyDescent="0.25">
      <c r="A23" s="60" t="s">
        <v>2563</v>
      </c>
      <c r="B23" s="329">
        <v>175.57460769333969</v>
      </c>
      <c r="C23" s="329">
        <v>178.8327955221242</v>
      </c>
      <c r="D23" s="329">
        <v>191.27873512148719</v>
      </c>
      <c r="E23" s="329">
        <v>201.80726893460911</v>
      </c>
      <c r="F23" s="329">
        <v>221.4422181756012</v>
      </c>
      <c r="G23" s="329">
        <v>236.9707918719246</v>
      </c>
      <c r="H23" s="329">
        <v>248.98048907551561</v>
      </c>
      <c r="I23" s="329">
        <v>245.02264378191711</v>
      </c>
      <c r="J23" s="329">
        <v>235.51959546133321</v>
      </c>
      <c r="K23" s="329">
        <v>201.50409317002581</v>
      </c>
      <c r="L23" s="329">
        <v>243.31353042586201</v>
      </c>
      <c r="M23" s="329">
        <v>264.34593679962018</v>
      </c>
      <c r="N23" s="329">
        <v>244.63506318379919</v>
      </c>
      <c r="O23" s="329">
        <v>242.61019537897681</v>
      </c>
      <c r="P23" s="329">
        <v>239.20475939593149</v>
      </c>
      <c r="Q23" s="329">
        <v>246.6713866226705</v>
      </c>
      <c r="R23" s="329">
        <v>247.66452739318021</v>
      </c>
      <c r="S23" s="329">
        <v>259.55791156506581</v>
      </c>
      <c r="T23" s="329">
        <v>267.44289324708927</v>
      </c>
      <c r="U23" s="329">
        <v>281.15938419570438</v>
      </c>
      <c r="V23" s="329">
        <v>269.04280658059139</v>
      </c>
      <c r="W23" s="329">
        <v>230.5686627808752</v>
      </c>
      <c r="X23" s="329">
        <v>224.10449931119811</v>
      </c>
      <c r="Y23" s="329">
        <v>211.24222186036499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427.28562468876078</v>
      </c>
      <c r="C24" s="261">
        <f t="shared" si="1"/>
        <v>434.87531577383243</v>
      </c>
      <c r="D24" s="261">
        <f t="shared" si="1"/>
        <v>440.06219538239407</v>
      </c>
      <c r="E24" s="261">
        <f t="shared" si="1"/>
        <v>446.63974979493992</v>
      </c>
      <c r="F24" s="261">
        <f t="shared" si="1"/>
        <v>438.03621205968619</v>
      </c>
      <c r="G24" s="261">
        <f t="shared" si="1"/>
        <v>430.18382768975857</v>
      </c>
      <c r="H24" s="261">
        <f t="shared" si="1"/>
        <v>428.56648963241992</v>
      </c>
      <c r="I24" s="261">
        <f t="shared" si="1"/>
        <v>426.26760657184258</v>
      </c>
      <c r="J24" s="261">
        <f t="shared" si="1"/>
        <v>417.54196589359901</v>
      </c>
      <c r="K24" s="261">
        <f t="shared" si="1"/>
        <v>334.9351095438077</v>
      </c>
      <c r="L24" s="261">
        <f t="shared" si="1"/>
        <v>347.65628244066869</v>
      </c>
      <c r="M24" s="261">
        <f t="shared" si="1"/>
        <v>326.02685552102196</v>
      </c>
      <c r="N24" s="261">
        <f t="shared" si="1"/>
        <v>310.11025353030379</v>
      </c>
      <c r="O24" s="261">
        <f t="shared" si="1"/>
        <v>297.95808849110369</v>
      </c>
      <c r="P24" s="261">
        <f t="shared" si="1"/>
        <v>294.12940691598067</v>
      </c>
      <c r="Q24" s="261">
        <f t="shared" si="1"/>
        <v>296.95715741792287</v>
      </c>
      <c r="R24" s="261">
        <f t="shared" si="1"/>
        <v>301.51642385330035</v>
      </c>
      <c r="S24" s="261">
        <f t="shared" si="1"/>
        <v>310.08590847980969</v>
      </c>
      <c r="T24" s="261">
        <f t="shared" si="1"/>
        <v>306.80673226220682</v>
      </c>
      <c r="U24" s="261">
        <f t="shared" si="1"/>
        <v>306.52555097575765</v>
      </c>
      <c r="V24" s="261">
        <f t="shared" si="1"/>
        <v>286.95323073841979</v>
      </c>
      <c r="W24" s="261">
        <f t="shared" si="1"/>
        <v>316.96473633959101</v>
      </c>
      <c r="X24" s="261">
        <f t="shared" si="1"/>
        <v>296.88937138356374</v>
      </c>
      <c r="Y24" s="261">
        <f t="shared" si="1"/>
        <v>281.0960694007382</v>
      </c>
      <c r="DA24" s="70"/>
    </row>
    <row r="25" spans="1:105" ht="12" customHeight="1" x14ac:dyDescent="0.25">
      <c r="A25" s="60" t="s">
        <v>2566</v>
      </c>
      <c r="B25" s="262">
        <v>333.59340819826292</v>
      </c>
      <c r="C25" s="262">
        <v>339.4041216947698</v>
      </c>
      <c r="D25" s="262">
        <v>342.04242199360829</v>
      </c>
      <c r="E25" s="262">
        <v>346.232484458964</v>
      </c>
      <c r="F25" s="262">
        <v>336.88443897632197</v>
      </c>
      <c r="G25" s="262">
        <v>328.74978672705669</v>
      </c>
      <c r="H25" s="262">
        <v>326.15527160501239</v>
      </c>
      <c r="I25" s="262">
        <v>324.73211337061008</v>
      </c>
      <c r="J25" s="262">
        <v>318.439862395717</v>
      </c>
      <c r="K25" s="262">
        <v>254.3017581185743</v>
      </c>
      <c r="L25" s="262">
        <v>260.91281951985962</v>
      </c>
      <c r="M25" s="262">
        <v>241.59673293202749</v>
      </c>
      <c r="N25" s="262">
        <v>230.37393777924609</v>
      </c>
      <c r="O25" s="262">
        <v>220.63527561566411</v>
      </c>
      <c r="P25" s="262">
        <v>217.7638317786311</v>
      </c>
      <c r="Q25" s="262">
        <v>219.44110344638159</v>
      </c>
      <c r="R25" s="262">
        <v>223.0588018166365</v>
      </c>
      <c r="S25" s="262">
        <v>229.0887220067959</v>
      </c>
      <c r="T25" s="262">
        <v>225.72984084752321</v>
      </c>
      <c r="U25" s="262">
        <v>224.86546829371559</v>
      </c>
      <c r="V25" s="262">
        <v>210.11567508632149</v>
      </c>
      <c r="W25" s="262">
        <v>237.17438496186571</v>
      </c>
      <c r="X25" s="262">
        <v>221.36292156342881</v>
      </c>
      <c r="Y25" s="262">
        <v>209.6682949017956</v>
      </c>
      <c r="DA25" s="72" t="s">
        <v>2567</v>
      </c>
    </row>
    <row r="26" spans="1:105" ht="12" customHeight="1" x14ac:dyDescent="0.25">
      <c r="A26" s="60" t="s">
        <v>2568</v>
      </c>
      <c r="B26" s="262">
        <v>93.692216490497884</v>
      </c>
      <c r="C26" s="262">
        <v>95.471194079062599</v>
      </c>
      <c r="D26" s="262">
        <v>98.019773388785808</v>
      </c>
      <c r="E26" s="262">
        <v>100.40726533597589</v>
      </c>
      <c r="F26" s="262">
        <v>101.1517730833642</v>
      </c>
      <c r="G26" s="262">
        <v>101.4340409627019</v>
      </c>
      <c r="H26" s="262">
        <v>102.4112180274075</v>
      </c>
      <c r="I26" s="262">
        <v>101.5354932012325</v>
      </c>
      <c r="J26" s="262">
        <v>99.102103497882027</v>
      </c>
      <c r="K26" s="262">
        <v>80.633351425233386</v>
      </c>
      <c r="L26" s="262">
        <v>86.743462920809051</v>
      </c>
      <c r="M26" s="262">
        <v>84.43012258899445</v>
      </c>
      <c r="N26" s="262">
        <v>79.736315751057688</v>
      </c>
      <c r="O26" s="262">
        <v>77.32281287543961</v>
      </c>
      <c r="P26" s="262">
        <v>76.365575137349552</v>
      </c>
      <c r="Q26" s="262">
        <v>77.516053971541297</v>
      </c>
      <c r="R26" s="262">
        <v>78.457622036663835</v>
      </c>
      <c r="S26" s="262">
        <v>80.997186473013784</v>
      </c>
      <c r="T26" s="262">
        <v>81.076891414683615</v>
      </c>
      <c r="U26" s="262">
        <v>81.660082682042074</v>
      </c>
      <c r="V26" s="262">
        <v>76.837555652098317</v>
      </c>
      <c r="W26" s="262">
        <v>79.790351377725301</v>
      </c>
      <c r="X26" s="262">
        <v>75.526449820134928</v>
      </c>
      <c r="Y26" s="262">
        <v>71.427774498942597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1269.3350829684955</v>
      </c>
      <c r="C27" s="261">
        <f t="shared" si="2"/>
        <v>1293.891000002631</v>
      </c>
      <c r="D27" s="261">
        <f t="shared" si="2"/>
        <v>1304.777944288139</v>
      </c>
      <c r="E27" s="261">
        <f t="shared" si="2"/>
        <v>1319.0980131114629</v>
      </c>
      <c r="F27" s="261">
        <f t="shared" si="2"/>
        <v>1284.3197061515871</v>
      </c>
      <c r="G27" s="261">
        <f t="shared" si="2"/>
        <v>1254.4534640380275</v>
      </c>
      <c r="H27" s="261">
        <f t="shared" si="2"/>
        <v>1247.6140213861863</v>
      </c>
      <c r="I27" s="261">
        <f t="shared" si="2"/>
        <v>1238.7906025481079</v>
      </c>
      <c r="J27" s="261">
        <f t="shared" si="2"/>
        <v>1216.4375090915669</v>
      </c>
      <c r="K27" s="261">
        <f t="shared" si="2"/>
        <v>969.90494001340016</v>
      </c>
      <c r="L27" s="261">
        <f t="shared" si="2"/>
        <v>998.2427898516645</v>
      </c>
      <c r="M27" s="261">
        <f t="shared" si="2"/>
        <v>932.68813840931216</v>
      </c>
      <c r="N27" s="261">
        <f t="shared" si="2"/>
        <v>886.77315787056295</v>
      </c>
      <c r="O27" s="261">
        <f t="shared" si="2"/>
        <v>851.99860462644415</v>
      </c>
      <c r="P27" s="261">
        <f t="shared" si="2"/>
        <v>841.88791076570055</v>
      </c>
      <c r="Q27" s="261">
        <f t="shared" si="2"/>
        <v>850.70531965936573</v>
      </c>
      <c r="R27" s="261">
        <f t="shared" si="2"/>
        <v>864.10346296151442</v>
      </c>
      <c r="S27" s="261">
        <f t="shared" si="2"/>
        <v>886.54734784534162</v>
      </c>
      <c r="T27" s="261">
        <f t="shared" si="2"/>
        <v>878.36353419048328</v>
      </c>
      <c r="U27" s="261">
        <f t="shared" si="2"/>
        <v>875.71832292937631</v>
      </c>
      <c r="V27" s="261">
        <f t="shared" si="2"/>
        <v>819.6534408552385</v>
      </c>
      <c r="W27" s="261">
        <f t="shared" si="2"/>
        <v>904.31135011920378</v>
      </c>
      <c r="X27" s="261">
        <f t="shared" si="2"/>
        <v>847.78893324495789</v>
      </c>
      <c r="Y27" s="261">
        <f t="shared" si="2"/>
        <v>802.62820212010831</v>
      </c>
      <c r="DA27" s="70"/>
    </row>
    <row r="28" spans="1:105" ht="12" customHeight="1" x14ac:dyDescent="0.25">
      <c r="A28" s="60" t="s">
        <v>2571</v>
      </c>
      <c r="B28" s="329">
        <v>1018.514214835153</v>
      </c>
      <c r="C28" s="329">
        <v>1038.4155778281679</v>
      </c>
      <c r="D28" s="329">
        <v>1031.5226084003</v>
      </c>
      <c r="E28" s="329">
        <v>1030.80191463345</v>
      </c>
      <c r="F28" s="329">
        <v>967.97368018644261</v>
      </c>
      <c r="G28" s="329">
        <v>915.92376136384951</v>
      </c>
      <c r="H28" s="329">
        <v>891.927608421164</v>
      </c>
      <c r="I28" s="329">
        <v>888.75825428822623</v>
      </c>
      <c r="J28" s="329">
        <v>879.98094414680486</v>
      </c>
      <c r="K28" s="329">
        <v>682.04194977050611</v>
      </c>
      <c r="L28" s="329">
        <v>650.65203210043308</v>
      </c>
      <c r="M28" s="329">
        <v>555.05108583842605</v>
      </c>
      <c r="N28" s="329">
        <v>537.29449617942123</v>
      </c>
      <c r="O28" s="329">
        <v>505.41261122790581</v>
      </c>
      <c r="P28" s="329">
        <v>500.16682591436978</v>
      </c>
      <c r="Q28" s="329">
        <v>498.31762448412201</v>
      </c>
      <c r="R28" s="329">
        <v>510.29699525697129</v>
      </c>
      <c r="S28" s="329">
        <v>515.75033132381884</v>
      </c>
      <c r="T28" s="329">
        <v>496.30225812321282</v>
      </c>
      <c r="U28" s="329">
        <v>474.06205979265559</v>
      </c>
      <c r="V28" s="329">
        <v>435.30657431153651</v>
      </c>
      <c r="W28" s="329">
        <v>574.92754614652483</v>
      </c>
      <c r="X28" s="329">
        <v>527.63964851467472</v>
      </c>
      <c r="Y28" s="329">
        <v>500.85359946244409</v>
      </c>
      <c r="DA28" s="72" t="s">
        <v>2572</v>
      </c>
    </row>
    <row r="29" spans="1:105" ht="12" customHeight="1" x14ac:dyDescent="0.25">
      <c r="A29" s="59" t="s">
        <v>28</v>
      </c>
      <c r="B29" s="230">
        <v>28.15273741434217</v>
      </c>
      <c r="C29" s="230">
        <v>26.383027884229019</v>
      </c>
      <c r="D29" s="230">
        <v>18.97977605201061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39.891396442019527</v>
      </c>
      <c r="C30" s="230">
        <v>39.427725316590127</v>
      </c>
      <c r="D30" s="230">
        <v>35.586295710194243</v>
      </c>
      <c r="E30" s="230">
        <v>34.53071357872637</v>
      </c>
      <c r="F30" s="230">
        <v>33.03106755831574</v>
      </c>
      <c r="G30" s="230">
        <v>32.321718260647728</v>
      </c>
      <c r="H30" s="230">
        <v>32.651863578592192</v>
      </c>
      <c r="I30" s="230">
        <v>33.011979509780502</v>
      </c>
      <c r="J30" s="230">
        <v>26.435722235670951</v>
      </c>
      <c r="K30" s="230">
        <v>24.069217259485221</v>
      </c>
      <c r="L30" s="230">
        <v>30.10124474390274</v>
      </c>
      <c r="M30" s="230">
        <v>22.60571834217982</v>
      </c>
      <c r="N30" s="230">
        <v>19.305282709375032</v>
      </c>
      <c r="O30" s="230">
        <v>17.022526583293391</v>
      </c>
      <c r="P30" s="230">
        <v>12.86697251330056</v>
      </c>
      <c r="Q30" s="230">
        <v>14.526322375557941</v>
      </c>
      <c r="R30" s="230">
        <v>14.597800895792179</v>
      </c>
      <c r="S30" s="230">
        <v>16.99087062583056</v>
      </c>
      <c r="T30" s="230">
        <v>17.24641237788768</v>
      </c>
      <c r="U30" s="230">
        <v>18.17506742507604</v>
      </c>
      <c r="V30" s="230">
        <v>14.201087446549501</v>
      </c>
      <c r="W30" s="230">
        <v>11.73892601389559</v>
      </c>
      <c r="X30" s="230">
        <v>11.613562476655581</v>
      </c>
      <c r="Y30" s="230">
        <v>13.469907795634169</v>
      </c>
      <c r="DA30" s="71" t="s">
        <v>2574</v>
      </c>
    </row>
    <row r="31" spans="1:105" ht="12" customHeight="1" x14ac:dyDescent="0.25">
      <c r="A31" s="59" t="s">
        <v>159</v>
      </c>
      <c r="B31" s="230">
        <v>45.443902902587851</v>
      </c>
      <c r="C31" s="230">
        <v>45.004459213775583</v>
      </c>
      <c r="D31" s="230">
        <v>43.166536410625277</v>
      </c>
      <c r="E31" s="230">
        <v>52.104010651441968</v>
      </c>
      <c r="F31" s="230">
        <v>57.813088678315673</v>
      </c>
      <c r="G31" s="230">
        <v>47.628944260926723</v>
      </c>
      <c r="H31" s="230">
        <v>38.119168683516911</v>
      </c>
      <c r="I31" s="230">
        <v>52.062216827844964</v>
      </c>
      <c r="J31" s="230">
        <v>46.633151482251819</v>
      </c>
      <c r="K31" s="230">
        <v>42.921843423580363</v>
      </c>
      <c r="L31" s="230">
        <v>52.952864988223467</v>
      </c>
      <c r="M31" s="230">
        <v>38.637512800152933</v>
      </c>
      <c r="N31" s="230">
        <v>27.552466713102259</v>
      </c>
      <c r="O31" s="230">
        <v>30.227220244907109</v>
      </c>
      <c r="P31" s="230">
        <v>34.269273190215507</v>
      </c>
      <c r="Q31" s="230">
        <v>35.365370978550317</v>
      </c>
      <c r="R31" s="230">
        <v>36.265522528799011</v>
      </c>
      <c r="S31" s="230">
        <v>34.595062731498601</v>
      </c>
      <c r="T31" s="230">
        <v>39.402128799880607</v>
      </c>
      <c r="U31" s="230">
        <v>37.86185529216813</v>
      </c>
      <c r="V31" s="230">
        <v>37.284806532270387</v>
      </c>
      <c r="W31" s="230">
        <v>40.746521302982792</v>
      </c>
      <c r="X31" s="230">
        <v>50.834446189917919</v>
      </c>
      <c r="Y31" s="230">
        <v>44.399770627780377</v>
      </c>
      <c r="DA31" s="71" t="s">
        <v>2575</v>
      </c>
    </row>
    <row r="32" spans="1:105" ht="12" customHeight="1" x14ac:dyDescent="0.25">
      <c r="A32" s="59" t="s">
        <v>32</v>
      </c>
      <c r="B32" s="230">
        <v>177.3827618005856</v>
      </c>
      <c r="C32" s="230">
        <v>200.98086021856</v>
      </c>
      <c r="D32" s="230">
        <v>212.30357793442471</v>
      </c>
      <c r="E32" s="230">
        <v>209.79697908525429</v>
      </c>
      <c r="F32" s="230">
        <v>184.36839454859631</v>
      </c>
      <c r="G32" s="230">
        <v>170.56006112961711</v>
      </c>
      <c r="H32" s="230">
        <v>179.56598087123271</v>
      </c>
      <c r="I32" s="230">
        <v>145.44412657160339</v>
      </c>
      <c r="J32" s="230">
        <v>168.19242817972679</v>
      </c>
      <c r="K32" s="230">
        <v>98.560091389552383</v>
      </c>
      <c r="L32" s="230">
        <v>51.228223317002637</v>
      </c>
      <c r="M32" s="230">
        <v>37.858222412486882</v>
      </c>
      <c r="N32" s="230">
        <v>43.427738898964009</v>
      </c>
      <c r="O32" s="230">
        <v>35.741882806515747</v>
      </c>
      <c r="P32" s="230">
        <v>41.506381807372591</v>
      </c>
      <c r="Q32" s="230">
        <v>45.112828433901491</v>
      </c>
      <c r="R32" s="230">
        <v>50.412291896867487</v>
      </c>
      <c r="S32" s="230">
        <v>33.566609145412222</v>
      </c>
      <c r="T32" s="230">
        <v>31.064957812005488</v>
      </c>
      <c r="U32" s="230">
        <v>19.607946324859039</v>
      </c>
      <c r="V32" s="230">
        <v>14.897185556565249</v>
      </c>
      <c r="W32" s="230">
        <v>17.426437482194569</v>
      </c>
      <c r="X32" s="230">
        <v>13.36393327486088</v>
      </c>
      <c r="Y32" s="230">
        <v>12.38900890846987</v>
      </c>
      <c r="DA32" s="71" t="s">
        <v>2576</v>
      </c>
    </row>
    <row r="33" spans="1:105" ht="12" customHeight="1" x14ac:dyDescent="0.25">
      <c r="A33" s="59" t="s">
        <v>35</v>
      </c>
      <c r="B33" s="230">
        <v>727.64341627561794</v>
      </c>
      <c r="C33" s="230">
        <v>726.61950519501295</v>
      </c>
      <c r="D33" s="230">
        <v>721.48642229304562</v>
      </c>
      <c r="E33" s="230">
        <v>734.37021131802715</v>
      </c>
      <c r="F33" s="230">
        <v>692.76112940121493</v>
      </c>
      <c r="G33" s="230">
        <v>665.41303771265802</v>
      </c>
      <c r="H33" s="230">
        <v>641.59059528782223</v>
      </c>
      <c r="I33" s="230">
        <v>658.23993137899743</v>
      </c>
      <c r="J33" s="230">
        <v>638.7196422491553</v>
      </c>
      <c r="K33" s="230">
        <v>516.49079769788807</v>
      </c>
      <c r="L33" s="230">
        <v>516.36969905130422</v>
      </c>
      <c r="M33" s="230">
        <v>455.94963228360638</v>
      </c>
      <c r="N33" s="230">
        <v>447.0090078579799</v>
      </c>
      <c r="O33" s="230">
        <v>422.42098159318959</v>
      </c>
      <c r="P33" s="230">
        <v>411.52419840348119</v>
      </c>
      <c r="Q33" s="230">
        <v>403.31310269611231</v>
      </c>
      <c r="R33" s="230">
        <v>409.02137993551258</v>
      </c>
      <c r="S33" s="230">
        <v>430.59778882107747</v>
      </c>
      <c r="T33" s="230">
        <v>408.58875913343911</v>
      </c>
      <c r="U33" s="230">
        <v>398.41719075055238</v>
      </c>
      <c r="V33" s="230">
        <v>368.92349477615141</v>
      </c>
      <c r="W33" s="230">
        <v>505.0156613474519</v>
      </c>
      <c r="X33" s="230">
        <v>451.82770657324028</v>
      </c>
      <c r="Y33" s="230">
        <v>430.59491213055958</v>
      </c>
      <c r="DA33" s="71" t="s">
        <v>2577</v>
      </c>
    </row>
    <row r="34" spans="1:105" ht="12" customHeight="1" x14ac:dyDescent="0.25">
      <c r="A34" s="60" t="s">
        <v>2578</v>
      </c>
      <c r="B34" s="329">
        <v>250.82086813334249</v>
      </c>
      <c r="C34" s="329">
        <v>255.4754221744632</v>
      </c>
      <c r="D34" s="329">
        <v>273.25533588783901</v>
      </c>
      <c r="E34" s="329">
        <v>288.29609847801288</v>
      </c>
      <c r="F34" s="329">
        <v>316.34602596514452</v>
      </c>
      <c r="G34" s="329">
        <v>338.52970267417811</v>
      </c>
      <c r="H34" s="329">
        <v>355.68641296502233</v>
      </c>
      <c r="I34" s="329">
        <v>350.03234825988159</v>
      </c>
      <c r="J34" s="329">
        <v>336.45656494476191</v>
      </c>
      <c r="K34" s="329">
        <v>287.86299024289411</v>
      </c>
      <c r="L34" s="329">
        <v>347.59075775123142</v>
      </c>
      <c r="M34" s="329">
        <v>377.63705257088611</v>
      </c>
      <c r="N34" s="329">
        <v>349.47866169114172</v>
      </c>
      <c r="O34" s="329">
        <v>346.58599339853828</v>
      </c>
      <c r="P34" s="329">
        <v>341.72108485133077</v>
      </c>
      <c r="Q34" s="329">
        <v>352.38769517524372</v>
      </c>
      <c r="R34" s="329">
        <v>353.80646770454319</v>
      </c>
      <c r="S34" s="329">
        <v>370.79701652152272</v>
      </c>
      <c r="T34" s="329">
        <v>382.0612760672704</v>
      </c>
      <c r="U34" s="329">
        <v>401.65626313672072</v>
      </c>
      <c r="V34" s="329">
        <v>384.34686654370199</v>
      </c>
      <c r="W34" s="329">
        <v>329.38380397267889</v>
      </c>
      <c r="X34" s="329">
        <v>320.14928473028311</v>
      </c>
      <c r="Y34" s="329">
        <v>301.77460265766422</v>
      </c>
      <c r="DA34" s="72" t="s">
        <v>2579</v>
      </c>
    </row>
    <row r="35" spans="1:105" ht="12" customHeight="1" x14ac:dyDescent="0.25">
      <c r="A35" s="57" t="s">
        <v>2580</v>
      </c>
      <c r="B35" s="261">
        <v>800.70346170746313</v>
      </c>
      <c r="C35" s="261">
        <v>815.76913157083106</v>
      </c>
      <c r="D35" s="261">
        <v>819.52086995323987</v>
      </c>
      <c r="E35" s="261">
        <v>826.19027017430608</v>
      </c>
      <c r="F35" s="261">
        <v>812.95930533997478</v>
      </c>
      <c r="G35" s="261">
        <v>794.13060428345693</v>
      </c>
      <c r="H35" s="261">
        <v>792.90131987687687</v>
      </c>
      <c r="I35" s="261">
        <v>781.67054059892416</v>
      </c>
      <c r="J35" s="261">
        <v>766.0637905855549</v>
      </c>
      <c r="K35" s="261">
        <v>610.85081572479214</v>
      </c>
      <c r="L35" s="261">
        <v>628.95697780955311</v>
      </c>
      <c r="M35" s="261">
        <v>580.70535035286582</v>
      </c>
      <c r="N35" s="261">
        <v>550.66314037179836</v>
      </c>
      <c r="O35" s="261">
        <v>523.33132347135063</v>
      </c>
      <c r="P35" s="261">
        <v>516.59948895884588</v>
      </c>
      <c r="Q35" s="261">
        <v>524.96155017451861</v>
      </c>
      <c r="R35" s="261">
        <v>536.23840956026493</v>
      </c>
      <c r="S35" s="261">
        <v>546.90620019152414</v>
      </c>
      <c r="T35" s="261">
        <v>539.28007747304525</v>
      </c>
      <c r="U35" s="261">
        <v>555.42141478942062</v>
      </c>
      <c r="V35" s="261">
        <v>520.7539140800875</v>
      </c>
      <c r="W35" s="261">
        <v>554.46748126432976</v>
      </c>
      <c r="X35" s="261">
        <v>519.03485081694362</v>
      </c>
      <c r="Y35" s="261">
        <v>490.83574383889169</v>
      </c>
      <c r="DA35" s="70" t="s">
        <v>2581</v>
      </c>
    </row>
    <row r="36" spans="1:105" ht="12" customHeight="1" x14ac:dyDescent="0.25">
      <c r="A36" s="46" t="s">
        <v>28</v>
      </c>
      <c r="B36" s="229">
        <v>20.374138313060872</v>
      </c>
      <c r="C36" s="229">
        <v>19.11024554606832</v>
      </c>
      <c r="D36" s="229">
        <v>14.026900058093959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28.869406788016281</v>
      </c>
      <c r="C38" s="229">
        <v>28.559023453611069</v>
      </c>
      <c r="D38" s="229">
        <v>26.29985791174779</v>
      </c>
      <c r="E38" s="229">
        <v>25.897013055436219</v>
      </c>
      <c r="F38" s="229">
        <v>25.150366578195079</v>
      </c>
      <c r="G38" s="229">
        <v>25.25755015206369</v>
      </c>
      <c r="H38" s="229">
        <v>25.795013343721539</v>
      </c>
      <c r="I38" s="229">
        <v>26.281440508336299</v>
      </c>
      <c r="J38" s="229">
        <v>20.980768330042071</v>
      </c>
      <c r="K38" s="229">
        <v>19.510361613295011</v>
      </c>
      <c r="L38" s="229">
        <v>25.736224434060851</v>
      </c>
      <c r="M38" s="229">
        <v>20.89959954054639</v>
      </c>
      <c r="N38" s="229">
        <v>17.720830228095789</v>
      </c>
      <c r="O38" s="229">
        <v>16.108050466171211</v>
      </c>
      <c r="P38" s="229">
        <v>12.185562032625359</v>
      </c>
      <c r="Q38" s="229">
        <v>13.759422210896959</v>
      </c>
      <c r="R38" s="229">
        <v>13.637908726497679</v>
      </c>
      <c r="S38" s="229">
        <v>16.1618655938587</v>
      </c>
      <c r="T38" s="229">
        <v>16.82615484752144</v>
      </c>
      <c r="U38" s="229">
        <v>17.26128477546602</v>
      </c>
      <c r="V38" s="229">
        <v>13.593834917811749</v>
      </c>
      <c r="W38" s="229">
        <v>10.637978828814941</v>
      </c>
      <c r="X38" s="229">
        <v>10.700537942727189</v>
      </c>
      <c r="Y38" s="229">
        <v>12.41199079728028</v>
      </c>
      <c r="DA38" s="73" t="s">
        <v>2584</v>
      </c>
    </row>
    <row r="39" spans="1:105" ht="12" customHeight="1" x14ac:dyDescent="0.25">
      <c r="A39" s="46" t="s">
        <v>159</v>
      </c>
      <c r="B39" s="229">
        <v>32.887756156563</v>
      </c>
      <c r="C39" s="229">
        <v>32.598467090935308</v>
      </c>
      <c r="D39" s="229">
        <v>31.901993491739461</v>
      </c>
      <c r="E39" s="229">
        <v>39.076465680462469</v>
      </c>
      <c r="F39" s="229">
        <v>44.019781398536168</v>
      </c>
      <c r="G39" s="229">
        <v>37.219260395102957</v>
      </c>
      <c r="H39" s="229">
        <v>30.114191261278251</v>
      </c>
      <c r="I39" s="229">
        <v>41.447682768848622</v>
      </c>
      <c r="J39" s="229">
        <v>37.010501889321681</v>
      </c>
      <c r="K39" s="229">
        <v>34.792186105398578</v>
      </c>
      <c r="L39" s="229">
        <v>45.274101764163433</v>
      </c>
      <c r="M39" s="229">
        <v>35.7214282042614</v>
      </c>
      <c r="N39" s="229">
        <v>25.291138821346571</v>
      </c>
      <c r="O39" s="229">
        <v>28.603367824075001</v>
      </c>
      <c r="P39" s="229">
        <v>32.454437424242123</v>
      </c>
      <c r="Q39" s="229">
        <v>33.498297666699393</v>
      </c>
      <c r="R39" s="229">
        <v>33.880848882455361</v>
      </c>
      <c r="S39" s="229">
        <v>32.907127974218149</v>
      </c>
      <c r="T39" s="229">
        <v>38.441984685395589</v>
      </c>
      <c r="U39" s="229">
        <v>35.958285658071787</v>
      </c>
      <c r="V39" s="229">
        <v>35.690471370583857</v>
      </c>
      <c r="W39" s="229">
        <v>36.925067119078243</v>
      </c>
      <c r="X39" s="229">
        <v>46.837989750875003</v>
      </c>
      <c r="Y39" s="229">
        <v>40.91264415425195</v>
      </c>
      <c r="DA39" s="73" t="s">
        <v>2585</v>
      </c>
    </row>
    <row r="40" spans="1:105" ht="12" customHeight="1" x14ac:dyDescent="0.25">
      <c r="A40" s="46" t="s">
        <v>32</v>
      </c>
      <c r="B40" s="229">
        <v>128.37191886841981</v>
      </c>
      <c r="C40" s="229">
        <v>145.5781954099599</v>
      </c>
      <c r="D40" s="229">
        <v>156.90180229215451</v>
      </c>
      <c r="E40" s="229">
        <v>157.34152420496571</v>
      </c>
      <c r="F40" s="229">
        <v>140.38095196723751</v>
      </c>
      <c r="G40" s="229">
        <v>133.28280579579621</v>
      </c>
      <c r="H40" s="229">
        <v>141.8573510054951</v>
      </c>
      <c r="I40" s="229">
        <v>115.7907285943286</v>
      </c>
      <c r="J40" s="229">
        <v>133.48628567993151</v>
      </c>
      <c r="K40" s="229">
        <v>79.8922126514844</v>
      </c>
      <c r="L40" s="229">
        <v>43.799552605266477</v>
      </c>
      <c r="M40" s="229">
        <v>35.000953111124097</v>
      </c>
      <c r="N40" s="229">
        <v>39.863471558740308</v>
      </c>
      <c r="O40" s="229">
        <v>33.821774293387207</v>
      </c>
      <c r="P40" s="229">
        <v>39.308282483758248</v>
      </c>
      <c r="Q40" s="229">
        <v>42.731149529921282</v>
      </c>
      <c r="R40" s="229">
        <v>47.097384084832598</v>
      </c>
      <c r="S40" s="229">
        <v>31.928853876681291</v>
      </c>
      <c r="T40" s="229">
        <v>30.30797240745007</v>
      </c>
      <c r="U40" s="229">
        <v>18.62212323396805</v>
      </c>
      <c r="V40" s="229">
        <v>14.260167184954719</v>
      </c>
      <c r="W40" s="229">
        <v>15.79208121576136</v>
      </c>
      <c r="X40" s="229">
        <v>12.31329967520046</v>
      </c>
      <c r="Y40" s="229">
        <v>11.415984941574109</v>
      </c>
      <c r="DA40" s="73" t="s">
        <v>2586</v>
      </c>
    </row>
    <row r="41" spans="1:105" ht="12" customHeight="1" x14ac:dyDescent="0.25">
      <c r="A41" s="46" t="s">
        <v>33</v>
      </c>
      <c r="B41" s="229">
        <v>63.604643164211659</v>
      </c>
      <c r="C41" s="229">
        <v>63.604643164211751</v>
      </c>
      <c r="D41" s="229">
        <v>57.179707652610979</v>
      </c>
      <c r="E41" s="229">
        <v>53.11934651760162</v>
      </c>
      <c r="F41" s="229">
        <v>53.119346517613707</v>
      </c>
      <c r="G41" s="229">
        <v>55.14952708509918</v>
      </c>
      <c r="H41" s="229">
        <v>61.431126397227153</v>
      </c>
      <c r="I41" s="229">
        <v>52.116165090265469</v>
      </c>
      <c r="J41" s="229">
        <v>45.858383490953813</v>
      </c>
      <c r="K41" s="229">
        <v>39.648409286317992</v>
      </c>
      <c r="L41" s="229">
        <v>52.044453998259719</v>
      </c>
      <c r="M41" s="229">
        <v>42.681685296618518</v>
      </c>
      <c r="N41" s="229">
        <v>34.393809114335333</v>
      </c>
      <c r="O41" s="229">
        <v>29.091401547705392</v>
      </c>
      <c r="P41" s="229">
        <v>27.03731728287428</v>
      </c>
      <c r="Q41" s="229">
        <v>22.976956147880831</v>
      </c>
      <c r="R41" s="229">
        <v>24.05176268270251</v>
      </c>
      <c r="S41" s="229">
        <v>21.949957007726951</v>
      </c>
      <c r="T41" s="229">
        <v>20.898968185717269</v>
      </c>
      <c r="U41" s="229">
        <v>18.12012037832007</v>
      </c>
      <c r="V41" s="229">
        <v>16.13981083403916</v>
      </c>
      <c r="W41" s="229">
        <v>20.624677558021698</v>
      </c>
      <c r="X41" s="229">
        <v>20.657867583819929</v>
      </c>
      <c r="Y41" s="229">
        <v>17.951160791044501</v>
      </c>
      <c r="DA41" s="73" t="s">
        <v>2587</v>
      </c>
    </row>
    <row r="42" spans="1:105" ht="12" customHeight="1" x14ac:dyDescent="0.25">
      <c r="A42" s="46" t="s">
        <v>35</v>
      </c>
      <c r="B42" s="229">
        <v>526.59559841719147</v>
      </c>
      <c r="C42" s="229">
        <v>526.31855690604482</v>
      </c>
      <c r="D42" s="229">
        <v>533.21060854689324</v>
      </c>
      <c r="E42" s="229">
        <v>550.75592071584015</v>
      </c>
      <c r="F42" s="229">
        <v>527.47905664280029</v>
      </c>
      <c r="G42" s="229">
        <v>519.98173600587847</v>
      </c>
      <c r="H42" s="229">
        <v>506.85737819590543</v>
      </c>
      <c r="I42" s="229">
        <v>524.03684521926812</v>
      </c>
      <c r="J42" s="229">
        <v>506.92123038705978</v>
      </c>
      <c r="K42" s="229">
        <v>418.66430986881687</v>
      </c>
      <c r="L42" s="229">
        <v>441.49026323652947</v>
      </c>
      <c r="M42" s="229">
        <v>421.53779769990189</v>
      </c>
      <c r="N42" s="229">
        <v>410.32140569658787</v>
      </c>
      <c r="O42" s="229">
        <v>399.72788153262587</v>
      </c>
      <c r="P42" s="229">
        <v>389.73065671729779</v>
      </c>
      <c r="Q42" s="229">
        <v>382.02066013074437</v>
      </c>
      <c r="R42" s="229">
        <v>382.12579323194967</v>
      </c>
      <c r="S42" s="229">
        <v>409.58840433750959</v>
      </c>
      <c r="T42" s="229">
        <v>398.63234042522203</v>
      </c>
      <c r="U42" s="229">
        <v>378.38608397666962</v>
      </c>
      <c r="V42" s="229">
        <v>353.14796167301432</v>
      </c>
      <c r="W42" s="229">
        <v>457.65225091927681</v>
      </c>
      <c r="X42" s="229">
        <v>416.30632525383982</v>
      </c>
      <c r="Y42" s="229">
        <v>396.77629333531672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0.42992261392932268</v>
      </c>
      <c r="M44" s="229">
        <v>0.47773000859813791</v>
      </c>
      <c r="N44" s="229">
        <v>0.52545141874425794</v>
      </c>
      <c r="O44" s="229">
        <v>0.5732588134132699</v>
      </c>
      <c r="P44" s="229">
        <v>0.50154772140987181</v>
      </c>
      <c r="Q44" s="229">
        <v>4.5380051590688906</v>
      </c>
      <c r="R44" s="229">
        <v>5.1351676698163153</v>
      </c>
      <c r="S44" s="229">
        <v>5.2182287188278416</v>
      </c>
      <c r="T44" s="229">
        <v>5.87824591573255</v>
      </c>
      <c r="U44" s="229">
        <v>5.580309544278383</v>
      </c>
      <c r="V44" s="229">
        <v>5.7404987102283478</v>
      </c>
      <c r="W44" s="229">
        <v>3.44436801375454</v>
      </c>
      <c r="X44" s="229">
        <v>2.9957007738585339</v>
      </c>
      <c r="Y44" s="229">
        <v>3.0922613929470102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22.80980223559196</v>
      </c>
      <c r="G45" s="229">
        <v>23.239724849516339</v>
      </c>
      <c r="H45" s="229">
        <v>26.84625967324947</v>
      </c>
      <c r="I45" s="229">
        <v>21.997678417877069</v>
      </c>
      <c r="J45" s="229">
        <v>21.806620808246048</v>
      </c>
      <c r="K45" s="229">
        <v>18.34333619947925</v>
      </c>
      <c r="L45" s="229">
        <v>20.18245915734369</v>
      </c>
      <c r="M45" s="229">
        <v>24.38615649181542</v>
      </c>
      <c r="N45" s="229">
        <v>22.547033533948088</v>
      </c>
      <c r="O45" s="229">
        <v>15.4055889939726</v>
      </c>
      <c r="P45" s="229">
        <v>15.381685296638191</v>
      </c>
      <c r="Q45" s="229">
        <v>25.437059329306841</v>
      </c>
      <c r="R45" s="229">
        <v>30.30954428201083</v>
      </c>
      <c r="S45" s="229">
        <v>29.151762682701641</v>
      </c>
      <c r="T45" s="229">
        <v>28.294411006006321</v>
      </c>
      <c r="U45" s="229">
        <v>81.493207222646689</v>
      </c>
      <c r="V45" s="229">
        <v>82.181169389455349</v>
      </c>
      <c r="W45" s="229">
        <v>9.3910576096221341</v>
      </c>
      <c r="X45" s="229">
        <v>9.2231298366227197</v>
      </c>
      <c r="Y45" s="229">
        <v>8.2754084264771848</v>
      </c>
      <c r="DA45" s="73" t="s">
        <v>2591</v>
      </c>
    </row>
    <row r="46" spans="1:105" ht="12" customHeight="1" x14ac:dyDescent="0.25">
      <c r="A46" s="57" t="s">
        <v>2592</v>
      </c>
      <c r="B46" s="261">
        <v>440.90454819057783</v>
      </c>
      <c r="C46" s="261">
        <v>449.27620743088278</v>
      </c>
      <c r="D46" s="261">
        <v>461.26952182958013</v>
      </c>
      <c r="E46" s="261">
        <v>472.50477805165127</v>
      </c>
      <c r="F46" s="261">
        <v>476.00834392171379</v>
      </c>
      <c r="G46" s="261">
        <v>477.33666335389108</v>
      </c>
      <c r="H46" s="261">
        <v>481.93514365838809</v>
      </c>
      <c r="I46" s="261">
        <v>477.81408565285841</v>
      </c>
      <c r="J46" s="261">
        <v>466.36283999003302</v>
      </c>
      <c r="K46" s="261">
        <v>379.45106553050988</v>
      </c>
      <c r="L46" s="261">
        <v>408.20453139204233</v>
      </c>
      <c r="M46" s="261">
        <v>397.31822394820898</v>
      </c>
      <c r="N46" s="261">
        <v>375.22972118144793</v>
      </c>
      <c r="O46" s="261">
        <v>363.87206059030399</v>
      </c>
      <c r="P46" s="261">
        <v>359.36741241105659</v>
      </c>
      <c r="Q46" s="261">
        <v>364.78143045431187</v>
      </c>
      <c r="R46" s="261">
        <v>369.21233899606489</v>
      </c>
      <c r="S46" s="261">
        <v>381.16323046124108</v>
      </c>
      <c r="T46" s="261">
        <v>381.53831253968741</v>
      </c>
      <c r="U46" s="261">
        <v>384.28274203313902</v>
      </c>
      <c r="V46" s="261">
        <v>361.58849718634491</v>
      </c>
      <c r="W46" s="261">
        <v>375.48400648341322</v>
      </c>
      <c r="X46" s="261">
        <v>355.41858738887009</v>
      </c>
      <c r="Y46" s="261">
        <v>336.13070352443572</v>
      </c>
      <c r="DA46" s="70" t="s">
        <v>2593</v>
      </c>
    </row>
    <row r="47" spans="1:105" ht="12" customHeight="1" x14ac:dyDescent="0.25">
      <c r="A47" s="41" t="s">
        <v>2594</v>
      </c>
      <c r="B47" s="350">
        <v>298.56101931525848</v>
      </c>
      <c r="C47" s="350">
        <v>304.22993592408648</v>
      </c>
      <c r="D47" s="350">
        <v>312.3512768958193</v>
      </c>
      <c r="E47" s="350">
        <v>319.95929446718651</v>
      </c>
      <c r="F47" s="350">
        <v>322.33175399770568</v>
      </c>
      <c r="G47" s="350">
        <v>323.23123304657167</v>
      </c>
      <c r="H47" s="350">
        <v>326.34512010590493</v>
      </c>
      <c r="I47" s="350">
        <v>323.55452226826031</v>
      </c>
      <c r="J47" s="350">
        <v>315.800246220183</v>
      </c>
      <c r="K47" s="350">
        <v>256.94744445249268</v>
      </c>
      <c r="L47" s="350">
        <v>276.41801719141353</v>
      </c>
      <c r="M47" s="350">
        <v>269.04629226739371</v>
      </c>
      <c r="N47" s="350">
        <v>254.08893714766029</v>
      </c>
      <c r="O47" s="350">
        <v>246.3980327624713</v>
      </c>
      <c r="P47" s="350">
        <v>243.3476846597537</v>
      </c>
      <c r="Q47" s="350">
        <v>247.0138177314561</v>
      </c>
      <c r="R47" s="350">
        <v>250.0142326197749</v>
      </c>
      <c r="S47" s="350">
        <v>258.10684666109518</v>
      </c>
      <c r="T47" s="350">
        <v>258.360835621126</v>
      </c>
      <c r="U47" s="350">
        <v>260.21924164203551</v>
      </c>
      <c r="V47" s="350">
        <v>244.85170483195881</v>
      </c>
      <c r="W47" s="350">
        <v>254.26112788432471</v>
      </c>
      <c r="X47" s="350">
        <v>240.67371536512979</v>
      </c>
      <c r="Y47" s="350">
        <v>227.61281524370321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</v>
      </c>
      <c r="D51" s="232">
        <f t="shared" si="3"/>
        <v>0.99999999999999978</v>
      </c>
      <c r="E51" s="232">
        <f t="shared" si="3"/>
        <v>0.99999999999999989</v>
      </c>
      <c r="F51" s="232">
        <f t="shared" si="3"/>
        <v>1</v>
      </c>
      <c r="G51" s="232">
        <f t="shared" si="3"/>
        <v>0.99999999999999967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1.0000000000000002</v>
      </c>
      <c r="L51" s="232">
        <f t="shared" si="3"/>
        <v>0.99999999999999989</v>
      </c>
      <c r="M51" s="232">
        <f t="shared" si="3"/>
        <v>1.0000000000000002</v>
      </c>
      <c r="N51" s="232">
        <f t="shared" si="3"/>
        <v>1.0000000000000002</v>
      </c>
      <c r="O51" s="232">
        <f t="shared" si="3"/>
        <v>1</v>
      </c>
      <c r="P51" s="232">
        <f t="shared" si="3"/>
        <v>1</v>
      </c>
      <c r="Q51" s="232">
        <f t="shared" si="3"/>
        <v>1</v>
      </c>
      <c r="R51" s="232">
        <f t="shared" si="3"/>
        <v>0.99999999999999989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1.0000000000000002</v>
      </c>
      <c r="W51" s="232">
        <f t="shared" si="3"/>
        <v>1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1.944528717819826E-2</v>
      </c>
      <c r="C52" s="299">
        <f t="shared" si="4"/>
        <v>1.9446330810879011E-2</v>
      </c>
      <c r="D52" s="299">
        <f t="shared" si="4"/>
        <v>1.9713804941752028E-2</v>
      </c>
      <c r="E52" s="299">
        <f t="shared" si="4"/>
        <v>1.9906293465952386E-2</v>
      </c>
      <c r="F52" s="299">
        <f t="shared" si="4"/>
        <v>2.0360681254042844E-2</v>
      </c>
      <c r="G52" s="299">
        <f t="shared" si="4"/>
        <v>2.0744182389924759E-2</v>
      </c>
      <c r="H52" s="299">
        <f t="shared" si="4"/>
        <v>2.0956501384050669E-2</v>
      </c>
      <c r="I52" s="299">
        <f t="shared" si="4"/>
        <v>2.0952049075532112E-2</v>
      </c>
      <c r="J52" s="299">
        <f t="shared" si="4"/>
        <v>2.0873688808732315E-2</v>
      </c>
      <c r="K52" s="299">
        <f t="shared" si="4"/>
        <v>2.1165909301646614E-2</v>
      </c>
      <c r="L52" s="299">
        <f t="shared" si="4"/>
        <v>2.1825286731526256E-2</v>
      </c>
      <c r="M52" s="299">
        <f t="shared" si="4"/>
        <v>2.2500530376474162E-2</v>
      </c>
      <c r="N52" s="299">
        <f t="shared" si="4"/>
        <v>2.2403349973613675E-2</v>
      </c>
      <c r="O52" s="299">
        <f t="shared" si="4"/>
        <v>2.2587616167965448E-2</v>
      </c>
      <c r="P52" s="299">
        <f t="shared" si="4"/>
        <v>2.2585203314997488E-2</v>
      </c>
      <c r="Q52" s="299">
        <f t="shared" si="4"/>
        <v>2.2639684368943279E-2</v>
      </c>
      <c r="R52" s="299">
        <f t="shared" si="4"/>
        <v>2.256465535655678E-2</v>
      </c>
      <c r="S52" s="299">
        <f t="shared" si="4"/>
        <v>2.2677722789529335E-2</v>
      </c>
      <c r="T52" s="299">
        <f t="shared" si="4"/>
        <v>2.2860783438515542E-2</v>
      </c>
      <c r="U52" s="299">
        <f t="shared" si="4"/>
        <v>2.2901578974573272E-2</v>
      </c>
      <c r="V52" s="299">
        <f t="shared" si="4"/>
        <v>2.2978973942624728E-2</v>
      </c>
      <c r="W52" s="299">
        <f t="shared" si="4"/>
        <v>2.2139369130909203E-2</v>
      </c>
      <c r="X52" s="299">
        <f t="shared" si="4"/>
        <v>2.229640312759067E-2</v>
      </c>
      <c r="Y52" s="299">
        <f t="shared" si="4"/>
        <v>2.2282512685039401E-2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2.6445590562349651E-2</v>
      </c>
      <c r="C53" s="233">
        <f t="shared" si="5"/>
        <v>2.6447009902795457E-2</v>
      </c>
      <c r="D53" s="233">
        <f t="shared" si="5"/>
        <v>2.6810774720782759E-2</v>
      </c>
      <c r="E53" s="233">
        <f t="shared" si="5"/>
        <v>2.7072559113695244E-2</v>
      </c>
      <c r="F53" s="233">
        <f t="shared" si="5"/>
        <v>2.7690526505498265E-2</v>
      </c>
      <c r="G53" s="233">
        <f t="shared" si="5"/>
        <v>2.8212088050297689E-2</v>
      </c>
      <c r="H53" s="233">
        <f t="shared" si="5"/>
        <v>2.8500841882308905E-2</v>
      </c>
      <c r="I53" s="233">
        <f t="shared" si="5"/>
        <v>2.8494786742723679E-2</v>
      </c>
      <c r="J53" s="233">
        <f t="shared" si="5"/>
        <v>2.8388216779875946E-2</v>
      </c>
      <c r="K53" s="233">
        <f t="shared" si="5"/>
        <v>2.8785636650239393E-2</v>
      </c>
      <c r="L53" s="233">
        <f t="shared" si="5"/>
        <v>2.9682389954875717E-2</v>
      </c>
      <c r="M53" s="233">
        <f t="shared" si="5"/>
        <v>3.0600721312004857E-2</v>
      </c>
      <c r="N53" s="233">
        <f t="shared" si="5"/>
        <v>3.0468555964114599E-2</v>
      </c>
      <c r="O53" s="233">
        <f t="shared" si="5"/>
        <v>3.071915798843302E-2</v>
      </c>
      <c r="P53" s="233">
        <f t="shared" si="5"/>
        <v>3.0715876508396571E-2</v>
      </c>
      <c r="Q53" s="233">
        <f t="shared" si="5"/>
        <v>3.0789970741762856E-2</v>
      </c>
      <c r="R53" s="233">
        <f t="shared" si="5"/>
        <v>3.068793128491723E-2</v>
      </c>
      <c r="S53" s="233">
        <f t="shared" si="5"/>
        <v>3.0841702993759889E-2</v>
      </c>
      <c r="T53" s="233">
        <f t="shared" si="5"/>
        <v>3.1090665476381146E-2</v>
      </c>
      <c r="U53" s="233">
        <f t="shared" si="5"/>
        <v>3.1146147405419648E-2</v>
      </c>
      <c r="V53" s="233">
        <f t="shared" si="5"/>
        <v>3.1251404561969627E-2</v>
      </c>
      <c r="W53" s="233">
        <f t="shared" si="5"/>
        <v>3.0109542018036523E-2</v>
      </c>
      <c r="X53" s="233">
        <f t="shared" si="5"/>
        <v>3.0323108253523311E-2</v>
      </c>
      <c r="Y53" s="233">
        <f t="shared" si="5"/>
        <v>3.0304217251653585E-2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3.2668082459373089E-2</v>
      </c>
      <c r="C54" s="233">
        <f t="shared" si="6"/>
        <v>3.2669835762276757E-2</v>
      </c>
      <c r="D54" s="233">
        <f t="shared" si="6"/>
        <v>3.3119192302143427E-2</v>
      </c>
      <c r="E54" s="233">
        <f t="shared" si="6"/>
        <v>3.3442573022800022E-2</v>
      </c>
      <c r="F54" s="233">
        <f t="shared" si="6"/>
        <v>3.4205944506791972E-2</v>
      </c>
      <c r="G54" s="233">
        <f t="shared" si="6"/>
        <v>3.4850226415073605E-2</v>
      </c>
      <c r="H54" s="233">
        <f t="shared" si="6"/>
        <v>3.5206922325205094E-2</v>
      </c>
      <c r="I54" s="233">
        <f t="shared" si="6"/>
        <v>3.519944244689395E-2</v>
      </c>
      <c r="J54" s="233">
        <f t="shared" si="6"/>
        <v>3.50677971986703E-2</v>
      </c>
      <c r="K54" s="233">
        <f t="shared" si="6"/>
        <v>3.5558727626766311E-2</v>
      </c>
      <c r="L54" s="233">
        <f t="shared" si="6"/>
        <v>3.6666481708964103E-2</v>
      </c>
      <c r="M54" s="233">
        <f t="shared" si="6"/>
        <v>3.7800891032476566E-2</v>
      </c>
      <c r="N54" s="233">
        <f t="shared" si="6"/>
        <v>3.7637627955670987E-2</v>
      </c>
      <c r="O54" s="233">
        <f t="shared" si="6"/>
        <v>3.7947195162181951E-2</v>
      </c>
      <c r="P54" s="233">
        <f t="shared" si="6"/>
        <v>3.794314156919578E-2</v>
      </c>
      <c r="Q54" s="233">
        <f t="shared" si="6"/>
        <v>3.8034669739824715E-2</v>
      </c>
      <c r="R54" s="233">
        <f t="shared" si="6"/>
        <v>3.7908620999015409E-2</v>
      </c>
      <c r="S54" s="233">
        <f t="shared" si="6"/>
        <v>3.8098574286409302E-2</v>
      </c>
      <c r="T54" s="233">
        <f t="shared" si="6"/>
        <v>3.8406116176706112E-2</v>
      </c>
      <c r="U54" s="233">
        <f t="shared" si="6"/>
        <v>3.8474652677283089E-2</v>
      </c>
      <c r="V54" s="233">
        <f t="shared" si="6"/>
        <v>3.8604676223609545E-2</v>
      </c>
      <c r="W54" s="233">
        <f t="shared" si="6"/>
        <v>3.7194140139927466E-2</v>
      </c>
      <c r="X54" s="233">
        <f t="shared" si="6"/>
        <v>3.745795725435231E-2</v>
      </c>
      <c r="Y54" s="233">
        <f t="shared" si="6"/>
        <v>3.7434621310866188E-2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2.0223098665326199E-2</v>
      </c>
      <c r="C55" s="233">
        <f t="shared" si="7"/>
        <v>2.0224184043314178E-2</v>
      </c>
      <c r="D55" s="233">
        <f t="shared" si="7"/>
        <v>2.0502357139422115E-2</v>
      </c>
      <c r="E55" s="233">
        <f t="shared" si="7"/>
        <v>2.0702545204590476E-2</v>
      </c>
      <c r="F55" s="233">
        <f t="shared" si="7"/>
        <v>2.1175108504204562E-2</v>
      </c>
      <c r="G55" s="233">
        <f t="shared" si="7"/>
        <v>2.1573949685521752E-2</v>
      </c>
      <c r="H55" s="233">
        <f t="shared" si="7"/>
        <v>2.1794761439412686E-2</v>
      </c>
      <c r="I55" s="233">
        <f t="shared" si="7"/>
        <v>2.1790131038553404E-2</v>
      </c>
      <c r="J55" s="233">
        <f t="shared" si="7"/>
        <v>2.1708636361081612E-2</v>
      </c>
      <c r="K55" s="233">
        <f t="shared" si="7"/>
        <v>2.2012545673712469E-2</v>
      </c>
      <c r="L55" s="233">
        <f t="shared" si="7"/>
        <v>2.2698298200787299E-2</v>
      </c>
      <c r="M55" s="233">
        <f t="shared" si="7"/>
        <v>2.3400551591533127E-2</v>
      </c>
      <c r="N55" s="233">
        <f t="shared" si="7"/>
        <v>2.3299483972558217E-2</v>
      </c>
      <c r="O55" s="233">
        <f t="shared" si="7"/>
        <v>2.3491120814684064E-2</v>
      </c>
      <c r="P55" s="233">
        <f t="shared" si="7"/>
        <v>2.3488611447597372E-2</v>
      </c>
      <c r="Q55" s="233">
        <f t="shared" si="7"/>
        <v>2.3545271743701E-2</v>
      </c>
      <c r="R55" s="233">
        <f t="shared" si="7"/>
        <v>2.3467241570819048E-2</v>
      </c>
      <c r="S55" s="233">
        <f t="shared" si="7"/>
        <v>2.358483170111051E-2</v>
      </c>
      <c r="T55" s="233">
        <f t="shared" si="7"/>
        <v>2.377521477605616E-2</v>
      </c>
      <c r="U55" s="233">
        <f t="shared" si="7"/>
        <v>2.3817642133556204E-2</v>
      </c>
      <c r="V55" s="233">
        <f t="shared" si="7"/>
        <v>2.3898132900329723E-2</v>
      </c>
      <c r="W55" s="233">
        <f t="shared" si="7"/>
        <v>2.3024943896145567E-2</v>
      </c>
      <c r="X55" s="233">
        <f t="shared" si="7"/>
        <v>2.3188259252694288E-2</v>
      </c>
      <c r="Y55" s="233">
        <f t="shared" si="7"/>
        <v>2.3173813192440974E-2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2.7906571250150575E-2</v>
      </c>
      <c r="C56" s="300">
        <f t="shared" si="8"/>
        <v>2.7831223143177358E-2</v>
      </c>
      <c r="D56" s="300">
        <f t="shared" si="8"/>
        <v>2.7723562801631251E-2</v>
      </c>
      <c r="E56" s="300">
        <f t="shared" si="8"/>
        <v>2.7757991507364604E-2</v>
      </c>
      <c r="F56" s="300">
        <f t="shared" si="8"/>
        <v>2.7538633223890885E-2</v>
      </c>
      <c r="G56" s="300">
        <f t="shared" si="8"/>
        <v>2.7377882542834991E-2</v>
      </c>
      <c r="H56" s="300">
        <f t="shared" si="8"/>
        <v>2.7193886459755248E-2</v>
      </c>
      <c r="I56" s="300">
        <f t="shared" si="8"/>
        <v>2.7389682030916566E-2</v>
      </c>
      <c r="J56" s="300">
        <f t="shared" si="8"/>
        <v>2.7356130499395909E-2</v>
      </c>
      <c r="K56" s="300">
        <f t="shared" si="8"/>
        <v>2.7384936254640918E-2</v>
      </c>
      <c r="L56" s="300">
        <f t="shared" si="8"/>
        <v>2.7268565358081996E-2</v>
      </c>
      <c r="M56" s="300">
        <f t="shared" si="8"/>
        <v>2.7080688097487111E-2</v>
      </c>
      <c r="N56" s="300">
        <f t="shared" si="8"/>
        <v>2.711499406800489E-2</v>
      </c>
      <c r="O56" s="300">
        <f t="shared" si="8"/>
        <v>2.7133080576257844E-2</v>
      </c>
      <c r="P56" s="300">
        <f t="shared" si="8"/>
        <v>2.7131577399123256E-2</v>
      </c>
      <c r="Q56" s="300">
        <f t="shared" si="8"/>
        <v>2.7047766612894597E-2</v>
      </c>
      <c r="R56" s="300">
        <f t="shared" si="8"/>
        <v>2.7026873841610202E-2</v>
      </c>
      <c r="S56" s="300">
        <f t="shared" si="8"/>
        <v>2.7084552317261278E-2</v>
      </c>
      <c r="T56" s="300">
        <f t="shared" si="8"/>
        <v>2.7037682049028733E-2</v>
      </c>
      <c r="U56" s="300">
        <f t="shared" si="8"/>
        <v>2.6864286907865093E-2</v>
      </c>
      <c r="V56" s="300">
        <f t="shared" si="8"/>
        <v>2.6848330429958007E-2</v>
      </c>
      <c r="W56" s="300">
        <f t="shared" si="8"/>
        <v>2.7577994222182486E-2</v>
      </c>
      <c r="X56" s="300">
        <f t="shared" si="8"/>
        <v>2.7568615581790412E-2</v>
      </c>
      <c r="Y56" s="300">
        <f t="shared" si="8"/>
        <v>2.7625101114253939E-2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0.18809850489937011</v>
      </c>
      <c r="C57" s="301">
        <f t="shared" si="9"/>
        <v>0.18817469416462265</v>
      </c>
      <c r="D57" s="301">
        <f t="shared" si="9"/>
        <v>0.18736634268430907</v>
      </c>
      <c r="E57" s="301">
        <f t="shared" si="9"/>
        <v>0.18672417159298318</v>
      </c>
      <c r="F57" s="301">
        <f t="shared" si="9"/>
        <v>0.18458234675325647</v>
      </c>
      <c r="G57" s="301">
        <f t="shared" si="9"/>
        <v>0.18317464634593428</v>
      </c>
      <c r="H57" s="301">
        <f t="shared" si="9"/>
        <v>0.18228448587229623</v>
      </c>
      <c r="I57" s="301">
        <f t="shared" si="9"/>
        <v>0.1825175934634331</v>
      </c>
      <c r="J57" s="301">
        <f t="shared" si="9"/>
        <v>0.1829381769550523</v>
      </c>
      <c r="K57" s="301">
        <f t="shared" si="9"/>
        <v>0.1817814665381064</v>
      </c>
      <c r="L57" s="301">
        <f t="shared" si="9"/>
        <v>0.17933191907685372</v>
      </c>
      <c r="M57" s="301">
        <f t="shared" si="9"/>
        <v>0.17747206426599532</v>
      </c>
      <c r="N57" s="301">
        <f t="shared" si="9"/>
        <v>0.17789655942988727</v>
      </c>
      <c r="O57" s="301">
        <f t="shared" si="9"/>
        <v>0.17770508279869776</v>
      </c>
      <c r="P57" s="301">
        <f t="shared" si="9"/>
        <v>0.17777834650760674</v>
      </c>
      <c r="Q57" s="301">
        <f t="shared" si="9"/>
        <v>0.17740100332880585</v>
      </c>
      <c r="R57" s="301">
        <f t="shared" si="9"/>
        <v>0.17744244826928116</v>
      </c>
      <c r="S57" s="301">
        <f t="shared" si="9"/>
        <v>0.17722690590817317</v>
      </c>
      <c r="T57" s="301">
        <f t="shared" si="9"/>
        <v>0.17683430906296108</v>
      </c>
      <c r="U57" s="301">
        <f t="shared" si="9"/>
        <v>0.17535504269372076</v>
      </c>
      <c r="V57" s="301">
        <f t="shared" si="9"/>
        <v>0.17501914992321796</v>
      </c>
      <c r="W57" s="301">
        <f t="shared" si="9"/>
        <v>0.17915587617949044</v>
      </c>
      <c r="X57" s="301">
        <f t="shared" si="9"/>
        <v>0.17869882301601334</v>
      </c>
      <c r="Y57" s="301">
        <f t="shared" si="9"/>
        <v>0.17877618726730429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0.15093020243418509</v>
      </c>
      <c r="C58" s="302">
        <f t="shared" si="10"/>
        <v>0.15102008884303084</v>
      </c>
      <c r="D58" s="302">
        <f t="shared" si="10"/>
        <v>0.148126828306857</v>
      </c>
      <c r="E58" s="302">
        <f t="shared" si="10"/>
        <v>0.14591458077658997</v>
      </c>
      <c r="F58" s="302">
        <f t="shared" si="10"/>
        <v>0.13911711595516962</v>
      </c>
      <c r="G58" s="302">
        <f t="shared" si="10"/>
        <v>0.1337427141598416</v>
      </c>
      <c r="H58" s="302">
        <f t="shared" si="10"/>
        <v>0.13031639814028045</v>
      </c>
      <c r="I58" s="302">
        <f t="shared" si="10"/>
        <v>0.13094547004940607</v>
      </c>
      <c r="J58" s="302">
        <f t="shared" si="10"/>
        <v>0.13233898862393953</v>
      </c>
      <c r="K58" s="302">
        <f t="shared" si="10"/>
        <v>0.12782962613643267</v>
      </c>
      <c r="L58" s="302">
        <f t="shared" si="10"/>
        <v>0.11688807447851833</v>
      </c>
      <c r="M58" s="302">
        <f t="shared" si="10"/>
        <v>0.10561521897858431</v>
      </c>
      <c r="N58" s="302">
        <f t="shared" si="10"/>
        <v>0.10778725249246372</v>
      </c>
      <c r="O58" s="302">
        <f t="shared" si="10"/>
        <v>0.10541612326365236</v>
      </c>
      <c r="P58" s="302">
        <f t="shared" si="10"/>
        <v>0.10561837288783803</v>
      </c>
      <c r="Q58" s="302">
        <f t="shared" si="10"/>
        <v>0.10391617933611581</v>
      </c>
      <c r="R58" s="302">
        <f t="shared" si="10"/>
        <v>0.10478878058481708</v>
      </c>
      <c r="S58" s="302">
        <f t="shared" si="10"/>
        <v>0.10310203472356581</v>
      </c>
      <c r="T58" s="302">
        <f t="shared" si="10"/>
        <v>9.9916792404741647E-2</v>
      </c>
      <c r="U58" s="302">
        <f t="shared" si="10"/>
        <v>9.4926839553085854E-2</v>
      </c>
      <c r="V58" s="302">
        <f t="shared" si="10"/>
        <v>9.2950243108231939E-2</v>
      </c>
      <c r="W58" s="302">
        <f t="shared" si="10"/>
        <v>0.11390064744407741</v>
      </c>
      <c r="X58" s="302">
        <f t="shared" si="10"/>
        <v>0.11121704998585051</v>
      </c>
      <c r="Y58" s="302">
        <f t="shared" si="10"/>
        <v>0.11155937039650908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3.7168302465185023E-2</v>
      </c>
      <c r="C59" s="302">
        <f t="shared" si="11"/>
        <v>3.7154605321591788E-2</v>
      </c>
      <c r="D59" s="302">
        <f t="shared" si="11"/>
        <v>3.9239514377452066E-2</v>
      </c>
      <c r="E59" s="302">
        <f t="shared" si="11"/>
        <v>4.0809590816393224E-2</v>
      </c>
      <c r="F59" s="302">
        <f t="shared" si="11"/>
        <v>4.5465230798086849E-2</v>
      </c>
      <c r="G59" s="302">
        <f t="shared" si="11"/>
        <v>4.9431932186092695E-2</v>
      </c>
      <c r="H59" s="302">
        <f t="shared" si="11"/>
        <v>5.1968087732015764E-2</v>
      </c>
      <c r="I59" s="302">
        <f t="shared" si="11"/>
        <v>5.1572123414027018E-2</v>
      </c>
      <c r="J59" s="302">
        <f t="shared" si="11"/>
        <v>5.0599188331112765E-2</v>
      </c>
      <c r="K59" s="302">
        <f t="shared" si="11"/>
        <v>5.3951840401673723E-2</v>
      </c>
      <c r="L59" s="302">
        <f t="shared" si="11"/>
        <v>6.2443844598335373E-2</v>
      </c>
      <c r="M59" s="302">
        <f t="shared" si="11"/>
        <v>7.1856845287411028E-2</v>
      </c>
      <c r="N59" s="302">
        <f t="shared" si="11"/>
        <v>7.0109306937423552E-2</v>
      </c>
      <c r="O59" s="302">
        <f t="shared" si="11"/>
        <v>7.2288959535045411E-2</v>
      </c>
      <c r="P59" s="302">
        <f t="shared" si="11"/>
        <v>7.2159973619768725E-2</v>
      </c>
      <c r="Q59" s="302">
        <f t="shared" si="11"/>
        <v>7.3484823992690046E-2</v>
      </c>
      <c r="R59" s="302">
        <f t="shared" si="11"/>
        <v>7.2653667684464088E-2</v>
      </c>
      <c r="S59" s="302">
        <f t="shared" si="11"/>
        <v>7.4124871184607366E-2</v>
      </c>
      <c r="T59" s="302">
        <f t="shared" si="11"/>
        <v>7.6917516658219443E-2</v>
      </c>
      <c r="U59" s="302">
        <f t="shared" si="11"/>
        <v>8.042820314063491E-2</v>
      </c>
      <c r="V59" s="302">
        <f t="shared" si="11"/>
        <v>8.2068906814986006E-2</v>
      </c>
      <c r="W59" s="302">
        <f t="shared" si="11"/>
        <v>6.5255228735413021E-2</v>
      </c>
      <c r="X59" s="302">
        <f t="shared" si="11"/>
        <v>6.7481773030162825E-2</v>
      </c>
      <c r="Y59" s="302">
        <f t="shared" si="11"/>
        <v>6.7216816870795199E-2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9.0454317660764116E-2</v>
      </c>
      <c r="C60" s="301">
        <f t="shared" si="12"/>
        <v>9.0350434183535486E-2</v>
      </c>
      <c r="D60" s="301">
        <f t="shared" si="12"/>
        <v>9.0275726842888343E-2</v>
      </c>
      <c r="E60" s="301">
        <f t="shared" si="12"/>
        <v>9.0319766615412828E-2</v>
      </c>
      <c r="F60" s="301">
        <f t="shared" si="12"/>
        <v>8.993505232782957E-2</v>
      </c>
      <c r="G60" s="301">
        <f t="shared" si="12"/>
        <v>8.9736028773566776E-2</v>
      </c>
      <c r="H60" s="301">
        <f t="shared" si="12"/>
        <v>8.9451912537068745E-2</v>
      </c>
      <c r="I60" s="301">
        <f t="shared" si="12"/>
        <v>8.972038369274743E-2</v>
      </c>
      <c r="J60" s="301">
        <f t="shared" si="12"/>
        <v>8.9704996847542059E-2</v>
      </c>
      <c r="K60" s="301">
        <f t="shared" si="12"/>
        <v>8.9677411960942865E-2</v>
      </c>
      <c r="L60" s="301">
        <f t="shared" si="12"/>
        <v>8.9222308501971562E-2</v>
      </c>
      <c r="M60" s="301">
        <f t="shared" si="12"/>
        <v>8.862349692355416E-2</v>
      </c>
      <c r="N60" s="301">
        <f t="shared" si="12"/>
        <v>8.8873666212203592E-2</v>
      </c>
      <c r="O60" s="301">
        <f t="shared" si="12"/>
        <v>8.878060614240503E-2</v>
      </c>
      <c r="P60" s="301">
        <f t="shared" si="12"/>
        <v>8.8728879381220122E-2</v>
      </c>
      <c r="Q60" s="301">
        <f t="shared" si="12"/>
        <v>8.8465244165534945E-2</v>
      </c>
      <c r="R60" s="301">
        <f t="shared" si="12"/>
        <v>8.8451399522663038E-2</v>
      </c>
      <c r="S60" s="301">
        <f t="shared" si="12"/>
        <v>8.8554719382791594E-2</v>
      </c>
      <c r="T60" s="301">
        <f t="shared" si="12"/>
        <v>8.8238695196246372E-2</v>
      </c>
      <c r="U60" s="301">
        <f t="shared" si="12"/>
        <v>8.7684426227484735E-2</v>
      </c>
      <c r="V60" s="301">
        <f t="shared" si="12"/>
        <v>8.753230853126788E-2</v>
      </c>
      <c r="W60" s="301">
        <f t="shared" si="12"/>
        <v>8.9706927738731373E-2</v>
      </c>
      <c r="X60" s="301">
        <f t="shared" si="12"/>
        <v>8.9398567348497104E-2</v>
      </c>
      <c r="Y60" s="301">
        <f t="shared" si="12"/>
        <v>8.9444159664725048E-2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7.062012473900188E-2</v>
      </c>
      <c r="C61" s="302">
        <f t="shared" si="13"/>
        <v>7.0515176756438883E-2</v>
      </c>
      <c r="D61" s="302">
        <f t="shared" si="13"/>
        <v>7.0167645802301282E-2</v>
      </c>
      <c r="E61" s="302">
        <f t="shared" si="13"/>
        <v>7.0015347280141388E-2</v>
      </c>
      <c r="F61" s="302">
        <f t="shared" si="13"/>
        <v>6.9167157448705857E-2</v>
      </c>
      <c r="G61" s="302">
        <f t="shared" si="13"/>
        <v>6.8576962735843516E-2</v>
      </c>
      <c r="H61" s="302">
        <f t="shared" si="13"/>
        <v>6.8076281125337063E-2</v>
      </c>
      <c r="I61" s="302">
        <f t="shared" si="13"/>
        <v>6.8349293635704647E-2</v>
      </c>
      <c r="J61" s="302">
        <f t="shared" si="13"/>
        <v>6.8413834262635101E-2</v>
      </c>
      <c r="K61" s="302">
        <f t="shared" si="13"/>
        <v>6.8088184473263313E-2</v>
      </c>
      <c r="L61" s="302">
        <f t="shared" si="13"/>
        <v>6.6960516035814766E-2</v>
      </c>
      <c r="M61" s="302">
        <f t="shared" si="13"/>
        <v>6.5672955939550512E-2</v>
      </c>
      <c r="N61" s="302">
        <f t="shared" si="13"/>
        <v>6.6022249239117634E-2</v>
      </c>
      <c r="O61" s="302">
        <f t="shared" si="13"/>
        <v>6.5741237651080281E-2</v>
      </c>
      <c r="P61" s="302">
        <f t="shared" si="13"/>
        <v>6.5691971999922688E-2</v>
      </c>
      <c r="Q61" s="302">
        <f t="shared" si="13"/>
        <v>6.5372766109212804E-2</v>
      </c>
      <c r="R61" s="302">
        <f t="shared" si="13"/>
        <v>6.5435451058975108E-2</v>
      </c>
      <c r="S61" s="302">
        <f t="shared" si="13"/>
        <v>6.5423442137471671E-2</v>
      </c>
      <c r="T61" s="302">
        <f t="shared" si="13"/>
        <v>6.4920696088960506E-2</v>
      </c>
      <c r="U61" s="302">
        <f t="shared" si="13"/>
        <v>6.432481567341998E-2</v>
      </c>
      <c r="V61" s="302">
        <f t="shared" si="13"/>
        <v>6.4093755109790651E-2</v>
      </c>
      <c r="W61" s="302">
        <f t="shared" si="13"/>
        <v>6.712477122520398E-2</v>
      </c>
      <c r="X61" s="302">
        <f t="shared" si="13"/>
        <v>6.6656236158354615E-2</v>
      </c>
      <c r="Y61" s="302">
        <f t="shared" si="13"/>
        <v>6.6715996725984869E-2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1.9834192921762247E-2</v>
      </c>
      <c r="C62" s="302">
        <f t="shared" si="14"/>
        <v>1.98352574270966E-2</v>
      </c>
      <c r="D62" s="302">
        <f t="shared" si="14"/>
        <v>2.0108081040587079E-2</v>
      </c>
      <c r="E62" s="302">
        <f t="shared" si="14"/>
        <v>2.0304419335271433E-2</v>
      </c>
      <c r="F62" s="302">
        <f t="shared" si="14"/>
        <v>2.0767894879123706E-2</v>
      </c>
      <c r="G62" s="302">
        <f t="shared" si="14"/>
        <v>2.1159066037723266E-2</v>
      </c>
      <c r="H62" s="302">
        <f t="shared" si="14"/>
        <v>2.1375631411731679E-2</v>
      </c>
      <c r="I62" s="302">
        <f t="shared" si="14"/>
        <v>2.1371090057042779E-2</v>
      </c>
      <c r="J62" s="302">
        <f t="shared" si="14"/>
        <v>2.1291162584906962E-2</v>
      </c>
      <c r="K62" s="302">
        <f t="shared" si="14"/>
        <v>2.1589227487679549E-2</v>
      </c>
      <c r="L62" s="302">
        <f t="shared" si="14"/>
        <v>2.2261792466156793E-2</v>
      </c>
      <c r="M62" s="302">
        <f t="shared" si="14"/>
        <v>2.2950540984003648E-2</v>
      </c>
      <c r="N62" s="302">
        <f t="shared" si="14"/>
        <v>2.2851416973085955E-2</v>
      </c>
      <c r="O62" s="302">
        <f t="shared" si="14"/>
        <v>2.303936849132476E-2</v>
      </c>
      <c r="P62" s="302">
        <f t="shared" si="14"/>
        <v>2.303690738129743E-2</v>
      </c>
      <c r="Q62" s="302">
        <f t="shared" si="14"/>
        <v>2.3092478056322148E-2</v>
      </c>
      <c r="R62" s="302">
        <f t="shared" si="14"/>
        <v>2.3015948463687919E-2</v>
      </c>
      <c r="S62" s="302">
        <f t="shared" si="14"/>
        <v>2.3131277245319926E-2</v>
      </c>
      <c r="T62" s="302">
        <f t="shared" si="14"/>
        <v>2.3317999107285863E-2</v>
      </c>
      <c r="U62" s="302">
        <f t="shared" si="14"/>
        <v>2.3359610554064752E-2</v>
      </c>
      <c r="V62" s="302">
        <f t="shared" si="14"/>
        <v>2.3438553421477236E-2</v>
      </c>
      <c r="W62" s="302">
        <f t="shared" si="14"/>
        <v>2.2582156513527393E-2</v>
      </c>
      <c r="X62" s="302">
        <f t="shared" si="14"/>
        <v>2.2742331190142493E-2</v>
      </c>
      <c r="Y62" s="302">
        <f t="shared" si="14"/>
        <v>2.2728162938740189E-2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0.26871214985624298</v>
      </c>
      <c r="C63" s="301">
        <f t="shared" si="15"/>
        <v>0.26882099166374673</v>
      </c>
      <c r="D63" s="301">
        <f t="shared" si="15"/>
        <v>0.26766620383472717</v>
      </c>
      <c r="E63" s="301">
        <f t="shared" si="15"/>
        <v>0.26674881656140464</v>
      </c>
      <c r="F63" s="301">
        <f t="shared" si="15"/>
        <v>0.26368906679036636</v>
      </c>
      <c r="G63" s="301">
        <f t="shared" si="15"/>
        <v>0.26167806620847756</v>
      </c>
      <c r="H63" s="301">
        <f t="shared" si="15"/>
        <v>0.26040640838899459</v>
      </c>
      <c r="I63" s="301">
        <f t="shared" si="15"/>
        <v>0.26073941923347588</v>
      </c>
      <c r="J63" s="301">
        <f t="shared" si="15"/>
        <v>0.26134025279293194</v>
      </c>
      <c r="K63" s="301">
        <f t="shared" si="15"/>
        <v>0.25968780934015201</v>
      </c>
      <c r="L63" s="301">
        <f t="shared" si="15"/>
        <v>0.25618845582407668</v>
      </c>
      <c r="M63" s="301">
        <f t="shared" si="15"/>
        <v>0.25353152037999338</v>
      </c>
      <c r="N63" s="301">
        <f t="shared" si="15"/>
        <v>0.25413794204269607</v>
      </c>
      <c r="O63" s="301">
        <f t="shared" si="15"/>
        <v>0.2538644039981397</v>
      </c>
      <c r="P63" s="301">
        <f t="shared" si="15"/>
        <v>0.25396906643943823</v>
      </c>
      <c r="Q63" s="301">
        <f t="shared" si="15"/>
        <v>0.25343000475543698</v>
      </c>
      <c r="R63" s="301">
        <f t="shared" si="15"/>
        <v>0.25348921181325879</v>
      </c>
      <c r="S63" s="301">
        <f t="shared" si="15"/>
        <v>0.25318129415453322</v>
      </c>
      <c r="T63" s="301">
        <f t="shared" si="15"/>
        <v>0.25262044151851587</v>
      </c>
      <c r="U63" s="301">
        <f t="shared" si="15"/>
        <v>0.2505072038481726</v>
      </c>
      <c r="V63" s="301">
        <f t="shared" si="15"/>
        <v>0.25002735703316847</v>
      </c>
      <c r="W63" s="301">
        <f t="shared" si="15"/>
        <v>0.25593696597070065</v>
      </c>
      <c r="X63" s="301">
        <f t="shared" si="15"/>
        <v>0.25528403288001911</v>
      </c>
      <c r="Y63" s="301">
        <f t="shared" si="15"/>
        <v>0.25539455323900606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0.21561457490597863</v>
      </c>
      <c r="C64" s="302">
        <f t="shared" si="16"/>
        <v>0.21574298406147274</v>
      </c>
      <c r="D64" s="302">
        <f t="shared" si="16"/>
        <v>0.21160975472408133</v>
      </c>
      <c r="E64" s="302">
        <f t="shared" si="16"/>
        <v>0.20844940110941437</v>
      </c>
      <c r="F64" s="302">
        <f t="shared" si="16"/>
        <v>0.19873873707881376</v>
      </c>
      <c r="G64" s="302">
        <f t="shared" si="16"/>
        <v>0.19106102022834515</v>
      </c>
      <c r="H64" s="302">
        <f t="shared" si="16"/>
        <v>0.18616628305754349</v>
      </c>
      <c r="I64" s="302">
        <f t="shared" si="16"/>
        <v>0.18706495721343727</v>
      </c>
      <c r="J64" s="302">
        <f t="shared" si="16"/>
        <v>0.18905569803419936</v>
      </c>
      <c r="K64" s="302">
        <f t="shared" si="16"/>
        <v>0.18261375162347526</v>
      </c>
      <c r="L64" s="302">
        <f t="shared" si="16"/>
        <v>0.16698296354074046</v>
      </c>
      <c r="M64" s="302">
        <f t="shared" si="16"/>
        <v>0.15087888425512044</v>
      </c>
      <c r="N64" s="302">
        <f t="shared" si="16"/>
        <v>0.15398178927494813</v>
      </c>
      <c r="O64" s="302">
        <f t="shared" si="16"/>
        <v>0.15059446180521768</v>
      </c>
      <c r="P64" s="302">
        <f t="shared" si="16"/>
        <v>0.15088338983976859</v>
      </c>
      <c r="Q64" s="302">
        <f t="shared" si="16"/>
        <v>0.14845168476587972</v>
      </c>
      <c r="R64" s="302">
        <f t="shared" si="16"/>
        <v>0.1496982579783101</v>
      </c>
      <c r="S64" s="302">
        <f t="shared" si="16"/>
        <v>0.1472886210336655</v>
      </c>
      <c r="T64" s="302">
        <f t="shared" si="16"/>
        <v>0.14273827486391666</v>
      </c>
      <c r="U64" s="302">
        <f t="shared" si="16"/>
        <v>0.13560977079012271</v>
      </c>
      <c r="V64" s="302">
        <f t="shared" si="16"/>
        <v>0.13278606158318848</v>
      </c>
      <c r="W64" s="302">
        <f t="shared" si="16"/>
        <v>0.16271521063439631</v>
      </c>
      <c r="X64" s="302">
        <f t="shared" si="16"/>
        <v>0.15888149997978643</v>
      </c>
      <c r="Y64" s="302">
        <f t="shared" si="16"/>
        <v>0.15937052913787009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5.3097574950264327E-2</v>
      </c>
      <c r="C65" s="302">
        <f t="shared" si="17"/>
        <v>5.3078007602273991E-2</v>
      </c>
      <c r="D65" s="302">
        <f t="shared" si="17"/>
        <v>5.6056449110645841E-2</v>
      </c>
      <c r="E65" s="302">
        <f t="shared" si="17"/>
        <v>5.8299415451990293E-2</v>
      </c>
      <c r="F65" s="302">
        <f t="shared" si="17"/>
        <v>6.4950329711552623E-2</v>
      </c>
      <c r="G65" s="302">
        <f t="shared" si="17"/>
        <v>7.0617045980132437E-2</v>
      </c>
      <c r="H65" s="302">
        <f t="shared" si="17"/>
        <v>7.4240125331451093E-2</v>
      </c>
      <c r="I65" s="302">
        <f t="shared" si="17"/>
        <v>7.3674462020038592E-2</v>
      </c>
      <c r="J65" s="302">
        <f t="shared" si="17"/>
        <v>7.228455475873255E-2</v>
      </c>
      <c r="K65" s="302">
        <f t="shared" si="17"/>
        <v>7.7074057716676775E-2</v>
      </c>
      <c r="L65" s="302">
        <f t="shared" si="17"/>
        <v>8.9205492283336241E-2</v>
      </c>
      <c r="M65" s="302">
        <f t="shared" si="17"/>
        <v>0.10265263612487294</v>
      </c>
      <c r="N65" s="302">
        <f t="shared" si="17"/>
        <v>0.10015615276774793</v>
      </c>
      <c r="O65" s="302">
        <f t="shared" si="17"/>
        <v>0.10326994219292202</v>
      </c>
      <c r="P65" s="302">
        <f t="shared" si="17"/>
        <v>0.10308567659966962</v>
      </c>
      <c r="Q65" s="302">
        <f t="shared" si="17"/>
        <v>0.10497831998955727</v>
      </c>
      <c r="R65" s="302">
        <f t="shared" si="17"/>
        <v>0.10379095383494871</v>
      </c>
      <c r="S65" s="302">
        <f t="shared" si="17"/>
        <v>0.1058926731208677</v>
      </c>
      <c r="T65" s="302">
        <f t="shared" si="17"/>
        <v>0.10988216665459921</v>
      </c>
      <c r="U65" s="302">
        <f t="shared" si="17"/>
        <v>0.11489743305804992</v>
      </c>
      <c r="V65" s="302">
        <f t="shared" si="17"/>
        <v>0.11724129544998002</v>
      </c>
      <c r="W65" s="302">
        <f t="shared" si="17"/>
        <v>9.3221755336304335E-2</v>
      </c>
      <c r="X65" s="302">
        <f t="shared" si="17"/>
        <v>9.6402532900232638E-2</v>
      </c>
      <c r="Y65" s="302">
        <f t="shared" si="17"/>
        <v>9.6024024101135988E-2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0.16950508299949707</v>
      </c>
      <c r="C66" s="301">
        <f t="shared" si="18"/>
        <v>0.1694855802514264</v>
      </c>
      <c r="D66" s="301">
        <f t="shared" si="18"/>
        <v>0.1681190590199578</v>
      </c>
      <c r="E66" s="301">
        <f t="shared" si="18"/>
        <v>0.16707270773890623</v>
      </c>
      <c r="F66" s="301">
        <f t="shared" si="18"/>
        <v>0.16691208546973799</v>
      </c>
      <c r="G66" s="301">
        <f t="shared" si="18"/>
        <v>0.16565505760328891</v>
      </c>
      <c r="H66" s="301">
        <f t="shared" si="18"/>
        <v>0.16549716609197845</v>
      </c>
      <c r="I66" s="301">
        <f t="shared" si="18"/>
        <v>0.16452524128650359</v>
      </c>
      <c r="J66" s="301">
        <f t="shared" si="18"/>
        <v>0.16458166012708045</v>
      </c>
      <c r="K66" s="301">
        <f t="shared" si="18"/>
        <v>0.16355263657799757</v>
      </c>
      <c r="L66" s="301">
        <f t="shared" si="18"/>
        <v>0.16141515727727027</v>
      </c>
      <c r="M66" s="301">
        <f t="shared" si="18"/>
        <v>0.15785245282399835</v>
      </c>
      <c r="N66" s="301">
        <f t="shared" si="18"/>
        <v>0.15781307317523019</v>
      </c>
      <c r="O66" s="301">
        <f t="shared" si="18"/>
        <v>0.15593358229132545</v>
      </c>
      <c r="P66" s="301">
        <f t="shared" si="18"/>
        <v>0.15584056767680837</v>
      </c>
      <c r="Q66" s="301">
        <f t="shared" si="18"/>
        <v>0.1563890633838064</v>
      </c>
      <c r="R66" s="301">
        <f t="shared" si="18"/>
        <v>0.15730830578731417</v>
      </c>
      <c r="S66" s="301">
        <f t="shared" si="18"/>
        <v>0.1561861528119802</v>
      </c>
      <c r="T66" s="301">
        <f t="shared" si="18"/>
        <v>0.15509884685608591</v>
      </c>
      <c r="U66" s="301">
        <f t="shared" si="18"/>
        <v>0.15888335545026019</v>
      </c>
      <c r="V66" s="301">
        <f t="shared" si="18"/>
        <v>0.15885094640274619</v>
      </c>
      <c r="W66" s="301">
        <f t="shared" si="18"/>
        <v>0.15692463095315887</v>
      </c>
      <c r="X66" s="301">
        <f t="shared" si="18"/>
        <v>0.15629044532897182</v>
      </c>
      <c r="Y66" s="301">
        <f t="shared" si="18"/>
        <v>0.1561828692043768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9.3337378455351644E-2</v>
      </c>
      <c r="C67" s="301">
        <f t="shared" si="19"/>
        <v>9.3342387892219283E-2</v>
      </c>
      <c r="D67" s="301">
        <f t="shared" si="19"/>
        <v>9.4626263720409748E-2</v>
      </c>
      <c r="E67" s="301">
        <f t="shared" si="19"/>
        <v>9.555020863657146E-2</v>
      </c>
      <c r="F67" s="301">
        <f t="shared" si="19"/>
        <v>9.7731270019405653E-2</v>
      </c>
      <c r="G67" s="301">
        <f t="shared" si="19"/>
        <v>9.9572075471638863E-2</v>
      </c>
      <c r="H67" s="301">
        <f t="shared" si="19"/>
        <v>0.10059120664344316</v>
      </c>
      <c r="I67" s="301">
        <f t="shared" si="19"/>
        <v>0.10056983556255417</v>
      </c>
      <c r="J67" s="301">
        <f t="shared" si="19"/>
        <v>0.10019370628191511</v>
      </c>
      <c r="K67" s="301">
        <f t="shared" si="19"/>
        <v>0.10159636464790371</v>
      </c>
      <c r="L67" s="301">
        <f t="shared" si="19"/>
        <v>0.10476137631132602</v>
      </c>
      <c r="M67" s="301">
        <f t="shared" si="19"/>
        <v>0.10800254580707594</v>
      </c>
      <c r="N67" s="301">
        <f t="shared" si="19"/>
        <v>0.10753607987334565</v>
      </c>
      <c r="O67" s="301">
        <f t="shared" si="19"/>
        <v>0.10842055760623415</v>
      </c>
      <c r="P67" s="301">
        <f t="shared" si="19"/>
        <v>0.10840897591198786</v>
      </c>
      <c r="Q67" s="301">
        <f t="shared" si="19"/>
        <v>0.10867048497092772</v>
      </c>
      <c r="R67" s="301">
        <f t="shared" si="19"/>
        <v>0.10831034571147251</v>
      </c>
      <c r="S67" s="301">
        <f t="shared" si="19"/>
        <v>0.10885306938974076</v>
      </c>
      <c r="T67" s="301">
        <f t="shared" si="19"/>
        <v>0.1097317605048746</v>
      </c>
      <c r="U67" s="301">
        <f t="shared" si="19"/>
        <v>0.10992757907795173</v>
      </c>
      <c r="V67" s="301">
        <f t="shared" si="19"/>
        <v>0.11029907492459871</v>
      </c>
      <c r="W67" s="301">
        <f t="shared" si="19"/>
        <v>0.10626897182836423</v>
      </c>
      <c r="X67" s="301">
        <f t="shared" si="19"/>
        <v>0.10702273501243521</v>
      </c>
      <c r="Y67" s="301">
        <f t="shared" si="19"/>
        <v>0.10695606088818911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6.3203936013376219E-2</v>
      </c>
      <c r="C68" s="235">
        <f t="shared" si="20"/>
        <v>6.3207328182006639E-2</v>
      </c>
      <c r="D68" s="235">
        <f t="shared" si="20"/>
        <v>6.4076711991976065E-2</v>
      </c>
      <c r="E68" s="235">
        <f t="shared" si="20"/>
        <v>6.4702366540318704E-2</v>
      </c>
      <c r="F68" s="235">
        <f t="shared" si="20"/>
        <v>6.6179284644975328E-2</v>
      </c>
      <c r="G68" s="235">
        <f t="shared" si="20"/>
        <v>6.7425796513440522E-2</v>
      </c>
      <c r="H68" s="235">
        <f t="shared" si="20"/>
        <v>6.8115906975486237E-2</v>
      </c>
      <c r="I68" s="235">
        <f t="shared" si="20"/>
        <v>6.8101435426666246E-2</v>
      </c>
      <c r="J68" s="235">
        <f t="shared" si="20"/>
        <v>6.7846737347722036E-2</v>
      </c>
      <c r="K68" s="235">
        <f t="shared" si="20"/>
        <v>6.8796555427892078E-2</v>
      </c>
      <c r="L68" s="235">
        <f t="shared" si="20"/>
        <v>7.0939761054266373E-2</v>
      </c>
      <c r="M68" s="235">
        <f t="shared" si="20"/>
        <v>7.3134537389407145E-2</v>
      </c>
      <c r="N68" s="235">
        <f t="shared" si="20"/>
        <v>7.2818667332675141E-2</v>
      </c>
      <c r="O68" s="235">
        <f t="shared" si="20"/>
        <v>7.3417596453675474E-2</v>
      </c>
      <c r="P68" s="235">
        <f t="shared" si="20"/>
        <v>7.3409753843628134E-2</v>
      </c>
      <c r="Q68" s="235">
        <f t="shared" si="20"/>
        <v>7.3586836188361635E-2</v>
      </c>
      <c r="R68" s="235">
        <f t="shared" si="20"/>
        <v>7.3342965843091551E-2</v>
      </c>
      <c r="S68" s="235">
        <f t="shared" si="20"/>
        <v>7.3710474264710876E-2</v>
      </c>
      <c r="T68" s="235">
        <f t="shared" si="20"/>
        <v>7.4305484944628408E-2</v>
      </c>
      <c r="U68" s="235">
        <f t="shared" si="20"/>
        <v>7.4438084603712665E-2</v>
      </c>
      <c r="V68" s="235">
        <f t="shared" si="20"/>
        <v>7.4689645126509427E-2</v>
      </c>
      <c r="W68" s="235">
        <f t="shared" si="20"/>
        <v>7.1960637922353188E-2</v>
      </c>
      <c r="X68" s="235">
        <f t="shared" si="20"/>
        <v>7.2471052944112671E-2</v>
      </c>
      <c r="Y68" s="235">
        <f t="shared" si="20"/>
        <v>7.2425904182144674E-2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25.868121417873962</v>
      </c>
      <c r="C72" s="322">
        <f t="shared" si="21"/>
        <v>27.050993014354066</v>
      </c>
      <c r="D72" s="322">
        <f t="shared" si="21"/>
        <v>27.358143238711222</v>
      </c>
      <c r="E72" s="322">
        <f t="shared" si="21"/>
        <v>30.318407752089215</v>
      </c>
      <c r="F72" s="322">
        <f t="shared" si="21"/>
        <v>29.668429317156548</v>
      </c>
      <c r="G72" s="322">
        <f t="shared" si="21"/>
        <v>29.042527615072675</v>
      </c>
      <c r="H72" s="322">
        <f t="shared" si="21"/>
        <v>27.235529360679944</v>
      </c>
      <c r="I72" s="322">
        <f t="shared" si="21"/>
        <v>25.847240732024673</v>
      </c>
      <c r="J72" s="322">
        <f t="shared" si="21"/>
        <v>27.252915675471098</v>
      </c>
      <c r="K72" s="322">
        <f t="shared" si="21"/>
        <v>28.601577133600912</v>
      </c>
      <c r="L72" s="322">
        <f t="shared" si="21"/>
        <v>28.208621376604423</v>
      </c>
      <c r="M72" s="322">
        <f t="shared" si="21"/>
        <v>26.045680372108183</v>
      </c>
      <c r="N72" s="322">
        <f t="shared" si="21"/>
        <v>25.856605727825059</v>
      </c>
      <c r="O72" s="322">
        <f t="shared" si="21"/>
        <v>26.491190355758473</v>
      </c>
      <c r="P72" s="322">
        <f t="shared" si="21"/>
        <v>24.818192207771897</v>
      </c>
      <c r="Q72" s="322">
        <f t="shared" si="21"/>
        <v>23.987117146307227</v>
      </c>
      <c r="R72" s="322">
        <f t="shared" si="21"/>
        <v>23.737952645081467</v>
      </c>
      <c r="S72" s="322">
        <f t="shared" si="21"/>
        <v>23.500397149372763</v>
      </c>
      <c r="T72" s="322">
        <f t="shared" si="21"/>
        <v>23.003544119985044</v>
      </c>
      <c r="U72" s="322">
        <f t="shared" si="21"/>
        <v>22.716965646440048</v>
      </c>
      <c r="V72" s="322">
        <f t="shared" si="21"/>
        <v>22.967783633906748</v>
      </c>
      <c r="W72" s="322">
        <f t="shared" si="21"/>
        <v>22.928936075544861</v>
      </c>
      <c r="X72" s="322">
        <f t="shared" si="21"/>
        <v>21.739299828770037</v>
      </c>
      <c r="Y72" s="322">
        <f t="shared" si="21"/>
        <v>20.779062437262578</v>
      </c>
      <c r="DA72" s="95"/>
    </row>
    <row r="73" spans="1:105" ht="12" customHeight="1" x14ac:dyDescent="0.25">
      <c r="A73" s="55" t="s">
        <v>91</v>
      </c>
      <c r="B73" s="334">
        <f>IF(B$6=0,0,B$6/MAE!B$5*1000)</f>
        <v>0.50301304973106054</v>
      </c>
      <c r="C73" s="334">
        <f>IF(C$6=0,0,C$6/MAE!C$5*1000)</f>
        <v>0.52604255891990637</v>
      </c>
      <c r="D73" s="334">
        <f>IF(D$6=0,0,D$6/MAE!D$5*1000)</f>
        <v>0.53933309937646534</v>
      </c>
      <c r="E73" s="334">
        <f>IF(E$6=0,0,E$6/MAE!E$5*1000)</f>
        <v>0.6035271221334938</v>
      </c>
      <c r="F73" s="334">
        <f>IF(F$6=0,0,F$6/MAE!F$5*1000)</f>
        <v>0.60406943263472457</v>
      </c>
      <c r="G73" s="334">
        <f>IF(G$6=0,0,G$6/MAE!G$5*1000)</f>
        <v>0.60246348991149423</v>
      </c>
      <c r="H73" s="334">
        <f>IF(H$6=0,0,H$6/MAE!H$5*1000)</f>
        <v>0.57076140874244186</v>
      </c>
      <c r="I73" s="334">
        <f>IF(I$6=0,0,I$6/MAE!I$5*1000)</f>
        <v>0.54155265628447347</v>
      </c>
      <c r="J73" s="334">
        <f>IF(J$6=0,0,J$6/MAE!J$5*1000)</f>
        <v>0.56886888094040655</v>
      </c>
      <c r="K73" s="334">
        <f>IF(K$6=0,0,K$6/MAE!K$5*1000)</f>
        <v>0.60537838749384654</v>
      </c>
      <c r="L73" s="334">
        <f>IF(L$6=0,0,L$6/MAE!L$5*1000)</f>
        <v>0.61566124984545234</v>
      </c>
      <c r="M73" s="334">
        <f>IF(M$6=0,0,M$6/MAE!M$5*1000)</f>
        <v>0.58604162238855695</v>
      </c>
      <c r="N73" s="334">
        <f>IF(N$6=0,0,N$6/MAE!N$5*1000)</f>
        <v>0.57927458725020864</v>
      </c>
      <c r="O73" s="334">
        <f>IF(O$6=0,0,O$6/MAE!O$5*1000)</f>
        <v>0.5983728395883805</v>
      </c>
      <c r="P73" s="334">
        <f>IF(P$6=0,0,P$6/MAE!P$5*1000)</f>
        <v>0.56052391692321468</v>
      </c>
      <c r="Q73" s="334">
        <f>IF(Q$6=0,0,Q$6/MAE!Q$5*1000)</f>
        <v>0.54306076111326307</v>
      </c>
      <c r="R73" s="334">
        <f>IF(R$6=0,0,R$6/MAE!R$5*1000)</f>
        <v>0.53563872030652881</v>
      </c>
      <c r="S73" s="334">
        <f>IF(S$6=0,0,S$6/MAE!S$5*1000)</f>
        <v>0.53293549199732082</v>
      </c>
      <c r="T73" s="334">
        <f>IF(T$6=0,0,T$6/MAE!T$5*1000)</f>
        <v>0.52587904044531575</v>
      </c>
      <c r="U73" s="334">
        <f>IF(U$6=0,0,U$6/MAE!U$5*1000)</f>
        <v>0.52025438281461478</v>
      </c>
      <c r="V73" s="334">
        <f>IF(V$6=0,0,V$6/MAE!V$5*1000)</f>
        <v>0.52777610164338573</v>
      </c>
      <c r="W73" s="334">
        <f>IF(W$6=0,0,W$6/MAE!W$5*1000)</f>
        <v>0.50763217955550832</v>
      </c>
      <c r="X73" s="334">
        <f>IF(X$6=0,0,X$6/MAE!X$5*1000)</f>
        <v>0.48470819269381948</v>
      </c>
      <c r="Y73" s="334">
        <f>IF(Y$6=0,0,Y$6/MAE!Y$5*1000)</f>
        <v>0.4630097223415291</v>
      </c>
      <c r="DA73" s="67"/>
    </row>
    <row r="74" spans="1:105" ht="12" customHeight="1" x14ac:dyDescent="0.25">
      <c r="A74" s="173" t="s">
        <v>92</v>
      </c>
      <c r="B74" s="335">
        <f>IF(B$7=0,0,B$7/MAE!B$5*1000)</f>
        <v>0.68409774763424269</v>
      </c>
      <c r="C74" s="335">
        <f>IF(C$7=0,0,C$7/MAE!C$5*1000)</f>
        <v>0.71541788013107277</v>
      </c>
      <c r="D74" s="335">
        <f>IF(D$7=0,0,D$7/MAE!D$5*1000)</f>
        <v>0.73349301515199272</v>
      </c>
      <c r="E74" s="335">
        <f>IF(E$7=0,0,E$7/MAE!E$5*1000)</f>
        <v>0.82079688610155166</v>
      </c>
      <c r="F74" s="335">
        <f>IF(F$7=0,0,F$7/MAE!F$5*1000)</f>
        <v>0.82153442838322521</v>
      </c>
      <c r="G74" s="335">
        <f>IF(G$7=0,0,G$7/MAE!G$5*1000)</f>
        <v>0.81935034627963266</v>
      </c>
      <c r="H74" s="335">
        <f>IF(H$7=0,0,H$7/MAE!H$5*1000)</f>
        <v>0.77623551588972073</v>
      </c>
      <c r="I74" s="335">
        <f>IF(I$7=0,0,I$7/MAE!I$5*1000)</f>
        <v>0.73651161254688402</v>
      </c>
      <c r="J74" s="335">
        <f>IF(J$7=0,0,J$7/MAE!J$5*1000)</f>
        <v>0.77366167807895281</v>
      </c>
      <c r="K74" s="335">
        <f>IF(K$7=0,0,K$7/MAE!K$5*1000)</f>
        <v>0.82331460699163117</v>
      </c>
      <c r="L74" s="335">
        <f>IF(L$7=0,0,L$7/MAE!L$5*1000)</f>
        <v>0.83729929978981554</v>
      </c>
      <c r="M74" s="335">
        <f>IF(M$7=0,0,M$7/MAE!M$5*1000)</f>
        <v>0.79701660644843741</v>
      </c>
      <c r="N74" s="335">
        <f>IF(N$7=0,0,N$7/MAE!N$5*1000)</f>
        <v>0.78781343866028364</v>
      </c>
      <c r="O74" s="335">
        <f>IF(O$7=0,0,O$7/MAE!O$5*1000)</f>
        <v>0.81378706184019778</v>
      </c>
      <c r="P74" s="335">
        <f>IF(P$7=0,0,P$7/MAE!P$5*1000)</f>
        <v>0.76231252701557162</v>
      </c>
      <c r="Q74" s="335">
        <f>IF(Q$7=0,0,Q$7/MAE!Q$5*1000)</f>
        <v>0.73856263511403764</v>
      </c>
      <c r="R74" s="335">
        <f>IF(R$7=0,0,R$7/MAE!R$5*1000)</f>
        <v>0.72846865961687934</v>
      </c>
      <c r="S74" s="335">
        <f>IF(S$7=0,0,S$7/MAE!S$5*1000)</f>
        <v>0.7247922691163563</v>
      </c>
      <c r="T74" s="335">
        <f>IF(T$7=0,0,T$7/MAE!T$5*1000)</f>
        <v>0.71519549500562951</v>
      </c>
      <c r="U74" s="335">
        <f>IF(U$7=0,0,U$7/MAE!U$5*1000)</f>
        <v>0.70754596062787611</v>
      </c>
      <c r="V74" s="335">
        <f>IF(V$7=0,0,V$7/MAE!V$5*1000)</f>
        <v>0.71777549823500453</v>
      </c>
      <c r="W74" s="335">
        <f>IF(W$7=0,0,W$7/MAE!W$5*1000)</f>
        <v>0.69037976419549163</v>
      </c>
      <c r="X74" s="335">
        <f>IF(X$7=0,0,X$7/MAE!X$5*1000)</f>
        <v>0.65920314206359454</v>
      </c>
      <c r="Y74" s="335">
        <f>IF(Y$7=0,0,Y$7/MAE!Y$5*1000)</f>
        <v>0.62969322238447956</v>
      </c>
      <c r="DA74" s="177"/>
    </row>
    <row r="75" spans="1:105" ht="12" customHeight="1" x14ac:dyDescent="0.25">
      <c r="A75" s="173" t="s">
        <v>93</v>
      </c>
      <c r="B75" s="335">
        <f>IF(B$8=0,0,B$8/MAE!B$5*1000)</f>
        <v>0.84506192354818199</v>
      </c>
      <c r="C75" s="335">
        <f>IF(C$8=0,0,C$8/MAE!C$5*1000)</f>
        <v>0.88375149898544325</v>
      </c>
      <c r="D75" s="335">
        <f>IF(D$8=0,0,D$8/MAE!D$5*1000)</f>
        <v>0.90607960695246215</v>
      </c>
      <c r="E75" s="335">
        <f>IF(E$8=0,0,E$8/MAE!E$5*1000)</f>
        <v>1.01392556518427</v>
      </c>
      <c r="F75" s="335">
        <f>IF(F$8=0,0,F$8/MAE!F$5*1000)</f>
        <v>1.0148366468263372</v>
      </c>
      <c r="G75" s="335">
        <f>IF(G$8=0,0,G$8/MAE!G$5*1000)</f>
        <v>1.0121386630513105</v>
      </c>
      <c r="H75" s="335">
        <f>IF(H$8=0,0,H$8/MAE!H$5*1000)</f>
        <v>0.95887916668730144</v>
      </c>
      <c r="I75" s="335">
        <f>IF(I$8=0,0,I$8/MAE!I$5*1000)</f>
        <v>0.90980846255791525</v>
      </c>
      <c r="J75" s="335">
        <f>IF(J$8=0,0,J$8/MAE!J$5*1000)</f>
        <v>0.95569971997988323</v>
      </c>
      <c r="K75" s="335">
        <f>IF(K$8=0,0,K$8/MAE!K$5*1000)</f>
        <v>1.0170356909896621</v>
      </c>
      <c r="L75" s="335">
        <f>IF(L$8=0,0,L$8/MAE!L$5*1000)</f>
        <v>1.0343108997403598</v>
      </c>
      <c r="M75" s="335">
        <f>IF(M$8=0,0,M$8/MAE!M$5*1000)</f>
        <v>0.98454992561277521</v>
      </c>
      <c r="N75" s="335">
        <f>IF(N$8=0,0,N$8/MAE!N$5*1000)</f>
        <v>0.97318130658035051</v>
      </c>
      <c r="O75" s="335">
        <f>IF(O$8=0,0,O$8/MAE!O$5*1000)</f>
        <v>1.0052663705084792</v>
      </c>
      <c r="P75" s="335">
        <f>IF(P$8=0,0,P$8/MAE!P$5*1000)</f>
        <v>0.94168018043100066</v>
      </c>
      <c r="Q75" s="335">
        <f>IF(Q$8=0,0,Q$8/MAE!Q$5*1000)</f>
        <v>0.91234207867028205</v>
      </c>
      <c r="R75" s="335">
        <f>IF(R$8=0,0,R$8/MAE!R$5*1000)</f>
        <v>0.89987305011496876</v>
      </c>
      <c r="S75" s="335">
        <f>IF(S$8=0,0,S$8/MAE!S$5*1000)</f>
        <v>0.89533162655549947</v>
      </c>
      <c r="T75" s="335">
        <f>IF(T$8=0,0,T$8/MAE!T$5*1000)</f>
        <v>0.88347678794813045</v>
      </c>
      <c r="U75" s="335">
        <f>IF(U$8=0,0,U$8/MAE!U$5*1000)</f>
        <v>0.87402736312855267</v>
      </c>
      <c r="V75" s="335">
        <f>IF(V$8=0,0,V$8/MAE!V$5*1000)</f>
        <v>0.88666385076088805</v>
      </c>
      <c r="W75" s="335">
        <f>IF(W$8=0,0,W$8/MAE!W$5*1000)</f>
        <v>0.85282206165325414</v>
      </c>
      <c r="X75" s="335">
        <f>IF(X$8=0,0,X$8/MAE!X$5*1000)</f>
        <v>0.81430976372561648</v>
      </c>
      <c r="Y75" s="335">
        <f>IF(Y$8=0,0,Y$8/MAE!Y$5*1000)</f>
        <v>0.77785633353376882</v>
      </c>
      <c r="DA75" s="177"/>
    </row>
    <row r="76" spans="1:105" ht="12" customHeight="1" x14ac:dyDescent="0.25">
      <c r="A76" s="173" t="s">
        <v>94</v>
      </c>
      <c r="B76" s="335">
        <f>IF(B$9=0,0,B$9/MAE!B$5*1000)</f>
        <v>0.52313357172030306</v>
      </c>
      <c r="C76" s="335">
        <f>IF(C$9=0,0,C$9/MAE!C$5*1000)</f>
        <v>0.54708426127670284</v>
      </c>
      <c r="D76" s="335">
        <f>IF(D$9=0,0,D$9/MAE!D$5*1000)</f>
        <v>0.56090642335152396</v>
      </c>
      <c r="E76" s="335">
        <f>IF(E$9=0,0,E$9/MAE!E$5*1000)</f>
        <v>0.6276682070188333</v>
      </c>
      <c r="F76" s="335">
        <f>IF(F$9=0,0,F$9/MAE!F$5*1000)</f>
        <v>0.62823220994011353</v>
      </c>
      <c r="G76" s="335">
        <f>IF(G$9=0,0,G$9/MAE!G$5*1000)</f>
        <v>0.62656202950795414</v>
      </c>
      <c r="H76" s="335">
        <f>IF(H$9=0,0,H$9/MAE!H$5*1000)</f>
        <v>0.59359186509213924</v>
      </c>
      <c r="I76" s="335">
        <f>IF(I$9=0,0,I$9/MAE!I$5*1000)</f>
        <v>0.56321476253585256</v>
      </c>
      <c r="J76" s="335">
        <f>IF(J$9=0,0,J$9/MAE!J$5*1000)</f>
        <v>0.59162363617802294</v>
      </c>
      <c r="K76" s="335">
        <f>IF(K$9=0,0,K$9/MAE!K$5*1000)</f>
        <v>0.62959352299360016</v>
      </c>
      <c r="L76" s="335">
        <f>IF(L$9=0,0,L$9/MAE!L$5*1000)</f>
        <v>0.64028769983927036</v>
      </c>
      <c r="M76" s="335">
        <f>IF(M$9=0,0,M$9/MAE!M$5*1000)</f>
        <v>0.60948328728409917</v>
      </c>
      <c r="N76" s="335">
        <f>IF(N$9=0,0,N$9/MAE!N$5*1000)</f>
        <v>0.60244557074021676</v>
      </c>
      <c r="O76" s="335">
        <f>IF(O$9=0,0,O$9/MAE!O$5*1000)</f>
        <v>0.62230775317191567</v>
      </c>
      <c r="P76" s="335">
        <f>IF(P$9=0,0,P$9/MAE!P$5*1000)</f>
        <v>0.5829448736001428</v>
      </c>
      <c r="Q76" s="335">
        <f>IF(Q$9=0,0,Q$9/MAE!Q$5*1000)</f>
        <v>0.56478319155779333</v>
      </c>
      <c r="R76" s="335">
        <f>IF(R$9=0,0,R$9/MAE!R$5*1000)</f>
        <v>0.55706426911878992</v>
      </c>
      <c r="S76" s="335">
        <f>IF(S$9=0,0,S$9/MAE!S$5*1000)</f>
        <v>0.55425291167721369</v>
      </c>
      <c r="T76" s="335">
        <f>IF(T$9=0,0,T$9/MAE!T$5*1000)</f>
        <v>0.54691420206312824</v>
      </c>
      <c r="U76" s="335">
        <f>IF(U$9=0,0,U$9/MAE!U$5*1000)</f>
        <v>0.54106455812719945</v>
      </c>
      <c r="V76" s="335">
        <f>IF(V$9=0,0,V$9/MAE!V$5*1000)</f>
        <v>0.54888714570912123</v>
      </c>
      <c r="W76" s="335">
        <f>IF(W$9=0,0,W$9/MAE!W$5*1000)</f>
        <v>0.52793746673772857</v>
      </c>
      <c r="X76" s="335">
        <f>IF(X$9=0,0,X$9/MAE!X$5*1000)</f>
        <v>0.50409652040157193</v>
      </c>
      <c r="Y76" s="335">
        <f>IF(Y$9=0,0,Y$9/MAE!Y$5*1000)</f>
        <v>0.48153011123519018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0.72189057345544594</v>
      </c>
      <c r="C77" s="336">
        <f>IF(C$10=0,0,C$10/MAE!C$5*1000)</f>
        <v>0.75286222282701998</v>
      </c>
      <c r="D77" s="336">
        <f>IF(D$10=0,0,D$10/MAE!D$5*1000)</f>
        <v>0.75846520221443414</v>
      </c>
      <c r="E77" s="336">
        <f>IF(E$10=0,0,E$10/MAE!E$5*1000)</f>
        <v>0.84157810489930973</v>
      </c>
      <c r="F77" s="336">
        <f>IF(F$10=0,0,F$10/MAE!F$5*1000)</f>
        <v>0.81702799329410569</v>
      </c>
      <c r="G77" s="336">
        <f>IF(G$10=0,0,G$10/MAE!G$5*1000)</f>
        <v>0.79512290979250155</v>
      </c>
      <c r="H77" s="336">
        <f>IF(H$10=0,0,H$10/MAE!H$5*1000)</f>
        <v>0.74063989310566081</v>
      </c>
      <c r="I77" s="336">
        <f>IF(I$10=0,0,I$10/MAE!I$5*1000)</f>
        <v>0.70794770502671078</v>
      </c>
      <c r="J77" s="336">
        <f>IF(J$10=0,0,J$10/MAE!J$5*1000)</f>
        <v>0.74553431770721978</v>
      </c>
      <c r="K77" s="336">
        <f>IF(K$10=0,0,K$10/MAE!K$5*1000)</f>
        <v>0.78325236658585606</v>
      </c>
      <c r="L77" s="336">
        <f>IF(L$10=0,0,L$10/MAE!L$5*1000)</f>
        <v>0.76920863566932673</v>
      </c>
      <c r="M77" s="336">
        <f>IF(M$10=0,0,M$10/MAE!M$5*1000)</f>
        <v>0.70533494644390371</v>
      </c>
      <c r="N77" s="336">
        <f>IF(N$10=0,0,N$10/MAE!N$5*1000)</f>
        <v>0.70110171092871754</v>
      </c>
      <c r="O77" s="336">
        <f>IF(O$10=0,0,O$10/MAE!O$5*1000)</f>
        <v>0.71878760248377949</v>
      </c>
      <c r="P77" s="336">
        <f>IF(P$10=0,0,P$10/MAE!P$5*1000)</f>
        <v>0.67335670279148074</v>
      </c>
      <c r="Q77" s="336">
        <f>IF(Q$10=0,0,Q$10/MAE!Q$5*1000)</f>
        <v>0.64879794628948018</v>
      </c>
      <c r="R77" s="336">
        <f>IF(R$10=0,0,R$10/MAE!R$5*1000)</f>
        <v>0.64156265139673396</v>
      </c>
      <c r="S77" s="336">
        <f>IF(S$10=0,0,S$10/MAE!S$5*1000)</f>
        <v>0.63649773606860427</v>
      </c>
      <c r="T77" s="336">
        <f>IF(T$10=0,0,T$10/MAE!T$5*1000)</f>
        <v>0.62196251191696006</v>
      </c>
      <c r="U77" s="336">
        <f>IF(U$10=0,0,U$10/MAE!U$5*1000)</f>
        <v>0.61027508280208054</v>
      </c>
      <c r="V77" s="336">
        <f>IF(V$10=0,0,V$10/MAE!V$5*1000)</f>
        <v>0.61664664424690985</v>
      </c>
      <c r="W77" s="336">
        <f>IF(W$10=0,0,W$10/MAE!W$5*1000)</f>
        <v>0.63233406661216784</v>
      </c>
      <c r="X77" s="336">
        <f>IF(X$10=0,0,X$10/MAE!X$5*1000)</f>
        <v>0.59932239999664316</v>
      </c>
      <c r="Y77" s="336">
        <f>IF(Y$10=0,0,Y$10/MAE!Y$5*1000)</f>
        <v>0.57402370088877464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4.8657549632574666</v>
      </c>
      <c r="C78" s="349">
        <f>IF(C$16=0,0,C$16/MAE!C$5*1000)</f>
        <v>5.0903123373254209</v>
      </c>
      <c r="D78" s="349">
        <f>IF(D$16=0,0,D$16/MAE!D$5*1000)</f>
        <v>5.1259952412707817</v>
      </c>
      <c r="E78" s="349">
        <f>IF(E$16=0,0,E$16/MAE!E$5*1000)</f>
        <v>5.6611795715271391</v>
      </c>
      <c r="F78" s="349">
        <f>IF(F$16=0,0,F$16/MAE!F$5*1000)</f>
        <v>5.4762683078438705</v>
      </c>
      <c r="G78" s="349">
        <f>IF(G$16=0,0,G$16/MAE!G$5*1000)</f>
        <v>5.3198547248829691</v>
      </c>
      <c r="H78" s="349">
        <f>IF(H$16=0,0,H$16/MAE!H$5*1000)</f>
        <v>4.9646144669713719</v>
      </c>
      <c r="I78" s="349">
        <f>IF(I$16=0,0,I$16/MAE!I$5*1000)</f>
        <v>4.7175761760791675</v>
      </c>
      <c r="J78" s="349">
        <f>IF(J$16=0,0,J$16/MAE!J$5*1000)</f>
        <v>4.9855987103804509</v>
      </c>
      <c r="K78" s="349">
        <f>IF(K$16=0,0,K$16/MAE!K$5*1000)</f>
        <v>5.1992366366487417</v>
      </c>
      <c r="L78" s="349">
        <f>IF(L$16=0,0,L$16/MAE!L$5*1000)</f>
        <v>5.0587062059788304</v>
      </c>
      <c r="M78" s="349">
        <f>IF(M$16=0,0,M$16/MAE!M$5*1000)</f>
        <v>4.6223806608503555</v>
      </c>
      <c r="N78" s="349">
        <f>IF(N$16=0,0,N$16/MAE!N$5*1000)</f>
        <v>4.599801197515192</v>
      </c>
      <c r="O78" s="349">
        <f>IF(O$16=0,0,O$16/MAE!O$5*1000)</f>
        <v>4.7076191756061236</v>
      </c>
      <c r="P78" s="349">
        <f>IF(P$16=0,0,P$16/MAE!P$5*1000)</f>
        <v>4.4121371740056583</v>
      </c>
      <c r="Q78" s="349">
        <f>IF(Q$16=0,0,Q$16/MAE!Q$5*1000)</f>
        <v>4.255338648720504</v>
      </c>
      <c r="R78" s="349">
        <f>IF(R$16=0,0,R$16/MAE!R$5*1000)</f>
        <v>4.2121204342435146</v>
      </c>
      <c r="S78" s="349">
        <f>IF(S$16=0,0,S$16/MAE!S$5*1000)</f>
        <v>4.1649026743965871</v>
      </c>
      <c r="T78" s="349">
        <f>IF(T$16=0,0,T$16/MAE!T$5*1000)</f>
        <v>4.0678158304568965</v>
      </c>
      <c r="U78" s="349">
        <f>IF(U$16=0,0,U$16/MAE!U$5*1000)</f>
        <v>3.9835344808032831</v>
      </c>
      <c r="V78" s="349">
        <f>IF(V$16=0,0,V$16/MAE!V$5*1000)</f>
        <v>4.0198019672267549</v>
      </c>
      <c r="W78" s="349">
        <f>IF(W$16=0,0,W$16/MAE!W$5*1000)</f>
        <v>4.1078536324777675</v>
      </c>
      <c r="X78" s="349">
        <f>IF(X$16=0,0,X$16/MAE!X$5*1000)</f>
        <v>3.8847872925934248</v>
      </c>
      <c r="Y78" s="349">
        <f>IF(Y$16=0,0,Y$16/MAE!Y$5*1000)</f>
        <v>3.7148015575230628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2.3398832720195881</v>
      </c>
      <c r="C79" s="349">
        <f>IF(C$24=0,0,C$24/MAE!C$5*1000)</f>
        <v>2.4440689639426756</v>
      </c>
      <c r="D79" s="349">
        <f>IF(D$24=0,0,D$24/MAE!D$5*1000)</f>
        <v>2.4697762659465079</v>
      </c>
      <c r="E79" s="349">
        <f>IF(E$24=0,0,E$24/MAE!E$5*1000)</f>
        <v>2.7383515123196216</v>
      </c>
      <c r="F79" s="349">
        <f>IF(F$24=0,0,F$24/MAE!F$5*1000)</f>
        <v>2.6682317431229872</v>
      </c>
      <c r="G79" s="349">
        <f>IF(G$24=0,0,G$24/MAE!G$5*1000)</f>
        <v>2.6061610937232702</v>
      </c>
      <c r="H79" s="349">
        <f>IF(H$24=0,0,H$24/MAE!H$5*1000)</f>
        <v>2.4362701902723098</v>
      </c>
      <c r="I79" s="349">
        <f>IF(I$24=0,0,I$24/MAE!I$5*1000)</f>
        <v>2.319024355876063</v>
      </c>
      <c r="J79" s="349">
        <f>IF(J$24=0,0,J$24/MAE!J$5*1000)</f>
        <v>2.4447227147544646</v>
      </c>
      <c r="K79" s="349">
        <f>IF(K$24=0,0,K$24/MAE!K$5*1000)</f>
        <v>2.5649154153426119</v>
      </c>
      <c r="L79" s="349">
        <f>IF(L$24=0,0,L$24/MAE!L$5*1000)</f>
        <v>2.51683831887871</v>
      </c>
      <c r="M79" s="349">
        <f>IF(M$24=0,0,M$24/MAE!M$5*1000)</f>
        <v>2.3082592743294041</v>
      </c>
      <c r="N79" s="349">
        <f>IF(N$24=0,0,N$24/MAE!N$5*1000)</f>
        <v>2.2979713468352747</v>
      </c>
      <c r="O79" s="349">
        <f>IF(O$24=0,0,O$24/MAE!O$5*1000)</f>
        <v>2.3519039372180721</v>
      </c>
      <c r="P79" s="349">
        <f>IF(P$24=0,0,P$24/MAE!P$5*1000)</f>
        <v>2.2020903828633296</v>
      </c>
      <c r="Q79" s="349">
        <f>IF(Q$24=0,0,Q$24/MAE!Q$5*1000)</f>
        <v>2.1220261751753586</v>
      </c>
      <c r="R79" s="349">
        <f>IF(R$24=0,0,R$24/MAE!R$5*1000)</f>
        <v>2.099655133260157</v>
      </c>
      <c r="S79" s="349">
        <f>IF(S$24=0,0,S$24/MAE!S$5*1000)</f>
        <v>2.0810710749468604</v>
      </c>
      <c r="T79" s="349">
        <f>IF(T$24=0,0,T$24/MAE!T$5*1000)</f>
        <v>2.0298027180367657</v>
      </c>
      <c r="U79" s="349">
        <f>IF(U$24=0,0,U$24/MAE!U$5*1000)</f>
        <v>1.9919240983375777</v>
      </c>
      <c r="V79" s="349">
        <f>IF(V$24=0,0,V$24/MAE!V$5*1000)</f>
        <v>2.0104231233225298</v>
      </c>
      <c r="W79" s="349">
        <f>IF(W$24=0,0,W$24/MAE!W$5*1000)</f>
        <v>2.0568844116548939</v>
      </c>
      <c r="X79" s="349">
        <f>IF(X$24=0,0,X$24/MAE!X$5*1000)</f>
        <v>1.9434622598514693</v>
      </c>
      <c r="Y79" s="349">
        <f>IF(Y$24=0,0,Y$24/MAE!Y$5*1000)</f>
        <v>1.8585657783218048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6.9510785189392372</v>
      </c>
      <c r="C80" s="349">
        <f>IF(C$27=0,0,C$27/MAE!C$5*1000)</f>
        <v>7.2718747676077458</v>
      </c>
      <c r="D80" s="349">
        <f>IF(D$27=0,0,D$27/MAE!D$5*1000)</f>
        <v>7.3228503446725437</v>
      </c>
      <c r="E80" s="349">
        <f>IF(E$27=0,0,E$27/MAE!E$5*1000)</f>
        <v>8.0873993878959176</v>
      </c>
      <c r="F80" s="349">
        <f>IF(F$27=0,0,F$27/MAE!F$5*1000)</f>
        <v>7.8232404397769564</v>
      </c>
      <c r="G80" s="349">
        <f>IF(G$27=0,0,G$27/MAE!G$5*1000)</f>
        <v>7.5997924641185275</v>
      </c>
      <c r="H80" s="349">
        <f>IF(H$27=0,0,H$27/MAE!H$5*1000)</f>
        <v>7.0923063813876732</v>
      </c>
      <c r="I80" s="349">
        <f>IF(I$27=0,0,I$27/MAE!I$5*1000)</f>
        <v>6.7393945372559543</v>
      </c>
      <c r="J80" s="349">
        <f>IF(J$27=0,0,J$27/MAE!J$5*1000)</f>
        <v>7.1222838719720745</v>
      </c>
      <c r="K80" s="349">
        <f>IF(K$27=0,0,K$27/MAE!K$5*1000)</f>
        <v>7.4274809094982039</v>
      </c>
      <c r="L80" s="349">
        <f>IF(L$27=0,0,L$27/MAE!L$5*1000)</f>
        <v>7.2267231513983283</v>
      </c>
      <c r="M80" s="349">
        <f>IF(M$27=0,0,M$27/MAE!M$5*1000)</f>
        <v>6.6034009440719386</v>
      </c>
      <c r="N80" s="349">
        <f>IF(N$27=0,0,N$27/MAE!N$5*1000)</f>
        <v>6.5711445678788456</v>
      </c>
      <c r="O80" s="349">
        <f>IF(O$27=0,0,O$27/MAE!O$5*1000)</f>
        <v>6.7251702508658919</v>
      </c>
      <c r="P80" s="349">
        <f>IF(P$27=0,0,P$27/MAE!P$5*1000)</f>
        <v>6.3030531057223689</v>
      </c>
      <c r="Q80" s="349">
        <f>IF(Q$27=0,0,Q$27/MAE!Q$5*1000)</f>
        <v>6.079055212457865</v>
      </c>
      <c r="R80" s="349">
        <f>IF(R$27=0,0,R$27/MAE!R$5*1000)</f>
        <v>6.0173149060621638</v>
      </c>
      <c r="S80" s="349">
        <f>IF(S$27=0,0,S$27/MAE!S$5*1000)</f>
        <v>5.9498609634236983</v>
      </c>
      <c r="T80" s="349">
        <f>IF(T$27=0,0,T$27/MAE!T$5*1000)</f>
        <v>5.8111654720812824</v>
      </c>
      <c r="U80" s="349">
        <f>IF(U$27=0,0,U$27/MAE!U$5*1000)</f>
        <v>5.6907635440046924</v>
      </c>
      <c r="V80" s="349">
        <f>IF(V$27=0,0,V$27/MAE!V$5*1000)</f>
        <v>5.7425742388953651</v>
      </c>
      <c r="W80" s="349">
        <f>IF(W$27=0,0,W$27/MAE!W$5*1000)</f>
        <v>5.8683623321110963</v>
      </c>
      <c r="X80" s="349">
        <f>IF(X$27=0,0,X$27/MAE!X$5*1000)</f>
        <v>5.5496961322763223</v>
      </c>
      <c r="Y80" s="349">
        <f>IF(Y$27=0,0,Y$27/MAE!Y$5*1000)</f>
        <v>5.3068593678900884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4.3847780679777948</v>
      </c>
      <c r="C81" s="349">
        <f>IF(C$35=0,0,C$35/MAE!C$5*1000)</f>
        <v>4.5847532474150823</v>
      </c>
      <c r="D81" s="349">
        <f>IF(D$35=0,0,D$35/MAE!D$5*1000)</f>
        <v>4.5994252978253529</v>
      </c>
      <c r="E81" s="349">
        <f>IF(E$35=0,0,E$35/MAE!E$5*1000)</f>
        <v>5.0653784774737911</v>
      </c>
      <c r="F81" s="349">
        <f>IF(F$35=0,0,F$35/MAE!F$5*1000)</f>
        <v>4.9520194099381136</v>
      </c>
      <c r="G81" s="349">
        <f>IF(G$35=0,0,G$35/MAE!G$5*1000)</f>
        <v>4.8110415850199741</v>
      </c>
      <c r="H81" s="349">
        <f>IF(H$35=0,0,H$35/MAE!H$5*1000)</f>
        <v>4.507402926207404</v>
      </c>
      <c r="I81" s="349">
        <f>IF(I$35=0,0,I$35/MAE!I$5*1000)</f>
        <v>4.2525235180267025</v>
      </c>
      <c r="J81" s="349">
        <f>IF(J$35=0,0,J$35/MAE!J$5*1000)</f>
        <v>4.4853301051723671</v>
      </c>
      <c r="K81" s="349">
        <f>IF(K$35=0,0,K$35/MAE!K$5*1000)</f>
        <v>4.6778633504893934</v>
      </c>
      <c r="L81" s="349">
        <f>IF(L$35=0,0,L$35/MAE!L$5*1000)</f>
        <v>4.5532990560795712</v>
      </c>
      <c r="M81" s="349">
        <f>IF(M$35=0,0,M$35/MAE!M$5*1000)</f>
        <v>4.1113745322071464</v>
      </c>
      <c r="N81" s="349">
        <f>IF(N$35=0,0,N$35/MAE!N$5*1000)</f>
        <v>4.0805104117883308</v>
      </c>
      <c r="O81" s="349">
        <f>IF(O$35=0,0,O$35/MAE!O$5*1000)</f>
        <v>4.1308662113348316</v>
      </c>
      <c r="P81" s="349">
        <f>IF(P$35=0,0,P$35/MAE!P$5*1000)</f>
        <v>3.8676811623713139</v>
      </c>
      <c r="Q81" s="349">
        <f>IF(Q$35=0,0,Q$35/MAE!Q$5*1000)</f>
        <v>3.75132278378863</v>
      </c>
      <c r="R81" s="349">
        <f>IF(R$35=0,0,R$35/MAE!R$5*1000)</f>
        <v>3.734177113457259</v>
      </c>
      <c r="S81" s="349">
        <f>IF(S$35=0,0,S$35/MAE!S$5*1000)</f>
        <v>3.6704366203141583</v>
      </c>
      <c r="T81" s="349">
        <f>IF(T$35=0,0,T$35/MAE!T$5*1000)</f>
        <v>3.5678231666127762</v>
      </c>
      <c r="U81" s="349">
        <f>IF(U$35=0,0,U$35/MAE!U$5*1000)</f>
        <v>3.6093477275546841</v>
      </c>
      <c r="V81" s="349">
        <f>IF(V$35=0,0,V$35/MAE!V$5*1000)</f>
        <v>3.6484541670195911</v>
      </c>
      <c r="W81" s="349">
        <f>IF(W$35=0,0,W$35/MAE!W$5*1000)</f>
        <v>3.5981148318034482</v>
      </c>
      <c r="X81" s="349">
        <f>IF(X$35=0,0,X$35/MAE!X$5*1000)</f>
        <v>3.3976448513785096</v>
      </c>
      <c r="Y81" s="349">
        <f>IF(Y$35=0,0,Y$35/MAE!Y$5*1000)</f>
        <v>3.2453335908285599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2.4144626387090899</v>
      </c>
      <c r="C82" s="349">
        <f>IF(C$46=0,0,C$46/MAE!C$5*1000)</f>
        <v>2.5250042828155519</v>
      </c>
      <c r="D82" s="349">
        <f>IF(D$46=0,0,D$46/MAE!D$5*1000)</f>
        <v>2.5887988770070338</v>
      </c>
      <c r="E82" s="349">
        <f>IF(E$46=0,0,E$46/MAE!E$5*1000)</f>
        <v>2.8969301862407706</v>
      </c>
      <c r="F82" s="349">
        <f>IF(F$46=0,0,F$46/MAE!F$5*1000)</f>
        <v>2.8995332766466775</v>
      </c>
      <c r="G82" s="349">
        <f>IF(G$46=0,0,G$46/MAE!G$5*1000)</f>
        <v>2.8918247515751729</v>
      </c>
      <c r="H82" s="349">
        <f>IF(H$46=0,0,H$46/MAE!H$5*1000)</f>
        <v>2.7396547619637195</v>
      </c>
      <c r="I82" s="349">
        <f>IF(I$46=0,0,I$46/MAE!I$5*1000)</f>
        <v>2.5994527501654732</v>
      </c>
      <c r="J82" s="349">
        <f>IF(J$46=0,0,J$46/MAE!J$5*1000)</f>
        <v>2.7305706285139517</v>
      </c>
      <c r="K82" s="349">
        <f>IF(K$46=0,0,K$46/MAE!K$5*1000)</f>
        <v>2.9058162599704622</v>
      </c>
      <c r="L82" s="349">
        <f>IF(L$46=0,0,L$46/MAE!L$5*1000)</f>
        <v>2.9551739992581711</v>
      </c>
      <c r="M82" s="349">
        <f>IF(M$46=0,0,M$46/MAE!M$5*1000)</f>
        <v>2.8129997874650723</v>
      </c>
      <c r="N82" s="349">
        <f>IF(N$46=0,0,N$46/MAE!N$5*1000)</f>
        <v>2.7805180188010015</v>
      </c>
      <c r="O82" s="349">
        <f>IF(O$46=0,0,O$46/MAE!O$5*1000)</f>
        <v>2.8721896300242267</v>
      </c>
      <c r="P82" s="349">
        <f>IF(P$46=0,0,P$46/MAE!P$5*1000)</f>
        <v>2.6905148012314286</v>
      </c>
      <c r="Q82" s="349">
        <f>IF(Q$46=0,0,Q$46/MAE!Q$5*1000)</f>
        <v>2.6066916533436619</v>
      </c>
      <c r="R82" s="349">
        <f>IF(R$46=0,0,R$46/MAE!R$5*1000)</f>
        <v>2.571065857471337</v>
      </c>
      <c r="S82" s="349">
        <f>IF(S$46=0,0,S$46/MAE!S$5*1000)</f>
        <v>2.5580903615871389</v>
      </c>
      <c r="T82" s="349">
        <f>IF(T$46=0,0,T$46/MAE!T$5*1000)</f>
        <v>2.5242193941375155</v>
      </c>
      <c r="U82" s="349">
        <f>IF(U$46=0,0,U$46/MAE!U$5*1000)</f>
        <v>2.4972210375101516</v>
      </c>
      <c r="V82" s="349">
        <f>IF(V$46=0,0,V$46/MAE!V$5*1000)</f>
        <v>2.533325287888252</v>
      </c>
      <c r="W82" s="349">
        <f>IF(W$46=0,0,W$46/MAE!W$5*1000)</f>
        <v>2.4366344618664413</v>
      </c>
      <c r="X82" s="349">
        <f>IF(X$46=0,0,X$46/MAE!X$5*1000)</f>
        <v>2.3265993249303332</v>
      </c>
      <c r="Y82" s="349">
        <f>IF(Y$46=0,0,Y$46/MAE!Y$5*1000)</f>
        <v>2.2224466672393395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1.6349670908815532</v>
      </c>
      <c r="C83" s="337">
        <f>IF(C$47=0,0,C$47/MAE!C$5*1000)</f>
        <v>1.7098209931074466</v>
      </c>
      <c r="D83" s="337">
        <f>IF(D$47=0,0,D$47/MAE!D$5*1000)</f>
        <v>1.7530198649421267</v>
      </c>
      <c r="E83" s="337">
        <f>IF(E$47=0,0,E$47/MAE!E$5*1000)</f>
        <v>1.961672731294517</v>
      </c>
      <c r="F83" s="337">
        <f>IF(F$47=0,0,F$47/MAE!F$5*1000)</f>
        <v>1.9634354287494342</v>
      </c>
      <c r="G83" s="337">
        <f>IF(G$47=0,0,G$47/MAE!G$5*1000)</f>
        <v>1.9582155572098678</v>
      </c>
      <c r="H83" s="337">
        <f>IF(H$47=0,0,H$47/MAE!H$5*1000)</f>
        <v>1.8551727843601991</v>
      </c>
      <c r="I83" s="337">
        <f>IF(I$47=0,0,I$47/MAE!I$5*1000)</f>
        <v>1.7602341956694754</v>
      </c>
      <c r="J83" s="337">
        <f>IF(J$47=0,0,J$47/MAE!J$5*1000)</f>
        <v>1.8490214117933044</v>
      </c>
      <c r="K83" s="337">
        <f>IF(K$47=0,0,K$47/MAE!K$5*1000)</f>
        <v>1.9676899865969053</v>
      </c>
      <c r="L83" s="337">
        <f>IF(L$47=0,0,L$47/MAE!L$5*1000)</f>
        <v>2.0011128601265882</v>
      </c>
      <c r="M83" s="337">
        <f>IF(M$47=0,0,M$47/MAE!M$5*1000)</f>
        <v>1.9048387850064934</v>
      </c>
      <c r="N83" s="337">
        <f>IF(N$47=0,0,N$47/MAE!N$5*1000)</f>
        <v>1.8828435708466349</v>
      </c>
      <c r="O83" s="337">
        <f>IF(O$47=0,0,O$47/MAE!O$5*1000)</f>
        <v>1.9449195231165755</v>
      </c>
      <c r="P83" s="337">
        <f>IF(P$47=0,0,P$47/MAE!P$5*1000)</f>
        <v>1.8218973808163847</v>
      </c>
      <c r="Q83" s="337">
        <f>IF(Q$47=0,0,Q$47/MAE!Q$5*1000)</f>
        <v>1.7651360600763504</v>
      </c>
      <c r="R83" s="337">
        <f>IF(R$47=0,0,R$47/MAE!R$5*1000)</f>
        <v>1.7410118500331351</v>
      </c>
      <c r="S83" s="337">
        <f>IF(S$47=0,0,S$47/MAE!S$5*1000)</f>
        <v>1.7322254192893256</v>
      </c>
      <c r="T83" s="337">
        <f>IF(T$47=0,0,T$47/MAE!T$5*1000)</f>
        <v>1.7092895012806444</v>
      </c>
      <c r="U83" s="337">
        <f>IF(U$47=0,0,U$47/MAE!U$5*1000)</f>
        <v>1.6910074107293385</v>
      </c>
      <c r="V83" s="337">
        <f>IF(V$47=0,0,V$47/MAE!V$5*1000)</f>
        <v>1.7154556089589459</v>
      </c>
      <c r="W83" s="337">
        <f>IF(W$47=0,0,W$47/MAE!W$5*1000)</f>
        <v>1.6499808668770657</v>
      </c>
      <c r="X83" s="337">
        <f>IF(X$47=0,0,X$47/MAE!X$5*1000)</f>
        <v>1.5754699488587327</v>
      </c>
      <c r="Y83" s="337">
        <f>IF(Y$47=0,0,Y$47/MAE!Y$5*1000)</f>
        <v>1.5049423850759811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IT: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2535.9243577674092</v>
      </c>
      <c r="C5" s="223">
        <v>2580.9301600876961</v>
      </c>
      <c r="D5" s="223">
        <v>2617.745600466666</v>
      </c>
      <c r="E5" s="223">
        <v>2662.642553338937</v>
      </c>
      <c r="F5" s="223">
        <v>2636.2062690028588</v>
      </c>
      <c r="G5" s="223">
        <v>2603.5436102601229</v>
      </c>
      <c r="H5" s="223">
        <v>2605.290505951491</v>
      </c>
      <c r="I5" s="223">
        <v>2587.1899949274698</v>
      </c>
      <c r="J5" s="223">
        <v>2529.26377726698</v>
      </c>
      <c r="K5" s="223">
        <v>2039.530917527333</v>
      </c>
      <c r="L5" s="223">
        <v>2146.4326658133218</v>
      </c>
      <c r="M5" s="223">
        <v>2040.8983667350501</v>
      </c>
      <c r="N5" s="223">
        <v>1933.620819473929</v>
      </c>
      <c r="O5" s="223">
        <v>1862.1058752265681</v>
      </c>
      <c r="P5" s="223">
        <v>1837.656304492868</v>
      </c>
      <c r="Q5" s="223">
        <v>1862.5684413234101</v>
      </c>
      <c r="R5" s="223">
        <v>1890.236514219509</v>
      </c>
      <c r="S5" s="223">
        <v>1946.805593972754</v>
      </c>
      <c r="T5" s="223">
        <v>1935.7312553612071</v>
      </c>
      <c r="U5" s="223">
        <v>1958.8996247314481</v>
      </c>
      <c r="V5" s="223">
        <v>1839.877851856379</v>
      </c>
      <c r="W5" s="223">
        <v>1955.967826832459</v>
      </c>
      <c r="X5" s="223">
        <v>1840.0388141935209</v>
      </c>
      <c r="Y5" s="223">
        <v>1741.4504121822049</v>
      </c>
      <c r="DA5" s="89" t="s">
        <v>2596</v>
      </c>
    </row>
    <row r="6" spans="1:105" ht="12" customHeight="1" x14ac:dyDescent="0.25">
      <c r="A6" s="55" t="s">
        <v>91</v>
      </c>
      <c r="B6" s="259">
        <v>44.717144888466287</v>
      </c>
      <c r="C6" s="259">
        <v>45.566210067634643</v>
      </c>
      <c r="D6" s="259">
        <v>46.782588487545311</v>
      </c>
      <c r="E6" s="259">
        <v>47.922083605940493</v>
      </c>
      <c r="F6" s="259">
        <v>48.277420068857083</v>
      </c>
      <c r="G6" s="259">
        <v>48.412140050201337</v>
      </c>
      <c r="H6" s="259">
        <v>48.878524238994217</v>
      </c>
      <c r="I6" s="259">
        <v>48.460560875533069</v>
      </c>
      <c r="J6" s="259">
        <v>47.299159811381109</v>
      </c>
      <c r="K6" s="259">
        <v>38.484448266740152</v>
      </c>
      <c r="L6" s="259">
        <v>41.400664269166008</v>
      </c>
      <c r="M6" s="259">
        <v>40.296560015163493</v>
      </c>
      <c r="N6" s="259">
        <v>38.056313724568163</v>
      </c>
      <c r="O6" s="259">
        <v>36.904404186931281</v>
      </c>
      <c r="P6" s="259">
        <v>36.44753658116575</v>
      </c>
      <c r="Q6" s="259">
        <v>36.996633727617422</v>
      </c>
      <c r="R6" s="259">
        <v>37.446022558062133</v>
      </c>
      <c r="S6" s="259">
        <v>38.658098385784427</v>
      </c>
      <c r="T6" s="259">
        <v>38.696139725379993</v>
      </c>
      <c r="U6" s="259">
        <v>38.974483534257651</v>
      </c>
      <c r="V6" s="259">
        <v>36.67280204987938</v>
      </c>
      <c r="W6" s="259">
        <v>38.082103689170808</v>
      </c>
      <c r="X6" s="259">
        <v>36.047041323448433</v>
      </c>
      <c r="Y6" s="259">
        <v>34.090837648758701</v>
      </c>
      <c r="DA6" s="67" t="s">
        <v>2597</v>
      </c>
    </row>
    <row r="7" spans="1:105" ht="12" customHeight="1" x14ac:dyDescent="0.25">
      <c r="A7" s="173" t="s">
        <v>92</v>
      </c>
      <c r="B7" s="224">
        <v>15.791281125806391</v>
      </c>
      <c r="C7" s="224">
        <v>16.091117507843361</v>
      </c>
      <c r="D7" s="224">
        <v>16.52066580821187</v>
      </c>
      <c r="E7" s="224">
        <v>16.923063765437089</v>
      </c>
      <c r="F7" s="224">
        <v>17.04854623964604</v>
      </c>
      <c r="G7" s="224">
        <v>17.096120857926731</v>
      </c>
      <c r="H7" s="224">
        <v>17.260818399691271</v>
      </c>
      <c r="I7" s="224">
        <v>17.113220045879451</v>
      </c>
      <c r="J7" s="224">
        <v>16.70308628734951</v>
      </c>
      <c r="K7" s="224">
        <v>13.590284958206089</v>
      </c>
      <c r="L7" s="224">
        <v>14.620108906777549</v>
      </c>
      <c r="M7" s="224">
        <v>14.23020877539305</v>
      </c>
      <c r="N7" s="224">
        <v>13.4390947842366</v>
      </c>
      <c r="O7" s="224">
        <v>13.032312835485371</v>
      </c>
      <c r="P7" s="224">
        <v>12.87097595188262</v>
      </c>
      <c r="Q7" s="224">
        <v>13.06488250442804</v>
      </c>
      <c r="R7" s="224">
        <v>13.22357835529351</v>
      </c>
      <c r="S7" s="224">
        <v>13.6516072509016</v>
      </c>
      <c r="T7" s="224">
        <v>13.665041057765929</v>
      </c>
      <c r="U7" s="224">
        <v>13.76333457240284</v>
      </c>
      <c r="V7" s="224">
        <v>12.95052553746698</v>
      </c>
      <c r="W7" s="224">
        <v>13.44820217654174</v>
      </c>
      <c r="X7" s="224">
        <v>12.72954623359581</v>
      </c>
      <c r="Y7" s="224">
        <v>12.03873821704177</v>
      </c>
      <c r="DA7" s="177" t="s">
        <v>2598</v>
      </c>
    </row>
    <row r="8" spans="1:105" ht="12" customHeight="1" x14ac:dyDescent="0.25">
      <c r="A8" s="173" t="s">
        <v>93</v>
      </c>
      <c r="B8" s="224">
        <v>104.5286392781686</v>
      </c>
      <c r="C8" s="224">
        <v>106.5133730544038</v>
      </c>
      <c r="D8" s="224">
        <v>109.356720531031</v>
      </c>
      <c r="E8" s="224">
        <v>112.0203493133928</v>
      </c>
      <c r="F8" s="224">
        <v>112.8509666760896</v>
      </c>
      <c r="G8" s="224">
        <v>113.16588160119539</v>
      </c>
      <c r="H8" s="224">
        <v>114.2560787673375</v>
      </c>
      <c r="I8" s="224">
        <v>113.2790677850914</v>
      </c>
      <c r="J8" s="224">
        <v>110.56423272138559</v>
      </c>
      <c r="K8" s="224">
        <v>89.959388523728975</v>
      </c>
      <c r="L8" s="224">
        <v>96.776194277654014</v>
      </c>
      <c r="M8" s="224">
        <v>94.195293471487147</v>
      </c>
      <c r="N8" s="224">
        <v>88.958601885117773</v>
      </c>
      <c r="O8" s="224">
        <v>86.265953755612898</v>
      </c>
      <c r="P8" s="224">
        <v>85.198002094565211</v>
      </c>
      <c r="Q8" s="224">
        <v>86.481545077760543</v>
      </c>
      <c r="R8" s="224">
        <v>87.532014714638251</v>
      </c>
      <c r="S8" s="224">
        <v>90.365304659463177</v>
      </c>
      <c r="T8" s="224">
        <v>90.454228258547118</v>
      </c>
      <c r="U8" s="224">
        <v>91.104871309798597</v>
      </c>
      <c r="V8" s="224">
        <v>85.72457178007906</v>
      </c>
      <c r="W8" s="224">
        <v>89.018887261424155</v>
      </c>
      <c r="X8" s="224">
        <v>84.261823713074961</v>
      </c>
      <c r="Y8" s="224">
        <v>79.689096434169187</v>
      </c>
      <c r="DA8" s="177" t="s">
        <v>2599</v>
      </c>
    </row>
    <row r="9" spans="1:105" ht="12" customHeight="1" x14ac:dyDescent="0.25">
      <c r="A9" s="173" t="s">
        <v>94</v>
      </c>
      <c r="B9" s="224">
        <v>45.843028354814059</v>
      </c>
      <c r="C9" s="224">
        <v>46.713471205778369</v>
      </c>
      <c r="D9" s="224">
        <v>47.960475470769602</v>
      </c>
      <c r="E9" s="224">
        <v>49.128660674745717</v>
      </c>
      <c r="F9" s="224">
        <v>49.492943760922472</v>
      </c>
      <c r="G9" s="224">
        <v>49.631055707472932</v>
      </c>
      <c r="H9" s="224">
        <v>50.10918246722909</v>
      </c>
      <c r="I9" s="224">
        <v>49.680695667139027</v>
      </c>
      <c r="J9" s="224">
        <v>48.490052971859043</v>
      </c>
      <c r="K9" s="224">
        <v>39.453405567639138</v>
      </c>
      <c r="L9" s="224">
        <v>42.443045743044287</v>
      </c>
      <c r="M9" s="224">
        <v>41.311142470839563</v>
      </c>
      <c r="N9" s="224">
        <v>39.014491499994193</v>
      </c>
      <c r="O9" s="224">
        <v>37.833579307863417</v>
      </c>
      <c r="P9" s="224">
        <v>37.365208738638913</v>
      </c>
      <c r="Q9" s="224">
        <v>37.928130994009123</v>
      </c>
      <c r="R9" s="224">
        <v>38.38883448811184</v>
      </c>
      <c r="S9" s="224">
        <v>39.631427830711182</v>
      </c>
      <c r="T9" s="224">
        <v>39.670426971065147</v>
      </c>
      <c r="U9" s="224">
        <v>39.955778890437287</v>
      </c>
      <c r="V9" s="224">
        <v>37.596145917104977</v>
      </c>
      <c r="W9" s="224">
        <v>39.040930801552882</v>
      </c>
      <c r="X9" s="224">
        <v>36.954629854381047</v>
      </c>
      <c r="Y9" s="224">
        <v>34.949173093886436</v>
      </c>
      <c r="DA9" s="177" t="s">
        <v>2600</v>
      </c>
    </row>
    <row r="10" spans="1:105" ht="12" customHeight="1" x14ac:dyDescent="0.25">
      <c r="A10" s="56" t="s">
        <v>95</v>
      </c>
      <c r="B10" s="260">
        <v>95.821929337569415</v>
      </c>
      <c r="C10" s="260">
        <v>97.463175645468993</v>
      </c>
      <c r="D10" s="260">
        <v>98.678656299303697</v>
      </c>
      <c r="E10" s="260">
        <v>100.28028354038869</v>
      </c>
      <c r="F10" s="260">
        <v>98.578851092172471</v>
      </c>
      <c r="G10" s="260">
        <v>97.104399606478552</v>
      </c>
      <c r="H10" s="260">
        <v>96.945957671086632</v>
      </c>
      <c r="I10" s="260">
        <v>96.425467615921519</v>
      </c>
      <c r="J10" s="260">
        <v>94.36395320253294</v>
      </c>
      <c r="K10" s="260">
        <v>75.944521830806551</v>
      </c>
      <c r="L10" s="260">
        <v>79.551060724007172</v>
      </c>
      <c r="M10" s="260">
        <v>75.588313966855168</v>
      </c>
      <c r="N10" s="260">
        <v>71.714428539792294</v>
      </c>
      <c r="O10" s="260">
        <v>69.142495340271111</v>
      </c>
      <c r="P10" s="260">
        <v>68.259462740481638</v>
      </c>
      <c r="Q10" s="260">
        <v>69.077606782912824</v>
      </c>
      <c r="R10" s="260">
        <v>70.048611746802095</v>
      </c>
      <c r="S10" s="260">
        <v>72.147328795797762</v>
      </c>
      <c r="T10" s="260">
        <v>71.743778116483128</v>
      </c>
      <c r="U10" s="260">
        <v>71.986159733671002</v>
      </c>
      <c r="V10" s="260">
        <v>67.55673624860421</v>
      </c>
      <c r="W10" s="260">
        <v>73.125988053290158</v>
      </c>
      <c r="X10" s="260">
        <v>68.880870273043286</v>
      </c>
      <c r="Y10" s="260">
        <v>65.418451703744665</v>
      </c>
      <c r="DA10" s="68" t="s">
        <v>2601</v>
      </c>
    </row>
    <row r="11" spans="1:105" ht="12" customHeight="1" x14ac:dyDescent="0.25">
      <c r="A11" s="37" t="s">
        <v>159</v>
      </c>
      <c r="B11" s="226">
        <v>3.630504585895705</v>
      </c>
      <c r="C11" s="226">
        <v>3.6422252952822478</v>
      </c>
      <c r="D11" s="226">
        <v>3.4876849818247342</v>
      </c>
      <c r="E11" s="226">
        <v>4.1292864816484283</v>
      </c>
      <c r="F11" s="226">
        <v>4.5099792487538437</v>
      </c>
      <c r="G11" s="226">
        <v>3.688723333983484</v>
      </c>
      <c r="H11" s="226">
        <v>2.976416099805713</v>
      </c>
      <c r="I11" s="226">
        <v>3.964741590780926</v>
      </c>
      <c r="J11" s="226">
        <v>3.6059522823602919</v>
      </c>
      <c r="K11" s="226">
        <v>3.2151401960905122</v>
      </c>
      <c r="L11" s="226">
        <v>3.8076499680193572</v>
      </c>
      <c r="M11" s="226">
        <v>2.738433134706169</v>
      </c>
      <c r="N11" s="226">
        <v>1.963005818738522</v>
      </c>
      <c r="O11" s="226">
        <v>2.137062648242015</v>
      </c>
      <c r="P11" s="226">
        <v>2.4285761194640192</v>
      </c>
      <c r="Q11" s="226">
        <v>2.5186907994486112</v>
      </c>
      <c r="R11" s="226">
        <v>2.5945103820681852</v>
      </c>
      <c r="S11" s="226">
        <v>2.435353511253147</v>
      </c>
      <c r="T11" s="226">
        <v>2.7691500326581719</v>
      </c>
      <c r="U11" s="226">
        <v>2.6331030515387042</v>
      </c>
      <c r="V11" s="226">
        <v>2.575826781649361</v>
      </c>
      <c r="W11" s="226">
        <v>2.7972024717451029</v>
      </c>
      <c r="X11" s="226">
        <v>3.4752595703153388</v>
      </c>
      <c r="Y11" s="226">
        <v>3.035865156305753</v>
      </c>
      <c r="DA11" s="69" t="s">
        <v>2602</v>
      </c>
    </row>
    <row r="12" spans="1:105" ht="12" customHeight="1" x14ac:dyDescent="0.25">
      <c r="A12" s="37" t="s">
        <v>35</v>
      </c>
      <c r="B12" s="226">
        <v>64.491892871660383</v>
      </c>
      <c r="C12" s="226">
        <v>65.239926606926105</v>
      </c>
      <c r="D12" s="226">
        <v>64.671563978738263</v>
      </c>
      <c r="E12" s="226">
        <v>64.567514052933547</v>
      </c>
      <c r="F12" s="226">
        <v>59.955224865613481</v>
      </c>
      <c r="G12" s="226">
        <v>57.173079755162803</v>
      </c>
      <c r="H12" s="226">
        <v>55.578057879625327</v>
      </c>
      <c r="I12" s="226">
        <v>55.612396189350633</v>
      </c>
      <c r="J12" s="226">
        <v>54.793700868597469</v>
      </c>
      <c r="K12" s="226">
        <v>42.921934799955316</v>
      </c>
      <c r="L12" s="226">
        <v>41.193003425675251</v>
      </c>
      <c r="M12" s="226">
        <v>35.851307758634142</v>
      </c>
      <c r="N12" s="226">
        <v>35.332350390781919</v>
      </c>
      <c r="O12" s="226">
        <v>33.132917413629542</v>
      </c>
      <c r="P12" s="226">
        <v>32.354698521526508</v>
      </c>
      <c r="Q12" s="226">
        <v>31.86648210858494</v>
      </c>
      <c r="R12" s="226">
        <v>32.464045351995523</v>
      </c>
      <c r="S12" s="226">
        <v>33.62906848273547</v>
      </c>
      <c r="T12" s="226">
        <v>31.857256172607102</v>
      </c>
      <c r="U12" s="226">
        <v>30.739669036851829</v>
      </c>
      <c r="V12" s="226">
        <v>28.27588637071625</v>
      </c>
      <c r="W12" s="226">
        <v>38.462133055546488</v>
      </c>
      <c r="X12" s="226">
        <v>34.268663226038967</v>
      </c>
      <c r="Y12" s="226">
        <v>32.663731600674232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0.60924151457879372</v>
      </c>
      <c r="X14" s="226">
        <v>0.88181326671751925</v>
      </c>
      <c r="Y14" s="226">
        <v>1.195419348627826</v>
      </c>
      <c r="DA14" s="69" t="s">
        <v>2605</v>
      </c>
    </row>
    <row r="15" spans="1:105" ht="12" customHeight="1" x14ac:dyDescent="0.25">
      <c r="A15" s="37" t="s">
        <v>40</v>
      </c>
      <c r="B15" s="226">
        <v>27.699531880013328</v>
      </c>
      <c r="C15" s="226">
        <v>28.581023743260641</v>
      </c>
      <c r="D15" s="226">
        <v>30.519407338740709</v>
      </c>
      <c r="E15" s="226">
        <v>31.583483005806709</v>
      </c>
      <c r="F15" s="226">
        <v>34.113646977805153</v>
      </c>
      <c r="G15" s="226">
        <v>36.242596517332281</v>
      </c>
      <c r="H15" s="226">
        <v>38.391483691655601</v>
      </c>
      <c r="I15" s="226">
        <v>36.848329835789968</v>
      </c>
      <c r="J15" s="226">
        <v>35.964300051575172</v>
      </c>
      <c r="K15" s="226">
        <v>29.807446834760722</v>
      </c>
      <c r="L15" s="226">
        <v>34.550407330312567</v>
      </c>
      <c r="M15" s="226">
        <v>36.998573073514862</v>
      </c>
      <c r="N15" s="226">
        <v>34.419072330271852</v>
      </c>
      <c r="O15" s="226">
        <v>33.872515278399547</v>
      </c>
      <c r="P15" s="226">
        <v>33.476188099491111</v>
      </c>
      <c r="Q15" s="226">
        <v>34.692433874879278</v>
      </c>
      <c r="R15" s="226">
        <v>34.990056012738393</v>
      </c>
      <c r="S15" s="226">
        <v>36.082906801809138</v>
      </c>
      <c r="T15" s="226">
        <v>37.117371911217852</v>
      </c>
      <c r="U15" s="226">
        <v>38.613387645280469</v>
      </c>
      <c r="V15" s="226">
        <v>36.705023096238598</v>
      </c>
      <c r="W15" s="226">
        <v>31.25741101141978</v>
      </c>
      <c r="X15" s="226">
        <v>30.255134209971452</v>
      </c>
      <c r="Y15" s="226">
        <v>28.52343559813686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468.67719775632588</v>
      </c>
      <c r="C16" s="261">
        <f t="shared" si="0"/>
        <v>476.90375361108283</v>
      </c>
      <c r="D16" s="261">
        <f t="shared" si="0"/>
        <v>482.37145448575893</v>
      </c>
      <c r="E16" s="261">
        <f t="shared" si="0"/>
        <v>489.9074980956882</v>
      </c>
      <c r="F16" s="261">
        <f t="shared" si="0"/>
        <v>480.91645054112109</v>
      </c>
      <c r="G16" s="261">
        <f t="shared" si="0"/>
        <v>473.03538169513951</v>
      </c>
      <c r="H16" s="261">
        <f t="shared" si="0"/>
        <v>471.86525460898304</v>
      </c>
      <c r="I16" s="261">
        <f t="shared" si="0"/>
        <v>469.50688219943288</v>
      </c>
      <c r="J16" s="261">
        <f t="shared" si="0"/>
        <v>459.32173922705306</v>
      </c>
      <c r="K16" s="261">
        <f t="shared" si="0"/>
        <v>369.53643801898158</v>
      </c>
      <c r="L16" s="261">
        <f t="shared" si="0"/>
        <v>387.03279958740666</v>
      </c>
      <c r="M16" s="261">
        <f t="shared" si="0"/>
        <v>367.10417646705849</v>
      </c>
      <c r="N16" s="261">
        <f t="shared" si="0"/>
        <v>348.10361557460124</v>
      </c>
      <c r="O16" s="261">
        <f t="shared" si="0"/>
        <v>335.6127880463315</v>
      </c>
      <c r="P16" s="261">
        <f t="shared" si="0"/>
        <v>331.17964869672528</v>
      </c>
      <c r="Q16" s="261">
        <f t="shared" si="0"/>
        <v>335.06832498208001</v>
      </c>
      <c r="R16" s="261">
        <f t="shared" si="0"/>
        <v>339.74622943411219</v>
      </c>
      <c r="S16" s="261">
        <f t="shared" si="0"/>
        <v>350.21313031501688</v>
      </c>
      <c r="T16" s="261">
        <f t="shared" si="0"/>
        <v>348.22604236906369</v>
      </c>
      <c r="U16" s="261">
        <f t="shared" si="0"/>
        <v>349.58797743438924</v>
      </c>
      <c r="V16" s="261">
        <f t="shared" si="0"/>
        <v>328.09798611465544</v>
      </c>
      <c r="W16" s="261">
        <f t="shared" si="0"/>
        <v>353.72949211031698</v>
      </c>
      <c r="X16" s="261">
        <f t="shared" si="0"/>
        <v>332.40401299791449</v>
      </c>
      <c r="Y16" s="261">
        <f t="shared" si="0"/>
        <v>314.6679326446756</v>
      </c>
      <c r="DA16" s="70"/>
    </row>
    <row r="17" spans="1:105" ht="12" customHeight="1" x14ac:dyDescent="0.25">
      <c r="A17" s="169" t="s">
        <v>2556</v>
      </c>
      <c r="B17" s="351">
        <v>356.04693096530241</v>
      </c>
      <c r="C17" s="351">
        <v>362.18337499106281</v>
      </c>
      <c r="D17" s="351">
        <v>359.66706544442792</v>
      </c>
      <c r="E17" s="351">
        <v>360.44910522732653</v>
      </c>
      <c r="F17" s="351">
        <v>338.86233212625132</v>
      </c>
      <c r="G17" s="351">
        <v>321.01975790498341</v>
      </c>
      <c r="H17" s="351">
        <v>312.14546779724452</v>
      </c>
      <c r="I17" s="351">
        <v>312.32603411688808</v>
      </c>
      <c r="J17" s="351">
        <v>308.2370509579182</v>
      </c>
      <c r="K17" s="351">
        <v>240.2725309461355</v>
      </c>
      <c r="L17" s="351">
        <v>230.9483395065073</v>
      </c>
      <c r="M17" s="351">
        <v>197.5275288070126</v>
      </c>
      <c r="N17" s="351">
        <v>191.17139858252301</v>
      </c>
      <c r="O17" s="351">
        <v>179.97951401684861</v>
      </c>
      <c r="P17" s="351">
        <v>177.7309454793274</v>
      </c>
      <c r="Q17" s="351">
        <v>176.82981629323501</v>
      </c>
      <c r="R17" s="351">
        <v>180.87062571533599</v>
      </c>
      <c r="S17" s="351">
        <v>183.70797782534279</v>
      </c>
      <c r="T17" s="351">
        <v>176.66271203604339</v>
      </c>
      <c r="U17" s="351">
        <v>169.22558409746631</v>
      </c>
      <c r="V17" s="351">
        <v>155.5083190694973</v>
      </c>
      <c r="W17" s="351">
        <v>205.82080335495201</v>
      </c>
      <c r="X17" s="351">
        <v>188.64205403301071</v>
      </c>
      <c r="Y17" s="351">
        <v>179.15706283132951</v>
      </c>
      <c r="DA17" s="170" t="s">
        <v>2607</v>
      </c>
    </row>
    <row r="18" spans="1:105" ht="12" customHeight="1" x14ac:dyDescent="0.25">
      <c r="A18" s="59" t="s">
        <v>28</v>
      </c>
      <c r="B18" s="230">
        <v>8.4764782844655642</v>
      </c>
      <c r="C18" s="230">
        <v>7.9436382916422081</v>
      </c>
      <c r="D18" s="230">
        <v>5.7146009349317346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13.940420281736911</v>
      </c>
      <c r="C19" s="230">
        <v>13.778386085456351</v>
      </c>
      <c r="D19" s="230">
        <v>12.43596270667841</v>
      </c>
      <c r="E19" s="230">
        <v>12.067079692619441</v>
      </c>
      <c r="F19" s="230">
        <v>11.54301441381317</v>
      </c>
      <c r="G19" s="230">
        <v>11.29512569047856</v>
      </c>
      <c r="H19" s="230">
        <v>11.410498048848689</v>
      </c>
      <c r="I19" s="230">
        <v>11.536343917348439</v>
      </c>
      <c r="J19" s="230">
        <v>9.2382095209964987</v>
      </c>
      <c r="K19" s="230">
        <v>8.4112123008114299</v>
      </c>
      <c r="L19" s="230">
        <v>10.519160524834829</v>
      </c>
      <c r="M19" s="230">
        <v>7.8997789640828584</v>
      </c>
      <c r="N19" s="230">
        <v>6.7464109715386051</v>
      </c>
      <c r="O19" s="230">
        <v>5.9486805675769263</v>
      </c>
      <c r="P19" s="230">
        <v>4.4964834672978844</v>
      </c>
      <c r="Q19" s="230">
        <v>5.0763587421063656</v>
      </c>
      <c r="R19" s="230">
        <v>5.1013375771950349</v>
      </c>
      <c r="S19" s="230">
        <v>5.9376180982022548</v>
      </c>
      <c r="T19" s="230">
        <v>6.0269195451542439</v>
      </c>
      <c r="U19" s="230">
        <v>6.3514467066282254</v>
      </c>
      <c r="V19" s="230">
        <v>4.9627023649156534</v>
      </c>
      <c r="W19" s="230">
        <v>4.10227710448219</v>
      </c>
      <c r="X19" s="230">
        <v>4.0584676479826927</v>
      </c>
      <c r="Y19" s="230">
        <v>4.7071848211759049</v>
      </c>
      <c r="DA19" s="71" t="s">
        <v>2609</v>
      </c>
    </row>
    <row r="20" spans="1:105" ht="12" customHeight="1" x14ac:dyDescent="0.25">
      <c r="A20" s="59" t="s">
        <v>159</v>
      </c>
      <c r="B20" s="230">
        <v>15.18074797469224</v>
      </c>
      <c r="C20" s="230">
        <v>15.033949758367649</v>
      </c>
      <c r="D20" s="230">
        <v>14.41998306339929</v>
      </c>
      <c r="E20" s="230">
        <v>17.405588069003151</v>
      </c>
      <c r="F20" s="230">
        <v>19.312732243648568</v>
      </c>
      <c r="G20" s="230">
        <v>15.91067124396611</v>
      </c>
      <c r="H20" s="230">
        <v>12.73388630438909</v>
      </c>
      <c r="I20" s="230">
        <v>17.391626647065308</v>
      </c>
      <c r="J20" s="230">
        <v>15.578022016181119</v>
      </c>
      <c r="K20" s="230">
        <v>14.33824222843038</v>
      </c>
      <c r="L20" s="230">
        <v>17.689151824112979</v>
      </c>
      <c r="M20" s="230">
        <v>12.907041577070739</v>
      </c>
      <c r="N20" s="230">
        <v>9.2040301676835927</v>
      </c>
      <c r="O20" s="230">
        <v>10.09754407532014</v>
      </c>
      <c r="P20" s="230">
        <v>11.44781073693637</v>
      </c>
      <c r="Q20" s="230">
        <v>11.813967321594079</v>
      </c>
      <c r="R20" s="230">
        <v>12.11466715040601</v>
      </c>
      <c r="S20" s="230">
        <v>11.55664225454635</v>
      </c>
      <c r="T20" s="230">
        <v>13.162465122318711</v>
      </c>
      <c r="U20" s="230">
        <v>12.647929564428781</v>
      </c>
      <c r="V20" s="230">
        <v>12.4551637315316</v>
      </c>
      <c r="W20" s="230">
        <v>13.61156571591005</v>
      </c>
      <c r="X20" s="230">
        <v>16.98148413212661</v>
      </c>
      <c r="Y20" s="230">
        <v>14.83195071249248</v>
      </c>
      <c r="DA20" s="71" t="s">
        <v>2610</v>
      </c>
    </row>
    <row r="21" spans="1:105" ht="12" customHeight="1" x14ac:dyDescent="0.25">
      <c r="A21" s="59" t="s">
        <v>32</v>
      </c>
      <c r="B21" s="230">
        <v>55.237367854943031</v>
      </c>
      <c r="C21" s="230">
        <v>62.585865700839641</v>
      </c>
      <c r="D21" s="230">
        <v>66.111783987600901</v>
      </c>
      <c r="E21" s="230">
        <v>65.3312237951057</v>
      </c>
      <c r="F21" s="230">
        <v>57.412708693503212</v>
      </c>
      <c r="G21" s="230">
        <v>53.112764410386617</v>
      </c>
      <c r="H21" s="230">
        <v>55.917226899244291</v>
      </c>
      <c r="I21" s="230">
        <v>45.291609174562019</v>
      </c>
      <c r="J21" s="230">
        <v>52.375478493361612</v>
      </c>
      <c r="K21" s="230">
        <v>30.691821283185899</v>
      </c>
      <c r="L21" s="230">
        <v>15.952577280861259</v>
      </c>
      <c r="M21" s="230">
        <v>11.78913067146688</v>
      </c>
      <c r="N21" s="230">
        <v>13.523489905785061</v>
      </c>
      <c r="O21" s="230">
        <v>11.130098034166799</v>
      </c>
      <c r="P21" s="230">
        <v>12.92517523658258</v>
      </c>
      <c r="Q21" s="230">
        <v>14.048230357252921</v>
      </c>
      <c r="R21" s="230">
        <v>15.698494507874109</v>
      </c>
      <c r="S21" s="230">
        <v>10.452713207231779</v>
      </c>
      <c r="T21" s="230">
        <v>9.6736936816279151</v>
      </c>
      <c r="U21" s="230">
        <v>6.1059560299542097</v>
      </c>
      <c r="V21" s="230">
        <v>4.6390151457694948</v>
      </c>
      <c r="W21" s="230">
        <v>5.4266295542703116</v>
      </c>
      <c r="X21" s="230">
        <v>4.1615571366640394</v>
      </c>
      <c r="Y21" s="230">
        <v>3.857963623346051</v>
      </c>
      <c r="DA21" s="71" t="s">
        <v>2611</v>
      </c>
    </row>
    <row r="22" spans="1:105" ht="12" customHeight="1" x14ac:dyDescent="0.25">
      <c r="A22" s="59" t="s">
        <v>35</v>
      </c>
      <c r="B22" s="230">
        <v>263.21191656946462</v>
      </c>
      <c r="C22" s="230">
        <v>262.84153515475703</v>
      </c>
      <c r="D22" s="230">
        <v>260.9847347518176</v>
      </c>
      <c r="E22" s="230">
        <v>265.6452136705982</v>
      </c>
      <c r="F22" s="230">
        <v>250.59387677528639</v>
      </c>
      <c r="G22" s="230">
        <v>240.70119656015211</v>
      </c>
      <c r="H22" s="230">
        <v>232.08385654476251</v>
      </c>
      <c r="I22" s="230">
        <v>238.10645437791231</v>
      </c>
      <c r="J22" s="230">
        <v>231.04534092737899</v>
      </c>
      <c r="K22" s="230">
        <v>186.8312551337078</v>
      </c>
      <c r="L22" s="230">
        <v>186.78744987669819</v>
      </c>
      <c r="M22" s="230">
        <v>164.93157759439211</v>
      </c>
      <c r="N22" s="230">
        <v>161.69746753751571</v>
      </c>
      <c r="O22" s="230">
        <v>152.8031913397848</v>
      </c>
      <c r="P22" s="230">
        <v>148.8614760385106</v>
      </c>
      <c r="Q22" s="230">
        <v>145.89125987228161</v>
      </c>
      <c r="R22" s="230">
        <v>147.9561264798609</v>
      </c>
      <c r="S22" s="230">
        <v>155.7610042653624</v>
      </c>
      <c r="T22" s="230">
        <v>147.79963368694251</v>
      </c>
      <c r="U22" s="230">
        <v>144.12025179645511</v>
      </c>
      <c r="V22" s="230">
        <v>133.45143782728061</v>
      </c>
      <c r="W22" s="230">
        <v>182.68033098028951</v>
      </c>
      <c r="X22" s="230">
        <v>163.44054511623739</v>
      </c>
      <c r="Y22" s="230">
        <v>155.75996367431509</v>
      </c>
      <c r="DA22" s="71" t="s">
        <v>2612</v>
      </c>
    </row>
    <row r="23" spans="1:105" ht="12" customHeight="1" x14ac:dyDescent="0.25">
      <c r="A23" s="60" t="s">
        <v>2563</v>
      </c>
      <c r="B23" s="329">
        <v>112.6302667910235</v>
      </c>
      <c r="C23" s="329">
        <v>114.72037862002</v>
      </c>
      <c r="D23" s="329">
        <v>122.704389041331</v>
      </c>
      <c r="E23" s="329">
        <v>129.4583928683617</v>
      </c>
      <c r="F23" s="329">
        <v>142.05411841486981</v>
      </c>
      <c r="G23" s="329">
        <v>152.0156237901561</v>
      </c>
      <c r="H23" s="329">
        <v>159.71978681173849</v>
      </c>
      <c r="I23" s="329">
        <v>157.1808480825448</v>
      </c>
      <c r="J23" s="329">
        <v>151.08468826913489</v>
      </c>
      <c r="K23" s="329">
        <v>129.26390707284611</v>
      </c>
      <c r="L23" s="329">
        <v>156.08446008089939</v>
      </c>
      <c r="M23" s="329">
        <v>169.57664766004589</v>
      </c>
      <c r="N23" s="329">
        <v>156.9322169920782</v>
      </c>
      <c r="O23" s="329">
        <v>155.63327402948289</v>
      </c>
      <c r="P23" s="329">
        <v>153.44870321739791</v>
      </c>
      <c r="Q23" s="329">
        <v>158.238508688845</v>
      </c>
      <c r="R23" s="329">
        <v>158.8756037187762</v>
      </c>
      <c r="S23" s="329">
        <v>166.50515248967409</v>
      </c>
      <c r="T23" s="329">
        <v>171.5633303330203</v>
      </c>
      <c r="U23" s="329">
        <v>180.36239333692291</v>
      </c>
      <c r="V23" s="329">
        <v>172.58966704515811</v>
      </c>
      <c r="W23" s="329">
        <v>147.90868875536501</v>
      </c>
      <c r="X23" s="329">
        <v>143.76195896490381</v>
      </c>
      <c r="Y23" s="329">
        <v>135.51086981334609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199.27786417277036</v>
      </c>
      <c r="C24" s="261">
        <f t="shared" si="1"/>
        <v>202.8298212918277</v>
      </c>
      <c r="D24" s="261">
        <f t="shared" si="1"/>
        <v>205.39976656110699</v>
      </c>
      <c r="E24" s="261">
        <f t="shared" si="1"/>
        <v>208.5684705793839</v>
      </c>
      <c r="F24" s="261">
        <f t="shared" si="1"/>
        <v>204.8372437262494</v>
      </c>
      <c r="G24" s="261">
        <f t="shared" si="1"/>
        <v>201.38930983357227</v>
      </c>
      <c r="H24" s="261">
        <f t="shared" si="1"/>
        <v>200.77740644436136</v>
      </c>
      <c r="I24" s="261">
        <f t="shared" si="1"/>
        <v>199.66551683990303</v>
      </c>
      <c r="J24" s="261">
        <f t="shared" si="1"/>
        <v>195.54043840011431</v>
      </c>
      <c r="K24" s="261">
        <f t="shared" si="1"/>
        <v>156.97618970093359</v>
      </c>
      <c r="L24" s="261">
        <f t="shared" si="1"/>
        <v>163.2641377141457</v>
      </c>
      <c r="M24" s="261">
        <f t="shared" si="1"/>
        <v>153.4363280664848</v>
      </c>
      <c r="N24" s="261">
        <f t="shared" si="1"/>
        <v>145.88443121374041</v>
      </c>
      <c r="O24" s="261">
        <f t="shared" si="1"/>
        <v>140.24374403304125</v>
      </c>
      <c r="P24" s="261">
        <f t="shared" si="1"/>
        <v>138.44553480047921</v>
      </c>
      <c r="Q24" s="261">
        <f t="shared" si="1"/>
        <v>139.82105500831631</v>
      </c>
      <c r="R24" s="261">
        <f t="shared" si="1"/>
        <v>141.9411920850682</v>
      </c>
      <c r="S24" s="261">
        <f t="shared" si="1"/>
        <v>146.0084549707444</v>
      </c>
      <c r="T24" s="261">
        <f t="shared" si="1"/>
        <v>144.56450770293867</v>
      </c>
      <c r="U24" s="261">
        <f t="shared" si="1"/>
        <v>144.50231446243038</v>
      </c>
      <c r="V24" s="261">
        <f t="shared" si="1"/>
        <v>135.31740193256644</v>
      </c>
      <c r="W24" s="261">
        <f t="shared" si="1"/>
        <v>148.92631360673155</v>
      </c>
      <c r="X24" s="261">
        <f t="shared" si="1"/>
        <v>139.57830980524122</v>
      </c>
      <c r="Y24" s="261">
        <f t="shared" si="1"/>
        <v>132.14465610859872</v>
      </c>
      <c r="DA24" s="70"/>
    </row>
    <row r="25" spans="1:105" ht="12" customHeight="1" x14ac:dyDescent="0.25">
      <c r="A25" s="169" t="s">
        <v>2566</v>
      </c>
      <c r="B25" s="352">
        <v>147.76091577017769</v>
      </c>
      <c r="C25" s="352">
        <v>150.33469668557191</v>
      </c>
      <c r="D25" s="352">
        <v>151.50329791884749</v>
      </c>
      <c r="E25" s="352">
        <v>153.35923227426269</v>
      </c>
      <c r="F25" s="352">
        <v>149.2186355861065</v>
      </c>
      <c r="G25" s="352">
        <v>145.61549584687941</v>
      </c>
      <c r="H25" s="352">
        <v>144.46628869532509</v>
      </c>
      <c r="I25" s="352">
        <v>143.8359190332358</v>
      </c>
      <c r="J25" s="352">
        <v>141.04884727625</v>
      </c>
      <c r="K25" s="352">
        <v>112.6396977221878</v>
      </c>
      <c r="L25" s="352">
        <v>115.5679824630129</v>
      </c>
      <c r="M25" s="352">
        <v>107.01216998839161</v>
      </c>
      <c r="N25" s="352">
        <v>102.04117701154441</v>
      </c>
      <c r="O25" s="352">
        <v>97.727561681315748</v>
      </c>
      <c r="P25" s="352">
        <v>96.455692512095041</v>
      </c>
      <c r="Q25" s="352">
        <v>97.198618455868157</v>
      </c>
      <c r="R25" s="352">
        <v>98.801031486318223</v>
      </c>
      <c r="S25" s="352">
        <v>101.4719071913606</v>
      </c>
      <c r="T25" s="352">
        <v>99.984133920486045</v>
      </c>
      <c r="U25" s="352">
        <v>99.601271199046067</v>
      </c>
      <c r="V25" s="352">
        <v>93.068039731684451</v>
      </c>
      <c r="W25" s="352">
        <v>105.0533477519009</v>
      </c>
      <c r="X25" s="352">
        <v>98.049863108609756</v>
      </c>
      <c r="Y25" s="352">
        <v>92.869878424720966</v>
      </c>
      <c r="DA25" s="170" t="s">
        <v>2614</v>
      </c>
    </row>
    <row r="26" spans="1:105" ht="12" customHeight="1" x14ac:dyDescent="0.25">
      <c r="A26" s="61" t="s">
        <v>2568</v>
      </c>
      <c r="B26" s="263">
        <v>51.516948402592682</v>
      </c>
      <c r="C26" s="263">
        <v>52.495124606255793</v>
      </c>
      <c r="D26" s="263">
        <v>53.896468642259492</v>
      </c>
      <c r="E26" s="263">
        <v>55.209238305121197</v>
      </c>
      <c r="F26" s="263">
        <v>55.618608140142904</v>
      </c>
      <c r="G26" s="263">
        <v>55.773813986692872</v>
      </c>
      <c r="H26" s="263">
        <v>56.311117749036271</v>
      </c>
      <c r="I26" s="263">
        <v>55.829597806667252</v>
      </c>
      <c r="J26" s="263">
        <v>54.491591123864318</v>
      </c>
      <c r="K26" s="263">
        <v>44.336491978745777</v>
      </c>
      <c r="L26" s="263">
        <v>47.696155251132801</v>
      </c>
      <c r="M26" s="263">
        <v>46.424158078093193</v>
      </c>
      <c r="N26" s="263">
        <v>43.843254202195993</v>
      </c>
      <c r="O26" s="263">
        <v>42.516182351725519</v>
      </c>
      <c r="P26" s="263">
        <v>41.98984228838416</v>
      </c>
      <c r="Q26" s="263">
        <v>42.622436552448157</v>
      </c>
      <c r="R26" s="263">
        <v>43.140160598749979</v>
      </c>
      <c r="S26" s="263">
        <v>44.536547779383802</v>
      </c>
      <c r="T26" s="263">
        <v>44.580373782452618</v>
      </c>
      <c r="U26" s="263">
        <v>44.901043263384302</v>
      </c>
      <c r="V26" s="263">
        <v>42.24936220088199</v>
      </c>
      <c r="W26" s="263">
        <v>43.872965854830653</v>
      </c>
      <c r="X26" s="263">
        <v>41.528446696631462</v>
      </c>
      <c r="Y26" s="263">
        <v>39.274777683877772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573.8904462322356</v>
      </c>
      <c r="C27" s="261">
        <f t="shared" si="2"/>
        <v>583.96377993193823</v>
      </c>
      <c r="D27" s="261">
        <f t="shared" si="2"/>
        <v>590.65892386011308</v>
      </c>
      <c r="E27" s="261">
        <f t="shared" si="2"/>
        <v>599.88673236206705</v>
      </c>
      <c r="F27" s="261">
        <f t="shared" si="2"/>
        <v>588.87728637688292</v>
      </c>
      <c r="G27" s="261">
        <f t="shared" si="2"/>
        <v>579.22699799404836</v>
      </c>
      <c r="H27" s="261">
        <f t="shared" si="2"/>
        <v>577.79418931712189</v>
      </c>
      <c r="I27" s="261">
        <f t="shared" si="2"/>
        <v>574.90638636665244</v>
      </c>
      <c r="J27" s="261">
        <f t="shared" si="2"/>
        <v>562.43478272700395</v>
      </c>
      <c r="K27" s="261">
        <f t="shared" si="2"/>
        <v>452.49359757426299</v>
      </c>
      <c r="L27" s="261">
        <f t="shared" si="2"/>
        <v>473.91771378049776</v>
      </c>
      <c r="M27" s="261">
        <f t="shared" si="2"/>
        <v>449.51531812292887</v>
      </c>
      <c r="N27" s="261">
        <f t="shared" si="2"/>
        <v>426.24932519338898</v>
      </c>
      <c r="O27" s="261">
        <f t="shared" si="2"/>
        <v>410.9544343424468</v>
      </c>
      <c r="P27" s="261">
        <f t="shared" si="2"/>
        <v>405.5261004449697</v>
      </c>
      <c r="Q27" s="261">
        <f t="shared" si="2"/>
        <v>410.28774487601629</v>
      </c>
      <c r="R27" s="261">
        <f t="shared" si="2"/>
        <v>416.01579114381093</v>
      </c>
      <c r="S27" s="261">
        <f t="shared" si="2"/>
        <v>428.83240446736772</v>
      </c>
      <c r="T27" s="261">
        <f t="shared" si="2"/>
        <v>426.39923555395558</v>
      </c>
      <c r="U27" s="261">
        <f t="shared" si="2"/>
        <v>428.06691114415014</v>
      </c>
      <c r="V27" s="261">
        <f t="shared" si="2"/>
        <v>401.7526360587616</v>
      </c>
      <c r="W27" s="261">
        <f t="shared" si="2"/>
        <v>433.13815360446989</v>
      </c>
      <c r="X27" s="261">
        <f t="shared" si="2"/>
        <v>407.02532203826274</v>
      </c>
      <c r="Y27" s="261">
        <f t="shared" si="2"/>
        <v>385.30767262613347</v>
      </c>
      <c r="DA27" s="70"/>
    </row>
    <row r="28" spans="1:105" ht="12" customHeight="1" x14ac:dyDescent="0.25">
      <c r="A28" s="169" t="s">
        <v>2571</v>
      </c>
      <c r="B28" s="351">
        <v>435.97583383506401</v>
      </c>
      <c r="C28" s="351">
        <v>443.4898469278321</v>
      </c>
      <c r="D28" s="351">
        <v>440.40865156460569</v>
      </c>
      <c r="E28" s="351">
        <v>441.36625129876711</v>
      </c>
      <c r="F28" s="351">
        <v>414.93346790969542</v>
      </c>
      <c r="G28" s="351">
        <v>393.08541784283682</v>
      </c>
      <c r="H28" s="351">
        <v>382.21894015989108</v>
      </c>
      <c r="I28" s="351">
        <v>382.44004177578131</v>
      </c>
      <c r="J28" s="351">
        <v>377.43312362194069</v>
      </c>
      <c r="K28" s="351">
        <v>294.21126238302298</v>
      </c>
      <c r="L28" s="351">
        <v>282.79388511000877</v>
      </c>
      <c r="M28" s="351">
        <v>241.87044343715829</v>
      </c>
      <c r="N28" s="351">
        <v>234.08742683574229</v>
      </c>
      <c r="O28" s="351">
        <v>220.38307838797789</v>
      </c>
      <c r="P28" s="351">
        <v>217.62972915835999</v>
      </c>
      <c r="Q28" s="351">
        <v>216.5263056651857</v>
      </c>
      <c r="R28" s="351">
        <v>221.47423556979919</v>
      </c>
      <c r="S28" s="351">
        <v>224.94854427592989</v>
      </c>
      <c r="T28" s="351">
        <v>216.32168820740009</v>
      </c>
      <c r="U28" s="351">
        <v>207.215000935673</v>
      </c>
      <c r="V28" s="351">
        <v>190.41834988101701</v>
      </c>
      <c r="W28" s="351">
        <v>252.02547349585959</v>
      </c>
      <c r="X28" s="351">
        <v>230.99027024450291</v>
      </c>
      <c r="Y28" s="351">
        <v>219.37599530366879</v>
      </c>
      <c r="DA28" s="170" t="s">
        <v>2616</v>
      </c>
    </row>
    <row r="29" spans="1:105" ht="12" customHeight="1" x14ac:dyDescent="0.25">
      <c r="A29" s="59" t="s">
        <v>28</v>
      </c>
      <c r="B29" s="230">
        <v>10.37936116465171</v>
      </c>
      <c r="C29" s="230">
        <v>9.7269040305822951</v>
      </c>
      <c r="D29" s="230">
        <v>6.9974705325694737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17.069902385800301</v>
      </c>
      <c r="C30" s="230">
        <v>16.871493165864919</v>
      </c>
      <c r="D30" s="230">
        <v>15.22770943674908</v>
      </c>
      <c r="E30" s="230">
        <v>14.776015950146251</v>
      </c>
      <c r="F30" s="230">
        <v>14.13430336385286</v>
      </c>
      <c r="G30" s="230">
        <v>13.830766151606401</v>
      </c>
      <c r="H30" s="230">
        <v>13.97203842716166</v>
      </c>
      <c r="I30" s="230">
        <v>14.12613540899809</v>
      </c>
      <c r="J30" s="230">
        <v>11.31209329101612</v>
      </c>
      <c r="K30" s="230">
        <v>10.299443633646639</v>
      </c>
      <c r="L30" s="230">
        <v>12.88060472428754</v>
      </c>
      <c r="M30" s="230">
        <v>9.6731987315300305</v>
      </c>
      <c r="N30" s="230">
        <v>8.2609113937207361</v>
      </c>
      <c r="O30" s="230">
        <v>7.2840986541758292</v>
      </c>
      <c r="P30" s="230">
        <v>5.5058981232218978</v>
      </c>
      <c r="Q30" s="230">
        <v>6.2159494801302442</v>
      </c>
      <c r="R30" s="230">
        <v>6.2465358088102478</v>
      </c>
      <c r="S30" s="230">
        <v>7.2705527733088848</v>
      </c>
      <c r="T30" s="230">
        <v>7.3799014838623389</v>
      </c>
      <c r="U30" s="230">
        <v>7.7772816815855847</v>
      </c>
      <c r="V30" s="230">
        <v>6.0767784060191641</v>
      </c>
      <c r="W30" s="230">
        <v>5.023196454467989</v>
      </c>
      <c r="X30" s="230">
        <v>4.9695522220196224</v>
      </c>
      <c r="Y30" s="230">
        <v>5.7638997810317179</v>
      </c>
      <c r="DA30" s="71" t="s">
        <v>2618</v>
      </c>
    </row>
    <row r="31" spans="1:105" ht="12" customHeight="1" x14ac:dyDescent="0.25">
      <c r="A31" s="59" t="s">
        <v>159</v>
      </c>
      <c r="B31" s="230">
        <v>18.588670989419061</v>
      </c>
      <c r="C31" s="230">
        <v>18.40891807147058</v>
      </c>
      <c r="D31" s="230">
        <v>17.6571221184481</v>
      </c>
      <c r="E31" s="230">
        <v>21.312964982452829</v>
      </c>
      <c r="F31" s="230">
        <v>23.64824356365131</v>
      </c>
      <c r="G31" s="230">
        <v>19.482454584448298</v>
      </c>
      <c r="H31" s="230">
        <v>15.59251384210909</v>
      </c>
      <c r="I31" s="230">
        <v>21.29586936375344</v>
      </c>
      <c r="J31" s="230">
        <v>19.07512899940545</v>
      </c>
      <c r="K31" s="230">
        <v>17.55703130011883</v>
      </c>
      <c r="L31" s="230">
        <v>21.660185907077111</v>
      </c>
      <c r="M31" s="230">
        <v>15.804540706617241</v>
      </c>
      <c r="N31" s="230">
        <v>11.270241021653369</v>
      </c>
      <c r="O31" s="230">
        <v>12.364339684065479</v>
      </c>
      <c r="P31" s="230">
        <v>14.01772743298331</v>
      </c>
      <c r="Q31" s="230">
        <v>14.466082434604999</v>
      </c>
      <c r="R31" s="230">
        <v>14.8342863066196</v>
      </c>
      <c r="S31" s="230">
        <v>14.15099051577104</v>
      </c>
      <c r="T31" s="230">
        <v>16.11730423141066</v>
      </c>
      <c r="U31" s="230">
        <v>15.487260691137291</v>
      </c>
      <c r="V31" s="230">
        <v>15.251220895752979</v>
      </c>
      <c r="W31" s="230">
        <v>16.667223325604141</v>
      </c>
      <c r="X31" s="230">
        <v>20.793654039338708</v>
      </c>
      <c r="Y31" s="230">
        <v>18.161572301011191</v>
      </c>
      <c r="DA31" s="71" t="s">
        <v>2619</v>
      </c>
    </row>
    <row r="32" spans="1:105" ht="12" customHeight="1" x14ac:dyDescent="0.25">
      <c r="A32" s="59" t="s">
        <v>32</v>
      </c>
      <c r="B32" s="230">
        <v>67.637593291766976</v>
      </c>
      <c r="C32" s="230">
        <v>76.635753919395526</v>
      </c>
      <c r="D32" s="230">
        <v>80.953204882776632</v>
      </c>
      <c r="E32" s="230">
        <v>79.997416891966154</v>
      </c>
      <c r="F32" s="230">
        <v>70.301275951228405</v>
      </c>
      <c r="G32" s="230">
        <v>65.036038053534654</v>
      </c>
      <c r="H32" s="230">
        <v>68.470073754176667</v>
      </c>
      <c r="I32" s="230">
        <v>55.459113274973888</v>
      </c>
      <c r="J32" s="230">
        <v>64.133238971463214</v>
      </c>
      <c r="K32" s="230">
        <v>37.581821979411323</v>
      </c>
      <c r="L32" s="230">
        <v>19.533768099013781</v>
      </c>
      <c r="M32" s="230">
        <v>14.43567020995944</v>
      </c>
      <c r="N32" s="230">
        <v>16.559375394838838</v>
      </c>
      <c r="O32" s="230">
        <v>13.62869147040832</v>
      </c>
      <c r="P32" s="230">
        <v>15.82674518765214</v>
      </c>
      <c r="Q32" s="230">
        <v>17.201914723166841</v>
      </c>
      <c r="R32" s="230">
        <v>19.222646336172382</v>
      </c>
      <c r="S32" s="230">
        <v>12.799240661916469</v>
      </c>
      <c r="T32" s="230">
        <v>11.84533920199336</v>
      </c>
      <c r="U32" s="230">
        <v>7.4766808530051563</v>
      </c>
      <c r="V32" s="230">
        <v>5.680426709105503</v>
      </c>
      <c r="W32" s="230">
        <v>6.644852515433036</v>
      </c>
      <c r="X32" s="230">
        <v>5.0957842489763738</v>
      </c>
      <c r="Y32" s="230">
        <v>4.7240370898114907</v>
      </c>
      <c r="DA32" s="71" t="s">
        <v>2620</v>
      </c>
    </row>
    <row r="33" spans="1:105" ht="12" customHeight="1" x14ac:dyDescent="0.25">
      <c r="A33" s="59" t="s">
        <v>35</v>
      </c>
      <c r="B33" s="230">
        <v>322.30030600342587</v>
      </c>
      <c r="C33" s="230">
        <v>321.8467777405188</v>
      </c>
      <c r="D33" s="230">
        <v>319.5731445940624</v>
      </c>
      <c r="E33" s="230">
        <v>325.2798534742019</v>
      </c>
      <c r="F33" s="230">
        <v>306.84964503096279</v>
      </c>
      <c r="G33" s="230">
        <v>294.73615905324738</v>
      </c>
      <c r="H33" s="230">
        <v>284.18431413644367</v>
      </c>
      <c r="I33" s="230">
        <v>291.5589237280559</v>
      </c>
      <c r="J33" s="230">
        <v>282.91266236005589</v>
      </c>
      <c r="K33" s="230">
        <v>228.77296546984621</v>
      </c>
      <c r="L33" s="230">
        <v>228.71932637963039</v>
      </c>
      <c r="M33" s="230">
        <v>201.95703378905159</v>
      </c>
      <c r="N33" s="230">
        <v>197.99689902552939</v>
      </c>
      <c r="O33" s="230">
        <v>187.1059485793283</v>
      </c>
      <c r="P33" s="230">
        <v>182.2793584145027</v>
      </c>
      <c r="Q33" s="230">
        <v>178.64235902728359</v>
      </c>
      <c r="R33" s="230">
        <v>181.17076711819701</v>
      </c>
      <c r="S33" s="230">
        <v>190.72776032493351</v>
      </c>
      <c r="T33" s="230">
        <v>180.97914329013369</v>
      </c>
      <c r="U33" s="230">
        <v>176.47377770994501</v>
      </c>
      <c r="V33" s="230">
        <v>163.40992387013941</v>
      </c>
      <c r="W33" s="230">
        <v>223.69020120035449</v>
      </c>
      <c r="X33" s="230">
        <v>200.1312797341682</v>
      </c>
      <c r="Y33" s="230">
        <v>190.7264861318144</v>
      </c>
      <c r="DA33" s="71" t="s">
        <v>2621</v>
      </c>
    </row>
    <row r="34" spans="1:105" ht="12" customHeight="1" x14ac:dyDescent="0.25">
      <c r="A34" s="60" t="s">
        <v>2578</v>
      </c>
      <c r="B34" s="329">
        <v>137.9146123971716</v>
      </c>
      <c r="C34" s="329">
        <v>140.4739330041061</v>
      </c>
      <c r="D34" s="329">
        <v>150.25027229550739</v>
      </c>
      <c r="E34" s="329">
        <v>158.5204810633</v>
      </c>
      <c r="F34" s="329">
        <v>173.9438184671875</v>
      </c>
      <c r="G34" s="329">
        <v>186.1415801512116</v>
      </c>
      <c r="H34" s="329">
        <v>195.57524915723079</v>
      </c>
      <c r="I34" s="329">
        <v>192.46634459087119</v>
      </c>
      <c r="J34" s="329">
        <v>185.00165910506331</v>
      </c>
      <c r="K34" s="329">
        <v>158.28233519124001</v>
      </c>
      <c r="L34" s="329">
        <v>191.12382867048899</v>
      </c>
      <c r="M34" s="329">
        <v>207.64487468577059</v>
      </c>
      <c r="N34" s="329">
        <v>192.16189835764669</v>
      </c>
      <c r="O34" s="329">
        <v>190.57135595446891</v>
      </c>
      <c r="P34" s="329">
        <v>187.89637128660971</v>
      </c>
      <c r="Q34" s="329">
        <v>193.76143921083059</v>
      </c>
      <c r="R34" s="329">
        <v>194.54155557401171</v>
      </c>
      <c r="S34" s="329">
        <v>203.8838601914378</v>
      </c>
      <c r="T34" s="329">
        <v>210.07754734655549</v>
      </c>
      <c r="U34" s="329">
        <v>220.85191020847711</v>
      </c>
      <c r="V34" s="329">
        <v>211.33428617774459</v>
      </c>
      <c r="W34" s="329">
        <v>181.11268010861031</v>
      </c>
      <c r="X34" s="329">
        <v>176.03505179375981</v>
      </c>
      <c r="Y34" s="329">
        <v>165.93167732246471</v>
      </c>
      <c r="DA34" s="72" t="s">
        <v>2622</v>
      </c>
    </row>
    <row r="35" spans="1:105" ht="12" customHeight="1" x14ac:dyDescent="0.25">
      <c r="A35" s="39" t="s">
        <v>2580</v>
      </c>
      <c r="B35" s="228">
        <v>531.35374771956481</v>
      </c>
      <c r="C35" s="228">
        <v>540.20365707197379</v>
      </c>
      <c r="D35" s="228">
        <v>542.92998545969203</v>
      </c>
      <c r="E35" s="228">
        <v>549.29853693858854</v>
      </c>
      <c r="F35" s="228">
        <v>542.99598359920674</v>
      </c>
      <c r="G35" s="228">
        <v>530.7778787467056</v>
      </c>
      <c r="H35" s="228">
        <v>528.94248857468483</v>
      </c>
      <c r="I35" s="228">
        <v>523.9539603483255</v>
      </c>
      <c r="J35" s="228">
        <v>512.19200137130747</v>
      </c>
      <c r="K35" s="228">
        <v>410.63027474377122</v>
      </c>
      <c r="L35" s="228">
        <v>425.22515588696717</v>
      </c>
      <c r="M35" s="228">
        <v>394.27883725177088</v>
      </c>
      <c r="N35" s="228">
        <v>374.10424213727168</v>
      </c>
      <c r="O35" s="228">
        <v>355.76700100848211</v>
      </c>
      <c r="P35" s="228">
        <v>350.673783758007</v>
      </c>
      <c r="Q35" s="228">
        <v>356.55280302140682</v>
      </c>
      <c r="R35" s="228">
        <v>364.02168181583693</v>
      </c>
      <c r="S35" s="228">
        <v>373.06459422341811</v>
      </c>
      <c r="T35" s="228">
        <v>367.69066896291378</v>
      </c>
      <c r="U35" s="228">
        <v>383.49807156287972</v>
      </c>
      <c r="V35" s="228">
        <v>360.22175019354739</v>
      </c>
      <c r="W35" s="228">
        <v>379.09847591251457</v>
      </c>
      <c r="X35" s="228">
        <v>354.55143672836562</v>
      </c>
      <c r="Y35" s="228">
        <v>335.48729410820118</v>
      </c>
      <c r="DA35" s="92" t="s">
        <v>2623</v>
      </c>
    </row>
    <row r="36" spans="1:105" ht="12" customHeight="1" x14ac:dyDescent="0.25">
      <c r="A36" s="64" t="s">
        <v>28</v>
      </c>
      <c r="B36" s="229">
        <v>11.661163007674521</v>
      </c>
      <c r="C36" s="229">
        <v>10.937772435093949</v>
      </c>
      <c r="D36" s="229">
        <v>8.0283134214778595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19.369112718002761</v>
      </c>
      <c r="C38" s="229">
        <v>19.16086979032405</v>
      </c>
      <c r="D38" s="229">
        <v>17.645146507532459</v>
      </c>
      <c r="E38" s="229">
        <v>17.37486913442741</v>
      </c>
      <c r="F38" s="229">
        <v>16.873927778604791</v>
      </c>
      <c r="G38" s="229">
        <v>16.945839568792369</v>
      </c>
      <c r="H38" s="229">
        <v>17.30643531007097</v>
      </c>
      <c r="I38" s="229">
        <v>17.632789871136389</v>
      </c>
      <c r="J38" s="229">
        <v>14.076453654862609</v>
      </c>
      <c r="K38" s="229">
        <v>13.089925817726581</v>
      </c>
      <c r="L38" s="229">
        <v>17.266992552339669</v>
      </c>
      <c r="M38" s="229">
        <v>14.021995749147059</v>
      </c>
      <c r="N38" s="229">
        <v>11.88929030183799</v>
      </c>
      <c r="O38" s="229">
        <v>10.80724129309294</v>
      </c>
      <c r="P38" s="229">
        <v>8.1755585168486693</v>
      </c>
      <c r="Q38" s="229">
        <v>9.2314955306972752</v>
      </c>
      <c r="R38" s="229">
        <v>9.1499694919612189</v>
      </c>
      <c r="S38" s="229">
        <v>10.843347032354099</v>
      </c>
      <c r="T38" s="229">
        <v>11.289033136195091</v>
      </c>
      <c r="U38" s="229">
        <v>11.58097126582904</v>
      </c>
      <c r="V38" s="229">
        <v>9.1203994154224794</v>
      </c>
      <c r="W38" s="229">
        <v>7.137251296503063</v>
      </c>
      <c r="X38" s="229">
        <v>7.1792235662418298</v>
      </c>
      <c r="Y38" s="229">
        <v>8.3274744982681366</v>
      </c>
      <c r="DA38" s="73" t="s">
        <v>2626</v>
      </c>
    </row>
    <row r="39" spans="1:105" ht="12" customHeight="1" x14ac:dyDescent="0.25">
      <c r="A39" s="64" t="s">
        <v>159</v>
      </c>
      <c r="B39" s="229">
        <v>21.4935619100827</v>
      </c>
      <c r="C39" s="229">
        <v>21.304499074285129</v>
      </c>
      <c r="D39" s="229">
        <v>20.84932364815419</v>
      </c>
      <c r="E39" s="229">
        <v>25.538149526891189</v>
      </c>
      <c r="F39" s="229">
        <v>28.76881877418489</v>
      </c>
      <c r="G39" s="229">
        <v>24.32438606456871</v>
      </c>
      <c r="H39" s="229">
        <v>19.680918064615049</v>
      </c>
      <c r="I39" s="229">
        <v>27.087841790749181</v>
      </c>
      <c r="J39" s="229">
        <v>24.187953410212291</v>
      </c>
      <c r="K39" s="229">
        <v>22.738188719338119</v>
      </c>
      <c r="L39" s="229">
        <v>29.588571034124541</v>
      </c>
      <c r="M39" s="229">
        <v>23.34548836259388</v>
      </c>
      <c r="N39" s="229">
        <v>16.52884603757407</v>
      </c>
      <c r="O39" s="229">
        <v>18.693530024879419</v>
      </c>
      <c r="P39" s="229">
        <v>21.210369497818391</v>
      </c>
      <c r="Q39" s="229">
        <v>21.892577023315749</v>
      </c>
      <c r="R39" s="229">
        <v>22.142590681909098</v>
      </c>
      <c r="S39" s="229">
        <v>21.506222225371449</v>
      </c>
      <c r="T39" s="229">
        <v>25.12348893152188</v>
      </c>
      <c r="U39" s="229">
        <v>23.50028488696309</v>
      </c>
      <c r="V39" s="229">
        <v>23.32525674149997</v>
      </c>
      <c r="W39" s="229">
        <v>24.13211811653159</v>
      </c>
      <c r="X39" s="229">
        <v>30.610639037268381</v>
      </c>
      <c r="Y39" s="229">
        <v>26.738171064282682</v>
      </c>
      <c r="DA39" s="73" t="s">
        <v>2627</v>
      </c>
    </row>
    <row r="40" spans="1:105" ht="12" customHeight="1" x14ac:dyDescent="0.25">
      <c r="A40" s="64" t="s">
        <v>32</v>
      </c>
      <c r="B40" s="229">
        <v>75.820315582637264</v>
      </c>
      <c r="C40" s="229">
        <v>85.982859921628432</v>
      </c>
      <c r="D40" s="229">
        <v>92.670922660814696</v>
      </c>
      <c r="E40" s="229">
        <v>92.930635645491009</v>
      </c>
      <c r="F40" s="229">
        <v>82.913211656956904</v>
      </c>
      <c r="G40" s="229">
        <v>78.720833078258508</v>
      </c>
      <c r="H40" s="229">
        <v>83.785217326057548</v>
      </c>
      <c r="I40" s="229">
        <v>68.389486275142417</v>
      </c>
      <c r="J40" s="229">
        <v>78.841014416715154</v>
      </c>
      <c r="K40" s="229">
        <v>47.186743247481957</v>
      </c>
      <c r="L40" s="229">
        <v>25.869332874220859</v>
      </c>
      <c r="M40" s="229">
        <v>20.672615428446029</v>
      </c>
      <c r="N40" s="229">
        <v>23.544565045422221</v>
      </c>
      <c r="O40" s="229">
        <v>19.976156959356612</v>
      </c>
      <c r="P40" s="229">
        <v>23.216653682530481</v>
      </c>
      <c r="Q40" s="229">
        <v>25.238301889748591</v>
      </c>
      <c r="R40" s="229">
        <v>27.81713131583604</v>
      </c>
      <c r="S40" s="229">
        <v>18.85814123884246</v>
      </c>
      <c r="T40" s="229">
        <v>17.900799901247229</v>
      </c>
      <c r="U40" s="229">
        <v>10.998785971762571</v>
      </c>
      <c r="V40" s="229">
        <v>8.422483559918323</v>
      </c>
      <c r="W40" s="229">
        <v>9.3272780530214661</v>
      </c>
      <c r="X40" s="229">
        <v>7.2726050639954574</v>
      </c>
      <c r="Y40" s="229">
        <v>6.7426239989758123</v>
      </c>
      <c r="DA40" s="73" t="s">
        <v>2628</v>
      </c>
    </row>
    <row r="41" spans="1:105" ht="12" customHeight="1" x14ac:dyDescent="0.25">
      <c r="A41" s="64" t="s">
        <v>33</v>
      </c>
      <c r="B41" s="229">
        <v>38.176006514693512</v>
      </c>
      <c r="C41" s="229">
        <v>38.176006514693569</v>
      </c>
      <c r="D41" s="229">
        <v>34.319709745382127</v>
      </c>
      <c r="E41" s="229">
        <v>31.882649093348721</v>
      </c>
      <c r="F41" s="229">
        <v>31.88264909335598</v>
      </c>
      <c r="G41" s="229">
        <v>33.101179419361152</v>
      </c>
      <c r="H41" s="229">
        <v>36.871444675678532</v>
      </c>
      <c r="I41" s="229">
        <v>31.280531719519121</v>
      </c>
      <c r="J41" s="229">
        <v>27.524562041549579</v>
      </c>
      <c r="K41" s="229">
        <v>23.797286737446491</v>
      </c>
      <c r="L41" s="229">
        <v>31.23749015872427</v>
      </c>
      <c r="M41" s="229">
        <v>25.617882828696199</v>
      </c>
      <c r="N41" s="229">
        <v>20.643434433302271</v>
      </c>
      <c r="O41" s="229">
        <v>17.46088775530875</v>
      </c>
      <c r="P41" s="229">
        <v>16.22801024236573</v>
      </c>
      <c r="Q41" s="229">
        <v>13.790949590341871</v>
      </c>
      <c r="R41" s="229">
        <v>14.436056916381791</v>
      </c>
      <c r="S41" s="229">
        <v>13.17453663816357</v>
      </c>
      <c r="T41" s="229">
        <v>12.54372489046891</v>
      </c>
      <c r="U41" s="229">
        <v>10.875838605427569</v>
      </c>
      <c r="V41" s="229">
        <v>9.6872412593439439</v>
      </c>
      <c r="W41" s="229">
        <v>12.37909350085808</v>
      </c>
      <c r="X41" s="229">
        <v>12.399014415087951</v>
      </c>
      <c r="Y41" s="229">
        <v>10.77442773377313</v>
      </c>
      <c r="DA41" s="73" t="s">
        <v>2629</v>
      </c>
    </row>
    <row r="42" spans="1:105" ht="12" customHeight="1" x14ac:dyDescent="0.25">
      <c r="A42" s="64" t="s">
        <v>35</v>
      </c>
      <c r="B42" s="229">
        <v>364.83358798647401</v>
      </c>
      <c r="C42" s="229">
        <v>364.64164933594861</v>
      </c>
      <c r="D42" s="229">
        <v>369.41656947633072</v>
      </c>
      <c r="E42" s="229">
        <v>381.57223353843023</v>
      </c>
      <c r="F42" s="229">
        <v>365.44566153067728</v>
      </c>
      <c r="G42" s="229">
        <v>360.25140165369618</v>
      </c>
      <c r="H42" s="229">
        <v>351.15864325574751</v>
      </c>
      <c r="I42" s="229">
        <v>363.06084413374123</v>
      </c>
      <c r="J42" s="229">
        <v>351.20288104290267</v>
      </c>
      <c r="K42" s="229">
        <v>290.05711933488681</v>
      </c>
      <c r="L42" s="229">
        <v>305.87129342100781</v>
      </c>
      <c r="M42" s="229">
        <v>292.0479162169749</v>
      </c>
      <c r="N42" s="229">
        <v>284.27702608585389</v>
      </c>
      <c r="O42" s="229">
        <v>276.93766844257618</v>
      </c>
      <c r="P42" s="229">
        <v>270.01143622520391</v>
      </c>
      <c r="Q42" s="229">
        <v>264.66983115579109</v>
      </c>
      <c r="R42" s="229">
        <v>264.74266899690508</v>
      </c>
      <c r="S42" s="229">
        <v>283.76919138948489</v>
      </c>
      <c r="T42" s="229">
        <v>276.17866059252532</v>
      </c>
      <c r="U42" s="229">
        <v>262.15174049364572</v>
      </c>
      <c r="V42" s="229">
        <v>244.666378402204</v>
      </c>
      <c r="W42" s="229">
        <v>317.06856885022341</v>
      </c>
      <c r="X42" s="229">
        <v>288.42347106649117</v>
      </c>
      <c r="Y42" s="229">
        <v>274.89276241692852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0.25077095142151973</v>
      </c>
      <c r="M44" s="229">
        <v>0.27865668121951948</v>
      </c>
      <c r="N44" s="229">
        <v>0.30649225682728792</v>
      </c>
      <c r="O44" s="229">
        <v>0.33437798662540241</v>
      </c>
      <c r="P44" s="229">
        <v>0.29254939192830048</v>
      </c>
      <c r="Q44" s="229">
        <v>2.6469877006343112</v>
      </c>
      <c r="R44" s="229">
        <v>2.9953085521585661</v>
      </c>
      <c r="S44" s="229">
        <v>3.0437574999734252</v>
      </c>
      <c r="T44" s="229">
        <v>3.4287410645959828</v>
      </c>
      <c r="U44" s="229">
        <v>3.2549567952602012</v>
      </c>
      <c r="V44" s="229">
        <v>3.3483940517597999</v>
      </c>
      <c r="W44" s="229">
        <v>2.0090765544077009</v>
      </c>
      <c r="X44" s="229">
        <v>1.747371989504573</v>
      </c>
      <c r="Y44" s="229">
        <v>1.803695145193817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17.11171476542685</v>
      </c>
      <c r="G45" s="229">
        <v>17.43423896202868</v>
      </c>
      <c r="H45" s="229">
        <v>20.13982994251527</v>
      </c>
      <c r="I45" s="229">
        <v>16.50246655803722</v>
      </c>
      <c r="J45" s="229">
        <v>16.359136805065091</v>
      </c>
      <c r="K45" s="229">
        <v>13.761010886891279</v>
      </c>
      <c r="L45" s="229">
        <v>15.140704895128611</v>
      </c>
      <c r="M45" s="229">
        <v>18.294281984693349</v>
      </c>
      <c r="N45" s="229">
        <v>16.914587976453859</v>
      </c>
      <c r="O45" s="229">
        <v>11.557138546642779</v>
      </c>
      <c r="P45" s="229">
        <v>11.539206201311559</v>
      </c>
      <c r="Q45" s="229">
        <v>19.082660130877841</v>
      </c>
      <c r="R45" s="229">
        <v>22.737955860684998</v>
      </c>
      <c r="S45" s="229">
        <v>21.869398199228161</v>
      </c>
      <c r="T45" s="229">
        <v>21.226220446359321</v>
      </c>
      <c r="U45" s="229">
        <v>61.135493543991458</v>
      </c>
      <c r="V45" s="229">
        <v>61.651596763398842</v>
      </c>
      <c r="W45" s="229">
        <v>7.045089540969224</v>
      </c>
      <c r="X45" s="229">
        <v>6.9191115897761382</v>
      </c>
      <c r="Y45" s="229">
        <v>6.2081392507791078</v>
      </c>
      <c r="DA45" s="73" t="s">
        <v>2633</v>
      </c>
    </row>
    <row r="46" spans="1:105" ht="12" customHeight="1" x14ac:dyDescent="0.25">
      <c r="A46" s="39" t="s">
        <v>2592</v>
      </c>
      <c r="B46" s="228">
        <v>280.40170484752849</v>
      </c>
      <c r="C46" s="228">
        <v>285.72582212646711</v>
      </c>
      <c r="D46" s="228">
        <v>293.35320047393088</v>
      </c>
      <c r="E46" s="228">
        <v>300.49847718290653</v>
      </c>
      <c r="F46" s="228">
        <v>302.72663710333109</v>
      </c>
      <c r="G46" s="228">
        <v>303.57140732603159</v>
      </c>
      <c r="H46" s="228">
        <v>306.49589908367028</v>
      </c>
      <c r="I46" s="228">
        <v>303.87503319496858</v>
      </c>
      <c r="J46" s="228">
        <v>296.59239385803852</v>
      </c>
      <c r="K46" s="228">
        <v>241.31918374989439</v>
      </c>
      <c r="L46" s="228">
        <v>259.60550191317162</v>
      </c>
      <c r="M46" s="228">
        <v>252.68214587324761</v>
      </c>
      <c r="N46" s="228">
        <v>238.634538837332</v>
      </c>
      <c r="O46" s="228">
        <v>231.41141672188539</v>
      </c>
      <c r="P46" s="228">
        <v>228.546599304186</v>
      </c>
      <c r="Q46" s="228">
        <v>231.98974793042299</v>
      </c>
      <c r="R46" s="228">
        <v>234.8076692111851</v>
      </c>
      <c r="S46" s="228">
        <v>242.40806788032</v>
      </c>
      <c r="T46" s="228">
        <v>242.64660852292781</v>
      </c>
      <c r="U46" s="228">
        <v>244.39198110290181</v>
      </c>
      <c r="V46" s="228">
        <v>229.95914077185191</v>
      </c>
      <c r="W46" s="228">
        <v>238.79625645281439</v>
      </c>
      <c r="X46" s="228">
        <v>226.03526828501239</v>
      </c>
      <c r="Y46" s="228">
        <v>213.7687685614695</v>
      </c>
      <c r="DA46" s="92" t="s">
        <v>2634</v>
      </c>
    </row>
    <row r="47" spans="1:105" ht="12" customHeight="1" x14ac:dyDescent="0.25">
      <c r="A47" s="39" t="s">
        <v>2594</v>
      </c>
      <c r="B47" s="228">
        <v>175.62137405415999</v>
      </c>
      <c r="C47" s="228">
        <v>178.95597857327701</v>
      </c>
      <c r="D47" s="228">
        <v>183.73316302920219</v>
      </c>
      <c r="E47" s="228">
        <v>188.2083972803984</v>
      </c>
      <c r="F47" s="228">
        <v>189.6039398183803</v>
      </c>
      <c r="G47" s="228">
        <v>190.1330368413509</v>
      </c>
      <c r="H47" s="228">
        <v>191.9647063783313</v>
      </c>
      <c r="I47" s="228">
        <v>190.32320398862311</v>
      </c>
      <c r="J47" s="228">
        <v>185.76193668895391</v>
      </c>
      <c r="K47" s="228">
        <v>151.14318459236819</v>
      </c>
      <c r="L47" s="228">
        <v>162.5962830104844</v>
      </c>
      <c r="M47" s="228">
        <v>158.26004225382141</v>
      </c>
      <c r="N47" s="228">
        <v>149.46173608388611</v>
      </c>
      <c r="O47" s="228">
        <v>144.93774564821629</v>
      </c>
      <c r="P47" s="228">
        <v>143.1434513817666</v>
      </c>
      <c r="Q47" s="228">
        <v>145.2999664184396</v>
      </c>
      <c r="R47" s="228">
        <v>147.06488866658711</v>
      </c>
      <c r="S47" s="228">
        <v>151.82517519322829</v>
      </c>
      <c r="T47" s="228">
        <v>151.97457812016589</v>
      </c>
      <c r="U47" s="228">
        <v>153.06774098412981</v>
      </c>
      <c r="V47" s="228">
        <v>144.02815525186199</v>
      </c>
      <c r="W47" s="228">
        <v>149.56302316363201</v>
      </c>
      <c r="X47" s="228">
        <v>141.5705529411814</v>
      </c>
      <c r="Y47" s="228">
        <v>133.8877910355254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0.99999999999999989</v>
      </c>
      <c r="D51" s="232">
        <f t="shared" si="3"/>
        <v>1</v>
      </c>
      <c r="E51" s="232">
        <f t="shared" si="3"/>
        <v>1.0000000000000002</v>
      </c>
      <c r="F51" s="232">
        <f t="shared" si="3"/>
        <v>1.0000000000000002</v>
      </c>
      <c r="G51" s="232">
        <f t="shared" si="3"/>
        <v>1</v>
      </c>
      <c r="H51" s="232">
        <f t="shared" si="3"/>
        <v>1.0000000000000002</v>
      </c>
      <c r="I51" s="232">
        <f t="shared" si="3"/>
        <v>1</v>
      </c>
      <c r="J51" s="232">
        <f t="shared" si="3"/>
        <v>0.99999999999999978</v>
      </c>
      <c r="K51" s="232">
        <f t="shared" si="3"/>
        <v>0.99999999999999989</v>
      </c>
      <c r="L51" s="232">
        <f t="shared" si="3"/>
        <v>1.0000000000000002</v>
      </c>
      <c r="M51" s="232">
        <f t="shared" si="3"/>
        <v>1.0000000000000002</v>
      </c>
      <c r="N51" s="232">
        <f t="shared" si="3"/>
        <v>1.0000000000000002</v>
      </c>
      <c r="O51" s="232">
        <f t="shared" si="3"/>
        <v>0.99999999999999967</v>
      </c>
      <c r="P51" s="232">
        <f t="shared" si="3"/>
        <v>1</v>
      </c>
      <c r="Q51" s="232">
        <f t="shared" si="3"/>
        <v>1</v>
      </c>
      <c r="R51" s="232">
        <f t="shared" si="3"/>
        <v>0.99999999999999956</v>
      </c>
      <c r="S51" s="232">
        <f t="shared" si="3"/>
        <v>0.99999999999999989</v>
      </c>
      <c r="T51" s="232">
        <f t="shared" si="3"/>
        <v>0.99999999999999967</v>
      </c>
      <c r="U51" s="232">
        <f t="shared" si="3"/>
        <v>1</v>
      </c>
      <c r="V51" s="232">
        <f t="shared" si="3"/>
        <v>1.0000000000000002</v>
      </c>
      <c r="W51" s="232">
        <f t="shared" si="3"/>
        <v>1</v>
      </c>
      <c r="X51" s="232">
        <f t="shared" si="3"/>
        <v>1.0000000000000002</v>
      </c>
      <c r="Y51" s="232">
        <f t="shared" si="3"/>
        <v>0.99999999999999989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1.7633469528182066E-2</v>
      </c>
      <c r="C52" s="233">
        <f t="shared" si="4"/>
        <v>1.7654956640161999E-2</v>
      </c>
      <c r="D52" s="233">
        <f t="shared" si="4"/>
        <v>1.787132732806632E-2</v>
      </c>
      <c r="E52" s="233">
        <f t="shared" si="4"/>
        <v>1.7997941010086577E-2</v>
      </c>
      <c r="F52" s="233">
        <f t="shared" si="4"/>
        <v>1.8313217989242528E-2</v>
      </c>
      <c r="G52" s="233">
        <f t="shared" si="4"/>
        <v>1.8594710631854722E-2</v>
      </c>
      <c r="H52" s="233">
        <f t="shared" si="4"/>
        <v>1.8761256806999745E-2</v>
      </c>
      <c r="I52" s="233">
        <f t="shared" si="4"/>
        <v>1.8730963311757717E-2</v>
      </c>
      <c r="J52" s="233">
        <f t="shared" si="4"/>
        <v>1.8700761951563102E-2</v>
      </c>
      <c r="K52" s="233">
        <f t="shared" si="4"/>
        <v>1.8869264464692479E-2</v>
      </c>
      <c r="L52" s="233">
        <f t="shared" si="4"/>
        <v>1.9288126261104283E-2</v>
      </c>
      <c r="M52" s="233">
        <f t="shared" si="4"/>
        <v>1.9744520683618538E-2</v>
      </c>
      <c r="N52" s="233">
        <f t="shared" si="4"/>
        <v>1.96813735874658E-2</v>
      </c>
      <c r="O52" s="233">
        <f t="shared" si="4"/>
        <v>1.9818639035463551E-2</v>
      </c>
      <c r="P52" s="233">
        <f t="shared" si="4"/>
        <v>1.9833706929884291E-2</v>
      </c>
      <c r="Q52" s="233">
        <f t="shared" si="4"/>
        <v>1.9863234502851459E-2</v>
      </c>
      <c r="R52" s="233">
        <f t="shared" si="4"/>
        <v>1.9810231299824319E-2</v>
      </c>
      <c r="S52" s="233">
        <f t="shared" si="4"/>
        <v>1.9857195040670024E-2</v>
      </c>
      <c r="T52" s="233">
        <f t="shared" si="4"/>
        <v>1.9990450439960117E-2</v>
      </c>
      <c r="U52" s="233">
        <f t="shared" si="4"/>
        <v>1.9896110572587805E-2</v>
      </c>
      <c r="V52" s="233">
        <f t="shared" si="4"/>
        <v>1.9932193875195396E-2</v>
      </c>
      <c r="W52" s="233">
        <f t="shared" si="4"/>
        <v>1.9469698410552017E-2</v>
      </c>
      <c r="X52" s="233">
        <f t="shared" si="4"/>
        <v>1.9590370075561508E-2</v>
      </c>
      <c r="Y52" s="233">
        <f t="shared" si="4"/>
        <v>1.9576117361871707E-2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6.2270316058278662E-3</v>
      </c>
      <c r="C53" s="233">
        <f t="shared" si="5"/>
        <v>6.2346195014035596E-3</v>
      </c>
      <c r="D53" s="233">
        <f t="shared" si="5"/>
        <v>6.3110280102339688E-3</v>
      </c>
      <c r="E53" s="233">
        <f t="shared" si="5"/>
        <v>6.3557399937951391E-3</v>
      </c>
      <c r="F53" s="233">
        <f t="shared" si="5"/>
        <v>6.4670759796404808E-3</v>
      </c>
      <c r="G53" s="233">
        <f t="shared" si="5"/>
        <v>6.5664814641682298E-3</v>
      </c>
      <c r="H53" s="233">
        <f t="shared" si="5"/>
        <v>6.6252950909930722E-3</v>
      </c>
      <c r="I53" s="233">
        <f t="shared" si="5"/>
        <v>6.6145973351134611E-3</v>
      </c>
      <c r="J53" s="233">
        <f t="shared" si="5"/>
        <v>6.6039321155337101E-3</v>
      </c>
      <c r="K53" s="233">
        <f t="shared" si="5"/>
        <v>6.6634365978048274E-3</v>
      </c>
      <c r="L53" s="233">
        <f t="shared" si="5"/>
        <v>6.8113522215884313E-3</v>
      </c>
      <c r="M53" s="233">
        <f t="shared" si="5"/>
        <v>6.9725220066484666E-3</v>
      </c>
      <c r="N53" s="233">
        <f t="shared" si="5"/>
        <v>6.9502224266973448E-3</v>
      </c>
      <c r="O53" s="233">
        <f t="shared" si="5"/>
        <v>6.9986959435911185E-3</v>
      </c>
      <c r="P53" s="233">
        <f t="shared" si="5"/>
        <v>7.004016975543521E-3</v>
      </c>
      <c r="Q53" s="233">
        <f t="shared" si="5"/>
        <v>7.0144442558819761E-3</v>
      </c>
      <c r="R53" s="233">
        <f t="shared" si="5"/>
        <v>6.9957268605371388E-3</v>
      </c>
      <c r="S53" s="233">
        <f t="shared" si="5"/>
        <v>7.0123114979567178E-3</v>
      </c>
      <c r="T53" s="233">
        <f t="shared" si="5"/>
        <v>7.0593689180350784E-3</v>
      </c>
      <c r="U53" s="233">
        <f t="shared" si="5"/>
        <v>7.0260540145285393E-3</v>
      </c>
      <c r="V53" s="233">
        <f t="shared" si="5"/>
        <v>7.0387963659654393E-3</v>
      </c>
      <c r="W53" s="233">
        <f t="shared" si="5"/>
        <v>6.8754720768184003E-3</v>
      </c>
      <c r="X53" s="233">
        <f t="shared" si="5"/>
        <v>6.9180857139554972E-3</v>
      </c>
      <c r="Y53" s="233">
        <f t="shared" si="5"/>
        <v>6.9130525525306647E-3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4.1219147155553998E-2</v>
      </c>
      <c r="C54" s="233">
        <f t="shared" si="6"/>
        <v>4.1269374391279395E-2</v>
      </c>
      <c r="D54" s="233">
        <f t="shared" si="6"/>
        <v>4.1775152066547624E-2</v>
      </c>
      <c r="E54" s="233">
        <f t="shared" si="6"/>
        <v>4.207111809766579E-2</v>
      </c>
      <c r="F54" s="233">
        <f t="shared" si="6"/>
        <v>4.2808094344899392E-2</v>
      </c>
      <c r="G54" s="233">
        <f t="shared" si="6"/>
        <v>4.3466097957886279E-2</v>
      </c>
      <c r="H54" s="233">
        <f t="shared" si="6"/>
        <v>4.3855408257287405E-2</v>
      </c>
      <c r="I54" s="233">
        <f t="shared" si="6"/>
        <v>4.3784595645155584E-2</v>
      </c>
      <c r="J54" s="233">
        <f t="shared" si="6"/>
        <v>4.371399840346301E-2</v>
      </c>
      <c r="K54" s="233">
        <f t="shared" si="6"/>
        <v>4.4107881744098826E-2</v>
      </c>
      <c r="L54" s="233">
        <f t="shared" si="6"/>
        <v>4.508699285984067E-2</v>
      </c>
      <c r="M54" s="233">
        <f t="shared" si="6"/>
        <v>4.6153838430561887E-2</v>
      </c>
      <c r="N54" s="233">
        <f t="shared" si="6"/>
        <v>4.6006228826870159E-2</v>
      </c>
      <c r="O54" s="233">
        <f t="shared" si="6"/>
        <v>4.6327093911948836E-2</v>
      </c>
      <c r="P54" s="233">
        <f t="shared" si="6"/>
        <v>4.6362315894580203E-2</v>
      </c>
      <c r="Q54" s="233">
        <f t="shared" si="6"/>
        <v>4.6431338123775381E-2</v>
      </c>
      <c r="R54" s="233">
        <f t="shared" si="6"/>
        <v>4.6307440394981893E-2</v>
      </c>
      <c r="S54" s="233">
        <f t="shared" si="6"/>
        <v>4.6417220568520649E-2</v>
      </c>
      <c r="T54" s="233">
        <f t="shared" si="6"/>
        <v>4.6728711957315774E-2</v>
      </c>
      <c r="U54" s="233">
        <f t="shared" si="6"/>
        <v>4.6508187637377518E-2</v>
      </c>
      <c r="V54" s="233">
        <f t="shared" si="6"/>
        <v>4.659253422371798E-2</v>
      </c>
      <c r="W54" s="233">
        <f t="shared" si="6"/>
        <v>4.5511427151428897E-2</v>
      </c>
      <c r="X54" s="233">
        <f t="shared" si="6"/>
        <v>4.5793503410419344E-2</v>
      </c>
      <c r="Y54" s="233">
        <f t="shared" si="6"/>
        <v>4.5760186954913684E-2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1.8077443128143456E-2</v>
      </c>
      <c r="C55" s="233">
        <f t="shared" si="7"/>
        <v>1.8099471240318691E-2</v>
      </c>
      <c r="D55" s="233">
        <f t="shared" si="7"/>
        <v>1.8321289686140503E-2</v>
      </c>
      <c r="E55" s="233">
        <f t="shared" si="7"/>
        <v>1.8451091233834104E-2</v>
      </c>
      <c r="F55" s="233">
        <f t="shared" si="7"/>
        <v>1.8774306222875004E-2</v>
      </c>
      <c r="G55" s="233">
        <f t="shared" si="7"/>
        <v>1.9062886256978901E-2</v>
      </c>
      <c r="H55" s="233">
        <f t="shared" si="7"/>
        <v>1.923362571381592E-2</v>
      </c>
      <c r="I55" s="233">
        <f t="shared" si="7"/>
        <v>1.9202569492207625E-2</v>
      </c>
      <c r="J55" s="233">
        <f t="shared" si="7"/>
        <v>1.9171607725413056E-2</v>
      </c>
      <c r="K55" s="233">
        <f t="shared" si="7"/>
        <v>1.9344352776701851E-2</v>
      </c>
      <c r="L55" s="233">
        <f t="shared" si="7"/>
        <v>1.9773760630390824E-2</v>
      </c>
      <c r="M55" s="233">
        <f t="shared" si="7"/>
        <v>2.0241646102607022E-2</v>
      </c>
      <c r="N55" s="233">
        <f t="shared" si="7"/>
        <v>2.0176909095656448E-2</v>
      </c>
      <c r="O55" s="233">
        <f t="shared" si="7"/>
        <v>2.0317630598346129E-2</v>
      </c>
      <c r="P55" s="233">
        <f t="shared" si="7"/>
        <v>2.0333077870592599E-2</v>
      </c>
      <c r="Q55" s="233">
        <f t="shared" si="7"/>
        <v>2.0363348885617357E-2</v>
      </c>
      <c r="R55" s="233">
        <f t="shared" si="7"/>
        <v>2.0309011173642914E-2</v>
      </c>
      <c r="S55" s="233">
        <f t="shared" si="7"/>
        <v>2.0357157362506446E-2</v>
      </c>
      <c r="T55" s="233">
        <f t="shared" si="7"/>
        <v>2.049376785191323E-2</v>
      </c>
      <c r="U55" s="233">
        <f t="shared" si="7"/>
        <v>2.0397052705502947E-2</v>
      </c>
      <c r="V55" s="233">
        <f t="shared" si="7"/>
        <v>2.0434044509624182E-2</v>
      </c>
      <c r="W55" s="233">
        <f t="shared" si="7"/>
        <v>1.9959904383896079E-2</v>
      </c>
      <c r="X55" s="233">
        <f t="shared" si="7"/>
        <v>2.0083614307113442E-2</v>
      </c>
      <c r="Y55" s="233">
        <f t="shared" si="7"/>
        <v>2.0069002740130716E-2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3.7785799503077311E-2</v>
      </c>
      <c r="C56" s="233">
        <f t="shared" si="8"/>
        <v>3.7762810149871449E-2</v>
      </c>
      <c r="D56" s="233">
        <f t="shared" si="8"/>
        <v>3.7696045132006806E-2</v>
      </c>
      <c r="E56" s="233">
        <f t="shared" si="8"/>
        <v>3.7661939795350242E-2</v>
      </c>
      <c r="F56" s="233">
        <f t="shared" si="8"/>
        <v>3.7394210100812703E-2</v>
      </c>
      <c r="G56" s="233">
        <f t="shared" si="8"/>
        <v>3.7297012895734345E-2</v>
      </c>
      <c r="H56" s="233">
        <f t="shared" si="8"/>
        <v>3.7211189097578395E-2</v>
      </c>
      <c r="I56" s="233">
        <f t="shared" si="8"/>
        <v>3.7270346516868294E-2</v>
      </c>
      <c r="J56" s="233">
        <f t="shared" si="8"/>
        <v>3.7308861990068436E-2</v>
      </c>
      <c r="K56" s="233">
        <f t="shared" si="8"/>
        <v>3.7236268976436719E-2</v>
      </c>
      <c r="L56" s="233">
        <f t="shared" si="8"/>
        <v>3.7061987543813235E-2</v>
      </c>
      <c r="M56" s="233">
        <f t="shared" si="8"/>
        <v>3.7036784976107566E-2</v>
      </c>
      <c r="N56" s="233">
        <f t="shared" si="8"/>
        <v>3.7088154935828267E-2</v>
      </c>
      <c r="O56" s="233">
        <f t="shared" si="8"/>
        <v>3.7131344817790415E-2</v>
      </c>
      <c r="P56" s="233">
        <f t="shared" si="8"/>
        <v>3.7144847256581515E-2</v>
      </c>
      <c r="Q56" s="233">
        <f t="shared" si="8"/>
        <v>3.7087285089954139E-2</v>
      </c>
      <c r="R56" s="233">
        <f t="shared" si="8"/>
        <v>3.7058120092302645E-2</v>
      </c>
      <c r="S56" s="233">
        <f t="shared" si="8"/>
        <v>3.7059339165227134E-2</v>
      </c>
      <c r="T56" s="233">
        <f t="shared" si="8"/>
        <v>3.7062881491313086E-2</v>
      </c>
      <c r="U56" s="233">
        <f t="shared" si="8"/>
        <v>3.6748263578609761E-2</v>
      </c>
      <c r="V56" s="233">
        <f t="shared" si="8"/>
        <v>3.6718055049383622E-2</v>
      </c>
      <c r="W56" s="233">
        <f t="shared" si="8"/>
        <v>3.7386089408081996E-2</v>
      </c>
      <c r="X56" s="233">
        <f t="shared" si="8"/>
        <v>3.743446591545592E-2</v>
      </c>
      <c r="Y56" s="233">
        <f t="shared" si="8"/>
        <v>3.7565497843702049E-2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0.18481513311735467</v>
      </c>
      <c r="C57" s="234">
        <f t="shared" si="9"/>
        <v>0.18477979799146457</v>
      </c>
      <c r="D57" s="234">
        <f t="shared" si="9"/>
        <v>0.18426979856246017</v>
      </c>
      <c r="E57" s="234">
        <f t="shared" si="9"/>
        <v>0.1839929649893664</v>
      </c>
      <c r="F57" s="234">
        <f t="shared" si="9"/>
        <v>0.18242747397874409</v>
      </c>
      <c r="G57" s="234">
        <f t="shared" si="9"/>
        <v>0.18168905634266599</v>
      </c>
      <c r="H57" s="234">
        <f t="shared" si="9"/>
        <v>0.18111809547958677</v>
      </c>
      <c r="I57" s="234">
        <f t="shared" si="9"/>
        <v>0.18147367727919619</v>
      </c>
      <c r="J57" s="234">
        <f t="shared" si="9"/>
        <v>0.18160294049020759</v>
      </c>
      <c r="K57" s="234">
        <f t="shared" si="9"/>
        <v>0.18118697532028424</v>
      </c>
      <c r="L57" s="234">
        <f t="shared" si="9"/>
        <v>0.18031443788186713</v>
      </c>
      <c r="M57" s="234">
        <f t="shared" si="9"/>
        <v>0.17987381559540247</v>
      </c>
      <c r="N57" s="234">
        <f t="shared" si="9"/>
        <v>0.18002682432293426</v>
      </c>
      <c r="O57" s="234">
        <f t="shared" si="9"/>
        <v>0.1802329247285665</v>
      </c>
      <c r="P57" s="234">
        <f t="shared" si="9"/>
        <v>0.18021849237369761</v>
      </c>
      <c r="Q57" s="234">
        <f t="shared" si="9"/>
        <v>0.17989584573010592</v>
      </c>
      <c r="R57" s="234">
        <f t="shared" si="9"/>
        <v>0.1797374174492633</v>
      </c>
      <c r="S57" s="234">
        <f t="shared" si="9"/>
        <v>0.17989116704783734</v>
      </c>
      <c r="T57" s="234">
        <f t="shared" si="9"/>
        <v>0.17989379538332906</v>
      </c>
      <c r="U57" s="234">
        <f t="shared" si="9"/>
        <v>0.1784614040560222</v>
      </c>
      <c r="V57" s="234">
        <f t="shared" si="9"/>
        <v>0.17832596103247553</v>
      </c>
      <c r="W57" s="234">
        <f t="shared" si="9"/>
        <v>0.180846273265729</v>
      </c>
      <c r="X57" s="234">
        <f t="shared" si="9"/>
        <v>0.18065054412648648</v>
      </c>
      <c r="Y57" s="234">
        <f t="shared" si="9"/>
        <v>0.18069301913131502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0.14040124259808795</v>
      </c>
      <c r="C58" s="302">
        <f t="shared" si="10"/>
        <v>0.1403305601182003</v>
      </c>
      <c r="D58" s="302">
        <f t="shared" si="10"/>
        <v>0.13739572912673792</v>
      </c>
      <c r="E58" s="302">
        <f t="shared" si="10"/>
        <v>0.13537269761400217</v>
      </c>
      <c r="F58" s="302">
        <f t="shared" si="10"/>
        <v>0.128541660836891</v>
      </c>
      <c r="G58" s="302">
        <f t="shared" si="10"/>
        <v>0.12330108727193932</v>
      </c>
      <c r="H58" s="302">
        <f t="shared" si="10"/>
        <v>0.1198121541855634</v>
      </c>
      <c r="I58" s="302">
        <f t="shared" si="10"/>
        <v>0.12072017699869156</v>
      </c>
      <c r="J58" s="302">
        <f t="shared" si="10"/>
        <v>0.12186828978786336</v>
      </c>
      <c r="K58" s="302">
        <f t="shared" si="10"/>
        <v>0.11780774141802901</v>
      </c>
      <c r="L58" s="302">
        <f t="shared" si="10"/>
        <v>0.10759635891908904</v>
      </c>
      <c r="M58" s="302">
        <f t="shared" si="10"/>
        <v>9.6784598403598834E-2</v>
      </c>
      <c r="N58" s="302">
        <f t="shared" si="10"/>
        <v>9.8867056383130023E-2</v>
      </c>
      <c r="O58" s="302">
        <f t="shared" si="10"/>
        <v>9.6653749075868184E-2</v>
      </c>
      <c r="P58" s="302">
        <f t="shared" si="10"/>
        <v>9.6716097044259444E-2</v>
      </c>
      <c r="Q58" s="302">
        <f t="shared" si="10"/>
        <v>9.4938694530651555E-2</v>
      </c>
      <c r="R58" s="302">
        <f t="shared" si="10"/>
        <v>9.5686769541651062E-2</v>
      </c>
      <c r="S58" s="302">
        <f t="shared" si="10"/>
        <v>9.4363802114652146E-2</v>
      </c>
      <c r="T58" s="302">
        <f t="shared" si="10"/>
        <v>9.1264069610261137E-2</v>
      </c>
      <c r="U58" s="302">
        <f t="shared" si="10"/>
        <v>8.63880833713805E-2</v>
      </c>
      <c r="V58" s="302">
        <f t="shared" si="10"/>
        <v>8.4521001713561736E-2</v>
      </c>
      <c r="W58" s="302">
        <f t="shared" si="10"/>
        <v>0.10522709041092108</v>
      </c>
      <c r="X58" s="302">
        <f t="shared" si="10"/>
        <v>0.10252069281249999</v>
      </c>
      <c r="Y58" s="302">
        <f t="shared" si="10"/>
        <v>0.10287807311540297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4.4413890519266724E-2</v>
      </c>
      <c r="C59" s="302">
        <f t="shared" si="11"/>
        <v>4.4449237873264255E-2</v>
      </c>
      <c r="D59" s="302">
        <f t="shared" si="11"/>
        <v>4.6874069435722275E-2</v>
      </c>
      <c r="E59" s="302">
        <f t="shared" si="11"/>
        <v>4.8620267375364255E-2</v>
      </c>
      <c r="F59" s="302">
        <f t="shared" si="11"/>
        <v>5.388581314185311E-2</v>
      </c>
      <c r="G59" s="302">
        <f t="shared" si="11"/>
        <v>5.8387969070726665E-2</v>
      </c>
      <c r="H59" s="302">
        <f t="shared" si="11"/>
        <v>6.1305941294023343E-2</v>
      </c>
      <c r="I59" s="302">
        <f t="shared" si="11"/>
        <v>6.0753500280504628E-2</v>
      </c>
      <c r="J59" s="302">
        <f t="shared" si="11"/>
        <v>5.9734650702344252E-2</v>
      </c>
      <c r="K59" s="302">
        <f t="shared" si="11"/>
        <v>6.337923390225525E-2</v>
      </c>
      <c r="L59" s="302">
        <f t="shared" si="11"/>
        <v>7.2718078962778085E-2</v>
      </c>
      <c r="M59" s="302">
        <f t="shared" si="11"/>
        <v>8.3089217191803635E-2</v>
      </c>
      <c r="N59" s="302">
        <f t="shared" si="11"/>
        <v>8.1159767939804242E-2</v>
      </c>
      <c r="O59" s="302">
        <f t="shared" si="11"/>
        <v>8.3579175652698331E-2</v>
      </c>
      <c r="P59" s="302">
        <f t="shared" si="11"/>
        <v>8.3502395329438192E-2</v>
      </c>
      <c r="Q59" s="302">
        <f t="shared" si="11"/>
        <v>8.4957151199454364E-2</v>
      </c>
      <c r="R59" s="302">
        <f t="shared" si="11"/>
        <v>8.4050647907612228E-2</v>
      </c>
      <c r="S59" s="302">
        <f t="shared" si="11"/>
        <v>8.552736493318519E-2</v>
      </c>
      <c r="T59" s="302">
        <f t="shared" si="11"/>
        <v>8.8629725773067922E-2</v>
      </c>
      <c r="U59" s="302">
        <f t="shared" si="11"/>
        <v>9.2073320684641705E-2</v>
      </c>
      <c r="V59" s="302">
        <f t="shared" si="11"/>
        <v>9.3804959318913778E-2</v>
      </c>
      <c r="W59" s="302">
        <f t="shared" si="11"/>
        <v>7.5619182854807926E-2</v>
      </c>
      <c r="X59" s="302">
        <f t="shared" si="11"/>
        <v>7.812985131398649E-2</v>
      </c>
      <c r="Y59" s="302">
        <f t="shared" si="11"/>
        <v>7.7814946015912059E-2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7.8581943330601423E-2</v>
      </c>
      <c r="C60" s="301">
        <f t="shared" si="12"/>
        <v>7.8587876738569262E-2</v>
      </c>
      <c r="D60" s="301">
        <f t="shared" si="12"/>
        <v>7.8464372750541661E-2</v>
      </c>
      <c r="E60" s="301">
        <f t="shared" si="12"/>
        <v>7.8331381851401857E-2</v>
      </c>
      <c r="F60" s="301">
        <f t="shared" si="12"/>
        <v>7.7701523638257941E-2</v>
      </c>
      <c r="G60" s="301">
        <f t="shared" si="12"/>
        <v>7.7352001725621664E-2</v>
      </c>
      <c r="H60" s="301">
        <f t="shared" si="12"/>
        <v>7.7065266228740367E-2</v>
      </c>
      <c r="I60" s="301">
        <f t="shared" si="12"/>
        <v>7.7174663334109148E-2</v>
      </c>
      <c r="J60" s="301">
        <f t="shared" si="12"/>
        <v>7.7311208169599216E-2</v>
      </c>
      <c r="K60" s="301">
        <f t="shared" si="12"/>
        <v>7.6966810530750315E-2</v>
      </c>
      <c r="L60" s="301">
        <f t="shared" si="12"/>
        <v>7.6063013908839294E-2</v>
      </c>
      <c r="M60" s="301">
        <f t="shared" si="12"/>
        <v>7.5180778507822649E-2</v>
      </c>
      <c r="N60" s="301">
        <f t="shared" si="12"/>
        <v>7.5446245584711122E-2</v>
      </c>
      <c r="O60" s="301">
        <f t="shared" si="12"/>
        <v>7.53145918816122E-2</v>
      </c>
      <c r="P60" s="301">
        <f t="shared" si="12"/>
        <v>7.5338100199691893E-2</v>
      </c>
      <c r="Q60" s="301">
        <f t="shared" si="12"/>
        <v>7.5068948826905554E-2</v>
      </c>
      <c r="R60" s="301">
        <f t="shared" si="12"/>
        <v>7.5091762865281783E-2</v>
      </c>
      <c r="S60" s="301">
        <f t="shared" si="12"/>
        <v>7.4998990871395568E-2</v>
      </c>
      <c r="T60" s="301">
        <f t="shared" si="12"/>
        <v>7.4682116798265447E-2</v>
      </c>
      <c r="U60" s="301">
        <f t="shared" si="12"/>
        <v>7.376708466225812E-2</v>
      </c>
      <c r="V60" s="301">
        <f t="shared" si="12"/>
        <v>7.3546948671638954E-2</v>
      </c>
      <c r="W60" s="301">
        <f t="shared" si="12"/>
        <v>7.6139449516358551E-2</v>
      </c>
      <c r="X60" s="301">
        <f t="shared" si="12"/>
        <v>7.5856176907016848E-2</v>
      </c>
      <c r="Y60" s="301">
        <f t="shared" si="12"/>
        <v>7.5881951724946772E-2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5.8267083289607363E-2</v>
      </c>
      <c r="C61" s="302">
        <f t="shared" si="13"/>
        <v>5.8248262200347088E-2</v>
      </c>
      <c r="D61" s="302">
        <f t="shared" si="13"/>
        <v>5.7875485643768813E-2</v>
      </c>
      <c r="E61" s="302">
        <f t="shared" si="13"/>
        <v>5.759662786202796E-2</v>
      </c>
      <c r="F61" s="302">
        <f t="shared" si="13"/>
        <v>5.6603550845263799E-2</v>
      </c>
      <c r="G61" s="302">
        <f t="shared" si="13"/>
        <v>5.5929731798243551E-2</v>
      </c>
      <c r="H61" s="302">
        <f t="shared" si="13"/>
        <v>5.5451124688516776E-2</v>
      </c>
      <c r="I61" s="302">
        <f t="shared" si="13"/>
        <v>5.559542179555628E-2</v>
      </c>
      <c r="J61" s="302">
        <f t="shared" si="13"/>
        <v>5.5766760487378532E-2</v>
      </c>
      <c r="K61" s="302">
        <f t="shared" si="13"/>
        <v>5.5228237411938254E-2</v>
      </c>
      <c r="L61" s="302">
        <f t="shared" si="13"/>
        <v>5.3841885796693328E-2</v>
      </c>
      <c r="M61" s="302">
        <f t="shared" si="13"/>
        <v>5.2433855469043035E-2</v>
      </c>
      <c r="N61" s="302">
        <f t="shared" si="13"/>
        <v>5.2772071951162722E-2</v>
      </c>
      <c r="O61" s="302">
        <f t="shared" si="13"/>
        <v>5.2482279864685427E-2</v>
      </c>
      <c r="P61" s="302">
        <f t="shared" si="13"/>
        <v>5.2488429025749517E-2</v>
      </c>
      <c r="Q61" s="302">
        <f t="shared" si="13"/>
        <v>5.2185260041668943E-2</v>
      </c>
      <c r="R61" s="302">
        <f t="shared" si="13"/>
        <v>5.2269137085796807E-2</v>
      </c>
      <c r="S61" s="302">
        <f t="shared" si="13"/>
        <v>5.21222599244189E-2</v>
      </c>
      <c r="T61" s="302">
        <f t="shared" si="13"/>
        <v>5.1651867294889041E-2</v>
      </c>
      <c r="U61" s="302">
        <f t="shared" si="13"/>
        <v>5.0845520587968221E-2</v>
      </c>
      <c r="V61" s="302">
        <f t="shared" si="13"/>
        <v>5.0583814375384603E-2</v>
      </c>
      <c r="W61" s="302">
        <f t="shared" si="13"/>
        <v>5.3709138928949976E-2</v>
      </c>
      <c r="X61" s="302">
        <f t="shared" si="13"/>
        <v>5.3286845012334418E-2</v>
      </c>
      <c r="Y61" s="302">
        <f t="shared" si="13"/>
        <v>5.3329039848080469E-2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2.0314860040994066E-2</v>
      </c>
      <c r="C62" s="302">
        <f t="shared" si="14"/>
        <v>2.0339614538222178E-2</v>
      </c>
      <c r="D62" s="302">
        <f t="shared" si="14"/>
        <v>2.0588887106772851E-2</v>
      </c>
      <c r="E62" s="302">
        <f t="shared" si="14"/>
        <v>2.0734753989373887E-2</v>
      </c>
      <c r="F62" s="302">
        <f t="shared" si="14"/>
        <v>2.1097972792994139E-2</v>
      </c>
      <c r="G62" s="302">
        <f t="shared" si="14"/>
        <v>2.1422269927378113E-2</v>
      </c>
      <c r="H62" s="302">
        <f t="shared" si="14"/>
        <v>2.1614141540223595E-2</v>
      </c>
      <c r="I62" s="302">
        <f t="shared" si="14"/>
        <v>2.1579241538552871E-2</v>
      </c>
      <c r="J62" s="302">
        <f t="shared" si="14"/>
        <v>2.1544447682220684E-2</v>
      </c>
      <c r="K62" s="302">
        <f t="shared" si="14"/>
        <v>2.1738573118812058E-2</v>
      </c>
      <c r="L62" s="302">
        <f t="shared" si="14"/>
        <v>2.2221128112145959E-2</v>
      </c>
      <c r="M62" s="302">
        <f t="shared" si="14"/>
        <v>2.274692303877961E-2</v>
      </c>
      <c r="N62" s="302">
        <f t="shared" si="14"/>
        <v>2.267417363354839E-2</v>
      </c>
      <c r="O62" s="302">
        <f t="shared" si="14"/>
        <v>2.2832312016926773E-2</v>
      </c>
      <c r="P62" s="302">
        <f t="shared" si="14"/>
        <v>2.2849671173942376E-2</v>
      </c>
      <c r="Q62" s="302">
        <f t="shared" si="14"/>
        <v>2.2883688785236611E-2</v>
      </c>
      <c r="R62" s="302">
        <f t="shared" si="14"/>
        <v>2.2822625779484972E-2</v>
      </c>
      <c r="S62" s="302">
        <f t="shared" si="14"/>
        <v>2.2876730946976672E-2</v>
      </c>
      <c r="T62" s="302">
        <f t="shared" si="14"/>
        <v>2.3030249503376402E-2</v>
      </c>
      <c r="U62" s="302">
        <f t="shared" si="14"/>
        <v>2.2921564074289889E-2</v>
      </c>
      <c r="V62" s="302">
        <f t="shared" si="14"/>
        <v>2.2963134296254347E-2</v>
      </c>
      <c r="W62" s="302">
        <f t="shared" si="14"/>
        <v>2.2430310587408579E-2</v>
      </c>
      <c r="X62" s="302">
        <f t="shared" si="14"/>
        <v>2.2569331894682427E-2</v>
      </c>
      <c r="Y62" s="302">
        <f t="shared" si="14"/>
        <v>2.2552911876866307E-2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0.22630424463349544</v>
      </c>
      <c r="C63" s="301">
        <f t="shared" si="15"/>
        <v>0.22626097713240564</v>
      </c>
      <c r="D63" s="301">
        <f t="shared" si="15"/>
        <v>0.22563648803566558</v>
      </c>
      <c r="E63" s="301">
        <f t="shared" si="15"/>
        <v>0.22529750815024452</v>
      </c>
      <c r="F63" s="301">
        <f t="shared" si="15"/>
        <v>0.22338058038213562</v>
      </c>
      <c r="G63" s="301">
        <f t="shared" si="15"/>
        <v>0.22247639552163181</v>
      </c>
      <c r="H63" s="301">
        <f t="shared" si="15"/>
        <v>0.2217772597709225</v>
      </c>
      <c r="I63" s="301">
        <f t="shared" si="15"/>
        <v>0.22221266605615858</v>
      </c>
      <c r="J63" s="301">
        <f t="shared" si="15"/>
        <v>0.22237094753902981</v>
      </c>
      <c r="K63" s="301">
        <f t="shared" si="15"/>
        <v>0.22186160243300104</v>
      </c>
      <c r="L63" s="301">
        <f t="shared" si="15"/>
        <v>0.22079318924310251</v>
      </c>
      <c r="M63" s="301">
        <f t="shared" si="15"/>
        <v>0.22025365174947248</v>
      </c>
      <c r="N63" s="301">
        <f t="shared" si="15"/>
        <v>0.22044100937502142</v>
      </c>
      <c r="O63" s="301">
        <f t="shared" si="15"/>
        <v>0.2206933772186529</v>
      </c>
      <c r="P63" s="301">
        <f t="shared" si="15"/>
        <v>0.22067570494738481</v>
      </c>
      <c r="Q63" s="301">
        <f t="shared" si="15"/>
        <v>0.22028062742461946</v>
      </c>
      <c r="R63" s="301">
        <f t="shared" si="15"/>
        <v>0.22008663361134284</v>
      </c>
      <c r="S63" s="301">
        <f t="shared" si="15"/>
        <v>0.22027489842592332</v>
      </c>
      <c r="T63" s="301">
        <f t="shared" si="15"/>
        <v>0.22027811679591316</v>
      </c>
      <c r="U63" s="301">
        <f t="shared" si="15"/>
        <v>0.21852416823186396</v>
      </c>
      <c r="V63" s="301">
        <f t="shared" si="15"/>
        <v>0.2183583196316026</v>
      </c>
      <c r="W63" s="301">
        <f t="shared" si="15"/>
        <v>0.22144441624374986</v>
      </c>
      <c r="X63" s="301">
        <f t="shared" si="15"/>
        <v>0.22120474790998348</v>
      </c>
      <c r="Y63" s="301">
        <f t="shared" si="15"/>
        <v>0.22125675811997764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0.17191988889561782</v>
      </c>
      <c r="C64" s="302">
        <f t="shared" si="16"/>
        <v>0.17183333892024533</v>
      </c>
      <c r="D64" s="302">
        <f t="shared" si="16"/>
        <v>0.1682396683184546</v>
      </c>
      <c r="E64" s="302">
        <f t="shared" si="16"/>
        <v>0.16576248687428832</v>
      </c>
      <c r="F64" s="302">
        <f t="shared" si="16"/>
        <v>0.15739795204517262</v>
      </c>
      <c r="G64" s="302">
        <f t="shared" si="16"/>
        <v>0.15098092319012979</v>
      </c>
      <c r="H64" s="302">
        <f t="shared" si="16"/>
        <v>0.14670876022722043</v>
      </c>
      <c r="I64" s="302">
        <f t="shared" si="16"/>
        <v>0.147820624896357</v>
      </c>
      <c r="J64" s="302">
        <f t="shared" si="16"/>
        <v>0.14922647729126126</v>
      </c>
      <c r="K64" s="302">
        <f t="shared" si="16"/>
        <v>0.14425437724656609</v>
      </c>
      <c r="L64" s="302">
        <f t="shared" si="16"/>
        <v>0.13175064357439467</v>
      </c>
      <c r="M64" s="302">
        <f t="shared" si="16"/>
        <v>0.11851175314726388</v>
      </c>
      <c r="N64" s="302">
        <f t="shared" si="16"/>
        <v>0.12106170169362851</v>
      </c>
      <c r="O64" s="302">
        <f t="shared" si="16"/>
        <v>0.11835152948065492</v>
      </c>
      <c r="P64" s="302">
        <f t="shared" si="16"/>
        <v>0.11842787393174621</v>
      </c>
      <c r="Q64" s="302">
        <f t="shared" si="16"/>
        <v>0.11625146269059372</v>
      </c>
      <c r="R64" s="302">
        <f t="shared" si="16"/>
        <v>0.11716747290814417</v>
      </c>
      <c r="S64" s="302">
        <f t="shared" si="16"/>
        <v>0.11554751279345157</v>
      </c>
      <c r="T64" s="302">
        <f t="shared" si="16"/>
        <v>0.11175192197174834</v>
      </c>
      <c r="U64" s="302">
        <f t="shared" si="16"/>
        <v>0.1057813265772006</v>
      </c>
      <c r="V64" s="302">
        <f t="shared" si="16"/>
        <v>0.10349510413905513</v>
      </c>
      <c r="W64" s="302">
        <f t="shared" si="16"/>
        <v>0.12884949846235236</v>
      </c>
      <c r="X64" s="302">
        <f t="shared" si="16"/>
        <v>0.12553554221938776</v>
      </c>
      <c r="Y64" s="302">
        <f t="shared" si="16"/>
        <v>0.12597315075355464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5.4384355737877609E-2</v>
      </c>
      <c r="C65" s="302">
        <f t="shared" si="17"/>
        <v>5.4427638212160304E-2</v>
      </c>
      <c r="D65" s="302">
        <f t="shared" si="17"/>
        <v>5.7396819717210959E-2</v>
      </c>
      <c r="E65" s="302">
        <f t="shared" si="17"/>
        <v>5.9535021275956217E-2</v>
      </c>
      <c r="F65" s="302">
        <f t="shared" si="17"/>
        <v>6.5982628336962987E-2</v>
      </c>
      <c r="G65" s="302">
        <f t="shared" si="17"/>
        <v>7.1495472331502052E-2</v>
      </c>
      <c r="H65" s="302">
        <f t="shared" si="17"/>
        <v>7.5068499543702052E-2</v>
      </c>
      <c r="I65" s="302">
        <f t="shared" si="17"/>
        <v>7.4392041159801581E-2</v>
      </c>
      <c r="J65" s="302">
        <f t="shared" si="17"/>
        <v>7.3144470247768545E-2</v>
      </c>
      <c r="K65" s="302">
        <f t="shared" si="17"/>
        <v>7.7607225186434939E-2</v>
      </c>
      <c r="L65" s="302">
        <f t="shared" si="17"/>
        <v>8.9042545668707826E-2</v>
      </c>
      <c r="M65" s="302">
        <f t="shared" si="17"/>
        <v>0.10174189860220859</v>
      </c>
      <c r="N65" s="302">
        <f t="shared" si="17"/>
        <v>9.9379307681392914E-2</v>
      </c>
      <c r="O65" s="302">
        <f t="shared" si="17"/>
        <v>0.102341847737998</v>
      </c>
      <c r="P65" s="302">
        <f t="shared" si="17"/>
        <v>0.10224783101563861</v>
      </c>
      <c r="Q65" s="302">
        <f t="shared" si="17"/>
        <v>0.10402916473402574</v>
      </c>
      <c r="R65" s="302">
        <f t="shared" si="17"/>
        <v>0.10291916070319866</v>
      </c>
      <c r="S65" s="302">
        <f t="shared" si="17"/>
        <v>0.10472738563247173</v>
      </c>
      <c r="T65" s="302">
        <f t="shared" si="17"/>
        <v>0.10852619482416481</v>
      </c>
      <c r="U65" s="302">
        <f t="shared" si="17"/>
        <v>0.11274284165466335</v>
      </c>
      <c r="V65" s="302">
        <f t="shared" si="17"/>
        <v>0.11486321549254747</v>
      </c>
      <c r="W65" s="302">
        <f t="shared" si="17"/>
        <v>9.2594917781397515E-2</v>
      </c>
      <c r="X65" s="302">
        <f t="shared" si="17"/>
        <v>9.5669205690595727E-2</v>
      </c>
      <c r="Y65" s="302">
        <f t="shared" si="17"/>
        <v>9.5283607366422995E-2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0.20953059821837938</v>
      </c>
      <c r="C66" s="301">
        <f t="shared" si="18"/>
        <v>0.2093058020034213</v>
      </c>
      <c r="D66" s="301">
        <f t="shared" si="18"/>
        <v>0.20740364738380376</v>
      </c>
      <c r="E66" s="301">
        <f t="shared" si="18"/>
        <v>0.20629826419989106</v>
      </c>
      <c r="F66" s="301">
        <f t="shared" si="18"/>
        <v>0.20597628872364157</v>
      </c>
      <c r="G66" s="301">
        <f t="shared" si="18"/>
        <v>0.20386748147985698</v>
      </c>
      <c r="H66" s="301">
        <f t="shared" si="18"/>
        <v>0.20302629874341294</v>
      </c>
      <c r="I66" s="301">
        <f t="shared" si="18"/>
        <v>0.20251854768130942</v>
      </c>
      <c r="J66" s="301">
        <f t="shared" si="18"/>
        <v>0.20250636014119547</v>
      </c>
      <c r="K66" s="301">
        <f t="shared" si="18"/>
        <v>0.20133564596392942</v>
      </c>
      <c r="L66" s="301">
        <f t="shared" si="18"/>
        <v>0.19810784780702251</v>
      </c>
      <c r="M66" s="301">
        <f t="shared" si="18"/>
        <v>0.19318886411895309</v>
      </c>
      <c r="N66" s="301">
        <f t="shared" si="18"/>
        <v>0.19347342476331655</v>
      </c>
      <c r="O66" s="301">
        <f t="shared" si="18"/>
        <v>0.19105626900253181</v>
      </c>
      <c r="P66" s="301">
        <f t="shared" si="18"/>
        <v>0.19082664310004438</v>
      </c>
      <c r="Q66" s="301">
        <f t="shared" si="18"/>
        <v>0.19143071208060708</v>
      </c>
      <c r="R66" s="301">
        <f t="shared" si="18"/>
        <v>0.19257996503476912</v>
      </c>
      <c r="S66" s="301">
        <f t="shared" si="18"/>
        <v>0.19162909505623665</v>
      </c>
      <c r="T66" s="301">
        <f t="shared" si="18"/>
        <v>0.18994923388489832</v>
      </c>
      <c r="U66" s="301">
        <f t="shared" si="18"/>
        <v>0.19577219104090376</v>
      </c>
      <c r="V66" s="301">
        <f t="shared" si="18"/>
        <v>0.19578568752816658</v>
      </c>
      <c r="W66" s="301">
        <f t="shared" si="18"/>
        <v>0.19381631472253597</v>
      </c>
      <c r="X66" s="301">
        <f t="shared" si="18"/>
        <v>0.19268693355458569</v>
      </c>
      <c r="Y66" s="301">
        <f t="shared" si="18"/>
        <v>0.19264820391170562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0.11057179366911009</v>
      </c>
      <c r="C67" s="301">
        <f t="shared" si="19"/>
        <v>0.1107065299731933</v>
      </c>
      <c r="D67" s="301">
        <f t="shared" si="19"/>
        <v>0.1120632961513276</v>
      </c>
      <c r="E67" s="301">
        <f t="shared" si="19"/>
        <v>0.11285723530786486</v>
      </c>
      <c r="F67" s="301">
        <f t="shared" si="19"/>
        <v>0.1148341996841685</v>
      </c>
      <c r="G67" s="301">
        <f t="shared" si="19"/>
        <v>0.11659931722660925</v>
      </c>
      <c r="H67" s="301">
        <f t="shared" si="19"/>
        <v>0.11764365562439778</v>
      </c>
      <c r="I67" s="301">
        <f t="shared" si="19"/>
        <v>0.11745369833323259</v>
      </c>
      <c r="J67" s="301">
        <f t="shared" si="19"/>
        <v>0.1172643187807498</v>
      </c>
      <c r="K67" s="301">
        <f t="shared" si="19"/>
        <v>0.11832092452045916</v>
      </c>
      <c r="L67" s="301">
        <f t="shared" si="19"/>
        <v>0.12094742409019499</v>
      </c>
      <c r="M67" s="301">
        <f t="shared" si="19"/>
        <v>0.12380927438218234</v>
      </c>
      <c r="N67" s="301">
        <f t="shared" si="19"/>
        <v>0.12341330649421543</v>
      </c>
      <c r="O67" s="301">
        <f t="shared" si="19"/>
        <v>0.12427403822767535</v>
      </c>
      <c r="P67" s="301">
        <f t="shared" si="19"/>
        <v>0.12436852241924382</v>
      </c>
      <c r="Q67" s="301">
        <f t="shared" si="19"/>
        <v>0.12455367694600657</v>
      </c>
      <c r="R67" s="301">
        <f t="shared" si="19"/>
        <v>0.12422131698590043</v>
      </c>
      <c r="S67" s="301">
        <f t="shared" si="19"/>
        <v>0.12451580611377294</v>
      </c>
      <c r="T67" s="301">
        <f t="shared" si="19"/>
        <v>0.12535139258143041</v>
      </c>
      <c r="U67" s="301">
        <f t="shared" si="19"/>
        <v>0.12475982843501045</v>
      </c>
      <c r="V67" s="301">
        <f t="shared" si="19"/>
        <v>0.12498609108198697</v>
      </c>
      <c r="W67" s="301">
        <f t="shared" si="19"/>
        <v>0.12208598381678228</v>
      </c>
      <c r="X67" s="301">
        <f t="shared" si="19"/>
        <v>0.12284266317723436</v>
      </c>
      <c r="Y67" s="301">
        <f t="shared" si="19"/>
        <v>0.12275329062835424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6.9253396110274548E-2</v>
      </c>
      <c r="C68" s="235">
        <f t="shared" si="20"/>
        <v>6.9337784237910705E-2</v>
      </c>
      <c r="D68" s="235">
        <f t="shared" si="20"/>
        <v>7.0187554893205828E-2</v>
      </c>
      <c r="E68" s="235">
        <f t="shared" si="20"/>
        <v>7.0684815370499601E-2</v>
      </c>
      <c r="F68" s="235">
        <f t="shared" si="20"/>
        <v>7.1923028955582335E-2</v>
      </c>
      <c r="G68" s="235">
        <f t="shared" si="20"/>
        <v>7.3028558496991913E-2</v>
      </c>
      <c r="H68" s="235">
        <f t="shared" si="20"/>
        <v>7.3682649186265284E-2</v>
      </c>
      <c r="I68" s="235">
        <f t="shared" si="20"/>
        <v>7.3563675014891472E-2</v>
      </c>
      <c r="J68" s="235">
        <f t="shared" si="20"/>
        <v>7.3445062693176563E-2</v>
      </c>
      <c r="K68" s="235">
        <f t="shared" si="20"/>
        <v>7.410683667184105E-2</v>
      </c>
      <c r="L68" s="235">
        <f t="shared" si="20"/>
        <v>7.5751867552236382E-2</v>
      </c>
      <c r="M68" s="235">
        <f t="shared" si="20"/>
        <v>7.7544303446623691E-2</v>
      </c>
      <c r="N68" s="235">
        <f t="shared" si="20"/>
        <v>7.7296300587283415E-2</v>
      </c>
      <c r="O68" s="235">
        <f t="shared" si="20"/>
        <v>7.7835394633820845E-2</v>
      </c>
      <c r="P68" s="235">
        <f t="shared" si="20"/>
        <v>7.7894572032755294E-2</v>
      </c>
      <c r="Q68" s="235">
        <f t="shared" si="20"/>
        <v>7.8010538133675061E-2</v>
      </c>
      <c r="R68" s="235">
        <f t="shared" si="20"/>
        <v>7.7802374232153249E-2</v>
      </c>
      <c r="S68" s="235">
        <f t="shared" si="20"/>
        <v>7.7986818849952982E-2</v>
      </c>
      <c r="T68" s="235">
        <f t="shared" si="20"/>
        <v>7.8510163897626092E-2</v>
      </c>
      <c r="U68" s="235">
        <f t="shared" si="20"/>
        <v>7.8139655065335142E-2</v>
      </c>
      <c r="V68" s="235">
        <f t="shared" si="20"/>
        <v>7.8281368030242937E-2</v>
      </c>
      <c r="W68" s="235">
        <f t="shared" si="20"/>
        <v>7.6464971004067045E-2</v>
      </c>
      <c r="X68" s="235">
        <f t="shared" si="20"/>
        <v>7.6938894902187707E-2</v>
      </c>
      <c r="Y68" s="235">
        <f t="shared" si="20"/>
        <v>7.6882919030551736E-2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0.53684302529075034</v>
      </c>
      <c r="C72" s="322">
        <f>IF(C$5=0,0,C$5/MAE_fec!C$5)</f>
        <v>0.53621843342927356</v>
      </c>
      <c r="D72" s="322">
        <f>IF(D$5=0,0,D$5/MAE_fec!D$5)</f>
        <v>0.53701247062713742</v>
      </c>
      <c r="E72" s="322">
        <f>IF(E$5=0,0,E$5/MAE_fec!E$5)</f>
        <v>0.53844122496542801</v>
      </c>
      <c r="F72" s="322">
        <f>IF(F$5=0,0,F$5/MAE_fec!F$5)</f>
        <v>0.54125056838318952</v>
      </c>
      <c r="G72" s="322">
        <f>IF(G$5=0,0,G$5/MAE_fec!G$5)</f>
        <v>0.54309727443317468</v>
      </c>
      <c r="H72" s="322">
        <f>IF(H$5=0,0,H$5/MAE_fec!H$5)</f>
        <v>0.54378544312205335</v>
      </c>
      <c r="I72" s="322">
        <f>IF(I$5=0,0,I$5/MAE_fec!I$5)</f>
        <v>0.5445491880035882</v>
      </c>
      <c r="J72" s="322">
        <f>IF(J$5=0,0,J$5/MAE_fec!J$5)</f>
        <v>0.54338873143149846</v>
      </c>
      <c r="K72" s="322">
        <f>IF(K$5=0,0,K$5/MAE_fec!K$5)</f>
        <v>0.5460754907041363</v>
      </c>
      <c r="L72" s="322">
        <f>IF(L$5=0,0,L$5/MAE_fec!L$5)</f>
        <v>0.55085924564181765</v>
      </c>
      <c r="M72" s="322">
        <f>IF(M$5=0,0,M$5/MAE_fec!M$5)</f>
        <v>0.55477500415289549</v>
      </c>
      <c r="N72" s="322">
        <f>IF(N$5=0,0,N$5/MAE_fec!N$5)</f>
        <v>0.55415120698065101</v>
      </c>
      <c r="O72" s="322">
        <f>IF(O$5=0,0,O$5/MAE_fec!O$5)</f>
        <v>0.55483940423011668</v>
      </c>
      <c r="P72" s="322">
        <f>IF(P$5=0,0,P$5/MAE_fec!P$5)</f>
        <v>0.55435866238313003</v>
      </c>
      <c r="Q72" s="322">
        <f>IF(Q$5=0,0,Q$5/MAE_fec!Q$5)</f>
        <v>0.5548698450962154</v>
      </c>
      <c r="R72" s="322">
        <f>IF(R$5=0,0,R$5/MAE_fec!R$5)</f>
        <v>0.55451063983467197</v>
      </c>
      <c r="S72" s="322">
        <f>IF(S$5=0,0,S$5/MAE_fec!S$5)</f>
        <v>0.55597116267645996</v>
      </c>
      <c r="T72" s="322">
        <f>IF(T$5=0,0,T$5/MAE_fec!T$5)</f>
        <v>0.55672311674597907</v>
      </c>
      <c r="U72" s="322">
        <f>IF(U$5=0,0,U$5/MAE_fec!U$5)</f>
        <v>0.56036108273856966</v>
      </c>
      <c r="V72" s="322">
        <f>IF(V$5=0,0,V$5/MAE_fec!V$5)</f>
        <v>0.56123694922029788</v>
      </c>
      <c r="W72" s="322">
        <f>IF(W$5=0,0,W$5/MAE_fec!W$5)</f>
        <v>0.55357534887714954</v>
      </c>
      <c r="X72" s="322">
        <f>IF(X$5=0,0,X$5/MAE_fec!X$5)</f>
        <v>0.55406777645134331</v>
      </c>
      <c r="Y72" s="322">
        <f>IF(Y$5=0,0,Y$5/MAE_fec!Y$5)</f>
        <v>0.55412574443852158</v>
      </c>
      <c r="DA72" s="95"/>
    </row>
    <row r="73" spans="1:105" ht="12" customHeight="1" x14ac:dyDescent="0.25">
      <c r="A73" s="173" t="s">
        <v>91</v>
      </c>
      <c r="B73" s="335">
        <f>IF(B$6=0,0,B$6/MAE_fec!B$6)</f>
        <v>0.48682259311115239</v>
      </c>
      <c r="C73" s="335">
        <f>IF(C$6=0,0,C$6/MAE_fec!C$6)</f>
        <v>0.48682259311115245</v>
      </c>
      <c r="D73" s="335">
        <f>IF(D$6=0,0,D$6/MAE_fec!D$6)</f>
        <v>0.48682259311115239</v>
      </c>
      <c r="E73" s="335">
        <f>IF(E$6=0,0,E$6/MAE_fec!E$6)</f>
        <v>0.48682259311115239</v>
      </c>
      <c r="F73" s="335">
        <f>IF(F$6=0,0,F$6/MAE_fec!F$6)</f>
        <v>0.48682259311115245</v>
      </c>
      <c r="G73" s="335">
        <f>IF(G$6=0,0,G$6/MAE_fec!G$6)</f>
        <v>0.48682259311115239</v>
      </c>
      <c r="H73" s="335">
        <f>IF(H$6=0,0,H$6/MAE_fec!H$6)</f>
        <v>0.48682259311115217</v>
      </c>
      <c r="I73" s="335">
        <f>IF(I$6=0,0,I$6/MAE_fec!I$6)</f>
        <v>0.48682259311115234</v>
      </c>
      <c r="J73" s="335">
        <f>IF(J$6=0,0,J$6/MAE_fec!J$6)</f>
        <v>0.48682259311115239</v>
      </c>
      <c r="K73" s="335">
        <f>IF(K$6=0,0,K$6/MAE_fec!K$6)</f>
        <v>0.48682259311115245</v>
      </c>
      <c r="L73" s="335">
        <f>IF(L$6=0,0,L$6/MAE_fec!L$6)</f>
        <v>0.48682259311115234</v>
      </c>
      <c r="M73" s="335">
        <f>IF(M$6=0,0,M$6/MAE_fec!M$6)</f>
        <v>0.48682259311115245</v>
      </c>
      <c r="N73" s="335">
        <f>IF(N$6=0,0,N$6/MAE_fec!N$6)</f>
        <v>0.48682259311115245</v>
      </c>
      <c r="O73" s="335">
        <f>IF(O$6=0,0,O$6/MAE_fec!O$6)</f>
        <v>0.48682259311115239</v>
      </c>
      <c r="P73" s="335">
        <f>IF(P$6=0,0,P$6/MAE_fec!P$6)</f>
        <v>0.48682259311115234</v>
      </c>
      <c r="Q73" s="335">
        <f>IF(Q$6=0,0,Q$6/MAE_fec!Q$6)</f>
        <v>0.48682259311115239</v>
      </c>
      <c r="R73" s="335">
        <f>IF(R$6=0,0,R$6/MAE_fec!R$6)</f>
        <v>0.48682259311115245</v>
      </c>
      <c r="S73" s="335">
        <f>IF(S$6=0,0,S$6/MAE_fec!S$6)</f>
        <v>0.48682259311115239</v>
      </c>
      <c r="T73" s="335">
        <f>IF(T$6=0,0,T$6/MAE_fec!T$6)</f>
        <v>0.48682259311115245</v>
      </c>
      <c r="U73" s="335">
        <f>IF(U$6=0,0,U$6/MAE_fec!U$6)</f>
        <v>0.48682259311115239</v>
      </c>
      <c r="V73" s="335">
        <f>IF(V$6=0,0,V$6/MAE_fec!V$6)</f>
        <v>0.48682259311115239</v>
      </c>
      <c r="W73" s="335">
        <f>IF(W$6=0,0,W$6/MAE_fec!W$6)</f>
        <v>0.48682259311115234</v>
      </c>
      <c r="X73" s="335">
        <f>IF(X$6=0,0,X$6/MAE_fec!X$6)</f>
        <v>0.48682259311115239</v>
      </c>
      <c r="Y73" s="335">
        <f>IF(Y$6=0,0,Y$6/MAE_fec!Y$6)</f>
        <v>0.48682259311115234</v>
      </c>
      <c r="DA73" s="177"/>
    </row>
    <row r="74" spans="1:105" ht="12" customHeight="1" x14ac:dyDescent="0.25">
      <c r="A74" s="173" t="s">
        <v>92</v>
      </c>
      <c r="B74" s="335">
        <f>IF(B$7=0,0,B$7/MAE_fec!B$7)</f>
        <v>0.12640816161666901</v>
      </c>
      <c r="C74" s="335">
        <f>IF(C$7=0,0,C$7/MAE_fec!C$7)</f>
        <v>0.12640816161666907</v>
      </c>
      <c r="D74" s="335">
        <f>IF(D$7=0,0,D$7/MAE_fec!D$7)</f>
        <v>0.12640816161666901</v>
      </c>
      <c r="E74" s="335">
        <f>IF(E$7=0,0,E$7/MAE_fec!E$7)</f>
        <v>0.1264081616166691</v>
      </c>
      <c r="F74" s="335">
        <f>IF(F$7=0,0,F$7/MAE_fec!F$7)</f>
        <v>0.12640816161666904</v>
      </c>
      <c r="G74" s="335">
        <f>IF(G$7=0,0,G$7/MAE_fec!G$7)</f>
        <v>0.12640816161666904</v>
      </c>
      <c r="H74" s="335">
        <f>IF(H$7=0,0,H$7/MAE_fec!H$7)</f>
        <v>0.12640816161666901</v>
      </c>
      <c r="I74" s="335">
        <f>IF(I$7=0,0,I$7/MAE_fec!I$7)</f>
        <v>0.12640816161666907</v>
      </c>
      <c r="J74" s="335">
        <f>IF(J$7=0,0,J$7/MAE_fec!J$7)</f>
        <v>0.12640816161666907</v>
      </c>
      <c r="K74" s="335">
        <f>IF(K$7=0,0,K$7/MAE_fec!K$7)</f>
        <v>0.12640816161666898</v>
      </c>
      <c r="L74" s="335">
        <f>IF(L$7=0,0,L$7/MAE_fec!L$7)</f>
        <v>0.12640816161666898</v>
      </c>
      <c r="M74" s="335">
        <f>IF(M$7=0,0,M$7/MAE_fec!M$7)</f>
        <v>0.12640816161666904</v>
      </c>
      <c r="N74" s="335">
        <f>IF(N$7=0,0,N$7/MAE_fec!N$7)</f>
        <v>0.12640816161666901</v>
      </c>
      <c r="O74" s="335">
        <f>IF(O$7=0,0,O$7/MAE_fec!O$7)</f>
        <v>0.12640816161666901</v>
      </c>
      <c r="P74" s="335">
        <f>IF(P$7=0,0,P$7/MAE_fec!P$7)</f>
        <v>0.12640816161666904</v>
      </c>
      <c r="Q74" s="335">
        <f>IF(Q$7=0,0,Q$7/MAE_fec!Q$7)</f>
        <v>0.12640816161666904</v>
      </c>
      <c r="R74" s="335">
        <f>IF(R$7=0,0,R$7/MAE_fec!R$7)</f>
        <v>0.12640816161666898</v>
      </c>
      <c r="S74" s="335">
        <f>IF(S$7=0,0,S$7/MAE_fec!S$7)</f>
        <v>0.12640816161666901</v>
      </c>
      <c r="T74" s="335">
        <f>IF(T$7=0,0,T$7/MAE_fec!T$7)</f>
        <v>0.12640816161666898</v>
      </c>
      <c r="U74" s="335">
        <f>IF(U$7=0,0,U$7/MAE_fec!U$7)</f>
        <v>0.12640816161666912</v>
      </c>
      <c r="V74" s="335">
        <f>IF(V$7=0,0,V$7/MAE_fec!V$7)</f>
        <v>0.12640816161666898</v>
      </c>
      <c r="W74" s="335">
        <f>IF(W$7=0,0,W$7/MAE_fec!W$7)</f>
        <v>0.12640816161666896</v>
      </c>
      <c r="X74" s="335">
        <f>IF(X$7=0,0,X$7/MAE_fec!X$7)</f>
        <v>0.12640816161666904</v>
      </c>
      <c r="Y74" s="335">
        <f>IF(Y$7=0,0,Y$7/MAE_fec!Y$7)</f>
        <v>0.12640816161666904</v>
      </c>
      <c r="DA74" s="177"/>
    </row>
    <row r="75" spans="1:105" ht="12" customHeight="1" x14ac:dyDescent="0.25">
      <c r="A75" s="173" t="s">
        <v>93</v>
      </c>
      <c r="B75" s="335">
        <f>IF(B$8=0,0,B$8/MAE_fec!B$8)</f>
        <v>0.67736487706039916</v>
      </c>
      <c r="C75" s="335">
        <f>IF(C$8=0,0,C$8/MAE_fec!C$8)</f>
        <v>0.67736487706039894</v>
      </c>
      <c r="D75" s="335">
        <f>IF(D$8=0,0,D$8/MAE_fec!D$8)</f>
        <v>0.67736487706039938</v>
      </c>
      <c r="E75" s="335">
        <f>IF(E$8=0,0,E$8/MAE_fec!E$8)</f>
        <v>0.67736487706039905</v>
      </c>
      <c r="F75" s="335">
        <f>IF(F$8=0,0,F$8/MAE_fec!F$8)</f>
        <v>0.6773648770603995</v>
      </c>
      <c r="G75" s="335">
        <f>IF(G$8=0,0,G$8/MAE_fec!G$8)</f>
        <v>0.67736487706039938</v>
      </c>
      <c r="H75" s="335">
        <f>IF(H$8=0,0,H$8/MAE_fec!H$8)</f>
        <v>0.67736487706039961</v>
      </c>
      <c r="I75" s="335">
        <f>IF(I$8=0,0,I$8/MAE_fec!I$8)</f>
        <v>0.67736487706039927</v>
      </c>
      <c r="J75" s="335">
        <f>IF(J$8=0,0,J$8/MAE_fec!J$8)</f>
        <v>0.67736487706039916</v>
      </c>
      <c r="K75" s="335">
        <f>IF(K$8=0,0,K$8/MAE_fec!K$8)</f>
        <v>0.67736487706039916</v>
      </c>
      <c r="L75" s="335">
        <f>IF(L$8=0,0,L$8/MAE_fec!L$8)</f>
        <v>0.67736487706039927</v>
      </c>
      <c r="M75" s="335">
        <f>IF(M$8=0,0,M$8/MAE_fec!M$8)</f>
        <v>0.67736487706039927</v>
      </c>
      <c r="N75" s="335">
        <f>IF(N$8=0,0,N$8/MAE_fec!N$8)</f>
        <v>0.67736487706039916</v>
      </c>
      <c r="O75" s="335">
        <f>IF(O$8=0,0,O$8/MAE_fec!O$8)</f>
        <v>0.67736487706039927</v>
      </c>
      <c r="P75" s="335">
        <f>IF(P$8=0,0,P$8/MAE_fec!P$8)</f>
        <v>0.67736487706039883</v>
      </c>
      <c r="Q75" s="335">
        <f>IF(Q$8=0,0,Q$8/MAE_fec!Q$8)</f>
        <v>0.67736487706039905</v>
      </c>
      <c r="R75" s="335">
        <f>IF(R$8=0,0,R$8/MAE_fec!R$8)</f>
        <v>0.67736487706039927</v>
      </c>
      <c r="S75" s="335">
        <f>IF(S$8=0,0,S$8/MAE_fec!S$8)</f>
        <v>0.67736487706039905</v>
      </c>
      <c r="T75" s="335">
        <f>IF(T$8=0,0,T$8/MAE_fec!T$8)</f>
        <v>0.67736487706039894</v>
      </c>
      <c r="U75" s="335">
        <f>IF(U$8=0,0,U$8/MAE_fec!U$8)</f>
        <v>0.6773648770603995</v>
      </c>
      <c r="V75" s="335">
        <f>IF(V$8=0,0,V$8/MAE_fec!V$8)</f>
        <v>0.67736487706039927</v>
      </c>
      <c r="W75" s="335">
        <f>IF(W$8=0,0,W$8/MAE_fec!W$8)</f>
        <v>0.67736487706039927</v>
      </c>
      <c r="X75" s="335">
        <f>IF(X$8=0,0,X$8/MAE_fec!X$8)</f>
        <v>0.67736487706039938</v>
      </c>
      <c r="Y75" s="335">
        <f>IF(Y$8=0,0,Y$8/MAE_fec!Y$8)</f>
        <v>0.67736487706039894</v>
      </c>
      <c r="DA75" s="177"/>
    </row>
    <row r="76" spans="1:105" ht="12" customHeight="1" x14ac:dyDescent="0.25">
      <c r="A76" s="173" t="s">
        <v>94</v>
      </c>
      <c r="B76" s="335">
        <f>IF(B$9=0,0,B$9/MAE_fec!B$9)</f>
        <v>0.47988438463554722</v>
      </c>
      <c r="C76" s="335">
        <f>IF(C$9=0,0,C$9/MAE_fec!C$9)</f>
        <v>0.47988438463554728</v>
      </c>
      <c r="D76" s="335">
        <f>IF(D$9=0,0,D$9/MAE_fec!D$9)</f>
        <v>0.47988438463554728</v>
      </c>
      <c r="E76" s="335">
        <f>IF(E$9=0,0,E$9/MAE_fec!E$9)</f>
        <v>0.4798843846355475</v>
      </c>
      <c r="F76" s="335">
        <f>IF(F$9=0,0,F$9/MAE_fec!F$9)</f>
        <v>0.47988438463554717</v>
      </c>
      <c r="G76" s="335">
        <f>IF(G$9=0,0,G$9/MAE_fec!G$9)</f>
        <v>0.47988438463554722</v>
      </c>
      <c r="H76" s="335">
        <f>IF(H$9=0,0,H$9/MAE_fec!H$9)</f>
        <v>0.47988438463554722</v>
      </c>
      <c r="I76" s="335">
        <f>IF(I$9=0,0,I$9/MAE_fec!I$9)</f>
        <v>0.47988438463554711</v>
      </c>
      <c r="J76" s="335">
        <f>IF(J$9=0,0,J$9/MAE_fec!J$9)</f>
        <v>0.47988438463554739</v>
      </c>
      <c r="K76" s="335">
        <f>IF(K$9=0,0,K$9/MAE_fec!K$9)</f>
        <v>0.47988438463554711</v>
      </c>
      <c r="L76" s="335">
        <f>IF(L$9=0,0,L$9/MAE_fec!L$9)</f>
        <v>0.47988438463554717</v>
      </c>
      <c r="M76" s="335">
        <f>IF(M$9=0,0,M$9/MAE_fec!M$9)</f>
        <v>0.47988438463554733</v>
      </c>
      <c r="N76" s="335">
        <f>IF(N$9=0,0,N$9/MAE_fec!N$9)</f>
        <v>0.47988438463554722</v>
      </c>
      <c r="O76" s="335">
        <f>IF(O$9=0,0,O$9/MAE_fec!O$9)</f>
        <v>0.47988438463554717</v>
      </c>
      <c r="P76" s="335">
        <f>IF(P$9=0,0,P$9/MAE_fec!P$9)</f>
        <v>0.47988438463554728</v>
      </c>
      <c r="Q76" s="335">
        <f>IF(Q$9=0,0,Q$9/MAE_fec!Q$9)</f>
        <v>0.47988438463554733</v>
      </c>
      <c r="R76" s="335">
        <f>IF(R$9=0,0,R$9/MAE_fec!R$9)</f>
        <v>0.47988438463554728</v>
      </c>
      <c r="S76" s="335">
        <f>IF(S$9=0,0,S$9/MAE_fec!S$9)</f>
        <v>0.47988438463554728</v>
      </c>
      <c r="T76" s="335">
        <f>IF(T$9=0,0,T$9/MAE_fec!T$9)</f>
        <v>0.47988438463554728</v>
      </c>
      <c r="U76" s="335">
        <f>IF(U$9=0,0,U$9/MAE_fec!U$9)</f>
        <v>0.47988438463554728</v>
      </c>
      <c r="V76" s="335">
        <f>IF(V$9=0,0,V$9/MAE_fec!V$9)</f>
        <v>0.47988438463554722</v>
      </c>
      <c r="W76" s="335">
        <f>IF(W$9=0,0,W$9/MAE_fec!W$9)</f>
        <v>0.47988438463554745</v>
      </c>
      <c r="X76" s="335">
        <f>IF(X$9=0,0,X$9/MAE_fec!X$9)</f>
        <v>0.47988438463554711</v>
      </c>
      <c r="Y76" s="335">
        <f>IF(Y$9=0,0,Y$9/MAE_fec!Y$9)</f>
        <v>0.47988438463554728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0.72689126644866142</v>
      </c>
      <c r="C77" s="335">
        <f>IF(C$10=0,0,C$10/MAE_fec!C$10)</f>
        <v>0.7275682709408724</v>
      </c>
      <c r="D77" s="335">
        <f>IF(D$10=0,0,D$10/MAE_fec!D$10)</f>
        <v>0.73018199262686179</v>
      </c>
      <c r="E77" s="335">
        <f>IF(E$10=0,0,E$10/MAE_fec!E$10)</f>
        <v>0.73055505448232216</v>
      </c>
      <c r="F77" s="335">
        <f>IF(F$10=0,0,F$10/MAE_fec!F$10)</f>
        <v>0.734954320599563</v>
      </c>
      <c r="G77" s="335">
        <f>IF(G$10=0,0,G$10/MAE_fec!G$10)</f>
        <v>0.73986386699118256</v>
      </c>
      <c r="H77" s="335">
        <f>IF(H$10=0,0,H$10/MAE_fec!H$10)</f>
        <v>0.74409750082876935</v>
      </c>
      <c r="I77" s="335">
        <f>IF(I$10=0,0,I$10/MAE_fec!I$10)</f>
        <v>0.74099206078639612</v>
      </c>
      <c r="J77" s="335">
        <f>IF(J$10=0,0,J$10/MAE_fec!J$10)</f>
        <v>0.74108489826014756</v>
      </c>
      <c r="K77" s="335">
        <f>IF(K$10=0,0,K$10/MAE_fec!K$10)</f>
        <v>0.74251821016574115</v>
      </c>
      <c r="L77" s="335">
        <f>IF(L$10=0,0,L$10/MAE_fec!L$10)</f>
        <v>0.74869866574481958</v>
      </c>
      <c r="M77" s="335">
        <f>IF(M$10=0,0,M$10/MAE_fec!M$10)</f>
        <v>0.75873561502436826</v>
      </c>
      <c r="N77" s="335">
        <f>IF(N$10=0,0,N$10/MAE_fec!N$10)</f>
        <v>0.75797345818438011</v>
      </c>
      <c r="O77" s="335">
        <f>IF(O$10=0,0,O$10/MAE_fec!O$10)</f>
        <v>0.75929208182107766</v>
      </c>
      <c r="P77" s="335">
        <f>IF(P$10=0,0,P$10/MAE_fec!P$10)</f>
        <v>0.75895210723168693</v>
      </c>
      <c r="Q77" s="335">
        <f>IF(Q$10=0,0,Q$10/MAE_fec!Q$10)</f>
        <v>0.76082496671246413</v>
      </c>
      <c r="R77" s="335">
        <f>IF(R$10=0,0,R$10/MAE_fec!R$10)</f>
        <v>0.76032181908570229</v>
      </c>
      <c r="S77" s="335">
        <f>IF(S$10=0,0,S$10/MAE_fec!S$10)</f>
        <v>0.76072602723366778</v>
      </c>
      <c r="T77" s="335">
        <f>IF(T$10=0,0,T$10/MAE_fec!T$10)</f>
        <v>0.76314836686127474</v>
      </c>
      <c r="U77" s="335">
        <f>IF(U$10=0,0,U$10/MAE_fec!U$10)</f>
        <v>0.76653055554001237</v>
      </c>
      <c r="V77" s="335">
        <f>IF(V$10=0,0,V$10/MAE_fec!V$10)</f>
        <v>0.7675534704468866</v>
      </c>
      <c r="W77" s="335">
        <f>IF(W$10=0,0,W$10/MAE_fec!W$10)</f>
        <v>0.75045405117187103</v>
      </c>
      <c r="X77" s="335">
        <f>IF(X$10=0,0,X$10/MAE_fec!X$10)</f>
        <v>0.75234939639552423</v>
      </c>
      <c r="Y77" s="335">
        <f>IF(Y$10=0,0,Y$10/MAE_fec!Y$10)</f>
        <v>0.75351794629647451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0.52747210954873303</v>
      </c>
      <c r="C78" s="353">
        <f>IF(C$16=0,0,C$16/MAE_fec!C$16)</f>
        <v>0.52654441261735041</v>
      </c>
      <c r="D78" s="353">
        <f>IF(D$16=0,0,D$16/MAE_fec!D$16)</f>
        <v>0.52813743583990358</v>
      </c>
      <c r="E78" s="353">
        <f>IF(E$16=0,0,E$16/MAE_fec!E$16)</f>
        <v>0.53056546781658565</v>
      </c>
      <c r="F78" s="353">
        <f>IF(F$16=0,0,F$16/MAE_fec!F$16)</f>
        <v>0.53493183783005926</v>
      </c>
      <c r="G78" s="353">
        <f>IF(G$16=0,0,G$16/MAE_fec!G$16)</f>
        <v>0.5386926262037659</v>
      </c>
      <c r="H78" s="353">
        <f>IF(H$16=0,0,H$16/MAE_fec!H$16)</f>
        <v>0.54030590336024842</v>
      </c>
      <c r="I78" s="353">
        <f>IF(I$16=0,0,I$16/MAE_fec!I$16)</f>
        <v>0.54143461860957576</v>
      </c>
      <c r="J78" s="353">
        <f>IF(J$16=0,0,J$16/MAE_fec!J$16)</f>
        <v>0.53942262407834984</v>
      </c>
      <c r="K78" s="353">
        <f>IF(K$16=0,0,K$16/MAE_fec!K$16)</f>
        <v>0.5442896261180814</v>
      </c>
      <c r="L78" s="353">
        <f>IF(L$16=0,0,L$16/MAE_fec!L$16)</f>
        <v>0.55387727818473953</v>
      </c>
      <c r="M78" s="353">
        <f>IF(M$16=0,0,M$16/MAE_fec!M$16)</f>
        <v>0.56228284269219952</v>
      </c>
      <c r="N78" s="353">
        <f>IF(N$16=0,0,N$16/MAE_fec!N$16)</f>
        <v>0.56078702312826889</v>
      </c>
      <c r="O78" s="353">
        <f>IF(O$16=0,0,O$16/MAE_fec!O$16)</f>
        <v>0.5627319545627657</v>
      </c>
      <c r="P78" s="353">
        <f>IF(P$16=0,0,P$16/MAE_fec!P$16)</f>
        <v>0.56196766553182331</v>
      </c>
      <c r="Q78" s="353">
        <f>IF(Q$16=0,0,Q$16/MAE_fec!Q$16)</f>
        <v>0.56267314265808466</v>
      </c>
      <c r="R78" s="353">
        <f>IF(R$16=0,0,R$16/MAE_fec!R$16)</f>
        <v>0.56168245718055021</v>
      </c>
      <c r="S78" s="353">
        <f>IF(S$16=0,0,S$16/MAE_fec!S$16)</f>
        <v>0.56432910559659588</v>
      </c>
      <c r="T78" s="353">
        <f>IF(T$16=0,0,T$16/MAE_fec!T$16)</f>
        <v>0.56635522246654091</v>
      </c>
      <c r="U78" s="353">
        <f>IF(U$16=0,0,U$16/MAE_fec!U$16)</f>
        <v>0.5702877092536498</v>
      </c>
      <c r="V78" s="353">
        <f>IF(V$16=0,0,V$16/MAE_fec!V$16)</f>
        <v>0.57184095786404754</v>
      </c>
      <c r="W78" s="353">
        <f>IF(W$16=0,0,W$16/MAE_fec!W$16)</f>
        <v>0.55879852199717561</v>
      </c>
      <c r="X78" s="353">
        <f>IF(X$16=0,0,X$16/MAE_fec!X$16)</f>
        <v>0.56011921964319966</v>
      </c>
      <c r="Y78" s="353">
        <f>IF(Y$16=0,0,Y$16/MAE_fec!Y$16)</f>
        <v>0.5600670607840833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0.46638092334121095</v>
      </c>
      <c r="C79" s="349">
        <f>IF(C$24=0,0,C$24/MAE_fec!C$24)</f>
        <v>0.46640913828577552</v>
      </c>
      <c r="D79" s="349">
        <f>IF(D$24=0,0,D$24/MAE_fec!D$24)</f>
        <v>0.46675167445961568</v>
      </c>
      <c r="E79" s="349">
        <f>IF(E$24=0,0,E$24/MAE_fec!E$24)</f>
        <v>0.4669724776514883</v>
      </c>
      <c r="F79" s="349">
        <f>IF(F$24=0,0,F$24/MAE_fec!F$24)</f>
        <v>0.46762627857428957</v>
      </c>
      <c r="G79" s="349">
        <f>IF(G$24=0,0,G$24/MAE_fec!G$24)</f>
        <v>0.46814709635902652</v>
      </c>
      <c r="H79" s="349">
        <f>IF(H$24=0,0,H$24/MAE_fec!H$24)</f>
        <v>0.46848601395915834</v>
      </c>
      <c r="I79" s="349">
        <f>IF(I$24=0,0,I$24/MAE_fec!I$24)</f>
        <v>0.46840415213735381</v>
      </c>
      <c r="J79" s="349">
        <f>IF(J$24=0,0,J$24/MAE_fec!J$24)</f>
        <v>0.46831325800181556</v>
      </c>
      <c r="K79" s="349">
        <f>IF(K$24=0,0,K$24/MAE_fec!K$24)</f>
        <v>0.46867642485955013</v>
      </c>
      <c r="L79" s="349">
        <f>IF(L$24=0,0,L$24/MAE_fec!L$24)</f>
        <v>0.46961365567155683</v>
      </c>
      <c r="M79" s="349">
        <f>IF(M$24=0,0,M$24/MAE_fec!M$24)</f>
        <v>0.4706248134721262</v>
      </c>
      <c r="N79" s="349">
        <f>IF(N$24=0,0,N$24/MAE_fec!N$24)</f>
        <v>0.47042762873200084</v>
      </c>
      <c r="O79" s="349">
        <f>IF(O$24=0,0,O$24/MAE_fec!O$24)</f>
        <v>0.47068278878835873</v>
      </c>
      <c r="P79" s="349">
        <f>IF(P$24=0,0,P$24/MAE_fec!P$24)</f>
        <v>0.47069599824143654</v>
      </c>
      <c r="Q79" s="349">
        <f>IF(Q$24=0,0,Q$24/MAE_fec!Q$24)</f>
        <v>0.47084588303604702</v>
      </c>
      <c r="R79" s="349">
        <f>IF(R$24=0,0,R$24/MAE_fec!R$24)</f>
        <v>0.47075774603286019</v>
      </c>
      <c r="S79" s="349">
        <f>IF(S$24=0,0,S$24/MAE_fec!S$24)</f>
        <v>0.47086452811270296</v>
      </c>
      <c r="T79" s="349">
        <f>IF(T$24=0,0,T$24/MAE_fec!T$24)</f>
        <v>0.4711907937515179</v>
      </c>
      <c r="U79" s="349">
        <f>IF(U$24=0,0,U$24/MAE_fec!U$24)</f>
        <v>0.47142012795487548</v>
      </c>
      <c r="V79" s="349">
        <f>IF(V$24=0,0,V$24/MAE_fec!V$24)</f>
        <v>0.47156605131906942</v>
      </c>
      <c r="W79" s="349">
        <f>IF(W$24=0,0,W$24/MAE_fec!W$24)</f>
        <v>0.46985136367717023</v>
      </c>
      <c r="X79" s="349">
        <f>IF(X$24=0,0,X$24/MAE_fec!X$24)</f>
        <v>0.47013575849744443</v>
      </c>
      <c r="Y79" s="349">
        <f>IF(Y$24=0,0,Y$24/MAE_fec!Y$24)</f>
        <v>0.47010495874351665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0.45211895104177102</v>
      </c>
      <c r="C80" s="349">
        <f>IF(C$27=0,0,C$27/MAE_fec!C$27)</f>
        <v>0.45132378224344305</v>
      </c>
      <c r="D80" s="349">
        <f>IF(D$27=0,0,D$27/MAE_fec!D$27)</f>
        <v>0.45268923071991757</v>
      </c>
      <c r="E80" s="349">
        <f>IF(E$27=0,0,E$27/MAE_fec!E$27)</f>
        <v>0.45477040098564459</v>
      </c>
      <c r="F80" s="349">
        <f>IF(F$27=0,0,F$27/MAE_fec!F$27)</f>
        <v>0.45851300385433647</v>
      </c>
      <c r="G80" s="349">
        <f>IF(G$27=0,0,G$27/MAE_fec!G$27)</f>
        <v>0.46173653674608506</v>
      </c>
      <c r="H80" s="349">
        <f>IF(H$27=0,0,H$27/MAE_fec!H$27)</f>
        <v>0.46311934573735569</v>
      </c>
      <c r="I80" s="349">
        <f>IF(I$27=0,0,I$27/MAE_fec!I$27)</f>
        <v>0.46408681595106482</v>
      </c>
      <c r="J80" s="349">
        <f>IF(J$27=0,0,J$27/MAE_fec!J$27)</f>
        <v>0.46236224921001418</v>
      </c>
      <c r="K80" s="349">
        <f>IF(K$27=0,0,K$27/MAE_fec!K$27)</f>
        <v>0.46653396524406954</v>
      </c>
      <c r="L80" s="349">
        <f>IF(L$27=0,0,L$27/MAE_fec!L$27)</f>
        <v>0.47475195272977661</v>
      </c>
      <c r="M80" s="349">
        <f>IF(M$27=0,0,M$27/MAE_fec!M$27)</f>
        <v>0.48195672230759962</v>
      </c>
      <c r="N80" s="349">
        <f>IF(N$27=0,0,N$27/MAE_fec!N$27)</f>
        <v>0.48067459125280165</v>
      </c>
      <c r="O80" s="349">
        <f>IF(O$27=0,0,O$27/MAE_fec!O$27)</f>
        <v>0.48234167533951344</v>
      </c>
      <c r="P80" s="349">
        <f>IF(P$27=0,0,P$27/MAE_fec!P$27)</f>
        <v>0.48168657045584851</v>
      </c>
      <c r="Q80" s="349">
        <f>IF(Q$27=0,0,Q$27/MAE_fec!Q$27)</f>
        <v>0.48229126513550102</v>
      </c>
      <c r="R80" s="349">
        <f>IF(R$27=0,0,R$27/MAE_fec!R$27)</f>
        <v>0.48144210615475741</v>
      </c>
      <c r="S80" s="349">
        <f>IF(S$27=0,0,S$27/MAE_fec!S$27)</f>
        <v>0.48371066193993922</v>
      </c>
      <c r="T80" s="349">
        <f>IF(T$27=0,0,T$27/MAE_fec!T$27)</f>
        <v>0.48544733354274927</v>
      </c>
      <c r="U80" s="349">
        <f>IF(U$27=0,0,U$27/MAE_fec!U$27)</f>
        <v>0.48881803650312827</v>
      </c>
      <c r="V80" s="349">
        <f>IF(V$27=0,0,V$27/MAE_fec!V$27)</f>
        <v>0.49014939245489775</v>
      </c>
      <c r="W80" s="349">
        <f>IF(W$27=0,0,W$27/MAE_fec!W$27)</f>
        <v>0.47897016171186485</v>
      </c>
      <c r="X80" s="349">
        <f>IF(X$27=0,0,X$27/MAE_fec!X$27)</f>
        <v>0.48010218826559975</v>
      </c>
      <c r="Y80" s="349">
        <f>IF(Y$27=0,0,Y$27/MAE_fec!Y$27)</f>
        <v>0.4800574806720716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0.66360865555205351</v>
      </c>
      <c r="C81" s="349">
        <f>IF(C$35=0,0,C$35/MAE_fec!C$35)</f>
        <v>0.66220164034862028</v>
      </c>
      <c r="D81" s="349">
        <f>IF(D$35=0,0,D$35/MAE_fec!D$35)</f>
        <v>0.66249683853770613</v>
      </c>
      <c r="E81" s="349">
        <f>IF(E$35=0,0,E$35/MAE_fec!E$35)</f>
        <v>0.66485718455955656</v>
      </c>
      <c r="F81" s="349">
        <f>IF(F$35=0,0,F$35/MAE_fec!F$35)</f>
        <v>0.66792517169371601</v>
      </c>
      <c r="G81" s="349">
        <f>IF(G$35=0,0,G$35/MAE_fec!G$35)</f>
        <v>0.66837605286050628</v>
      </c>
      <c r="H81" s="349">
        <f>IF(H$35=0,0,H$35/MAE_fec!H$35)</f>
        <v>0.6670975004264339</v>
      </c>
      <c r="I81" s="349">
        <f>IF(I$35=0,0,I$35/MAE_fec!I$35)</f>
        <v>0.670300252004977</v>
      </c>
      <c r="J81" s="349">
        <f>IF(J$35=0,0,J$35/MAE_fec!J$35)</f>
        <v>0.66860228569190583</v>
      </c>
      <c r="K81" s="349">
        <f>IF(K$35=0,0,K$35/MAE_fec!K$35)</f>
        <v>0.67222677644548368</v>
      </c>
      <c r="L81" s="349">
        <f>IF(L$35=0,0,L$35/MAE_fec!L$35)</f>
        <v>0.67607987650901691</v>
      </c>
      <c r="M81" s="349">
        <f>IF(M$35=0,0,M$35/MAE_fec!M$35)</f>
        <v>0.67896539443314441</v>
      </c>
      <c r="N81" s="349">
        <f>IF(N$35=0,0,N$35/MAE_fec!N$35)</f>
        <v>0.67937040762285794</v>
      </c>
      <c r="O81" s="349">
        <f>IF(O$35=0,0,O$35/MAE_fec!O$35)</f>
        <v>0.67981216688620072</v>
      </c>
      <c r="P81" s="349">
        <f>IF(P$35=0,0,P$35/MAE_fec!P$35)</f>
        <v>0.67881171246366234</v>
      </c>
      <c r="Q81" s="349">
        <f>IF(Q$35=0,0,Q$35/MAE_fec!Q$35)</f>
        <v>0.67919793916882887</v>
      </c>
      <c r="R81" s="349">
        <f>IF(R$35=0,0,R$35/MAE_fec!R$35)</f>
        <v>0.6788429835049451</v>
      </c>
      <c r="S81" s="349">
        <f>IF(S$35=0,0,S$35/MAE_fec!S$35)</f>
        <v>0.68213634091691144</v>
      </c>
      <c r="T81" s="349">
        <f>IF(T$35=0,0,T$35/MAE_fec!T$35)</f>
        <v>0.68181763859298505</v>
      </c>
      <c r="U81" s="349">
        <f>IF(U$35=0,0,U$35/MAE_fec!U$35)</f>
        <v>0.69046324349643062</v>
      </c>
      <c r="V81" s="349">
        <f>IF(V$35=0,0,V$35/MAE_fec!V$35)</f>
        <v>0.69173123898622946</v>
      </c>
      <c r="W81" s="349">
        <f>IF(W$35=0,0,W$35/MAE_fec!W$35)</f>
        <v>0.68371633814858113</v>
      </c>
      <c r="X81" s="349">
        <f>IF(X$35=0,0,X$35/MAE_fec!X$35)</f>
        <v>0.68309755341151646</v>
      </c>
      <c r="Y81" s="349">
        <f>IF(Y$35=0,0,Y$35/MAE_fec!Y$35)</f>
        <v>0.68350216608984182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0.63596918198795005</v>
      </c>
      <c r="C82" s="349">
        <f>IF(C$46=0,0,C$46/MAE_fec!C$46)</f>
        <v>0.63596918198795005</v>
      </c>
      <c r="D82" s="349">
        <f>IF(D$46=0,0,D$46/MAE_fec!D$46)</f>
        <v>0.63596918198794994</v>
      </c>
      <c r="E82" s="349">
        <f>IF(E$46=0,0,E$46/MAE_fec!E$46)</f>
        <v>0.63596918198794994</v>
      </c>
      <c r="F82" s="349">
        <f>IF(F$46=0,0,F$46/MAE_fec!F$46)</f>
        <v>0.63596918198794994</v>
      </c>
      <c r="G82" s="349">
        <f>IF(G$46=0,0,G$46/MAE_fec!G$46)</f>
        <v>0.63596918198795005</v>
      </c>
      <c r="H82" s="349">
        <f>IF(H$46=0,0,H$46/MAE_fec!H$46)</f>
        <v>0.63596918198795005</v>
      </c>
      <c r="I82" s="349">
        <f>IF(I$46=0,0,I$46/MAE_fec!I$46)</f>
        <v>0.63596918198794983</v>
      </c>
      <c r="J82" s="349">
        <f>IF(J$46=0,0,J$46/MAE_fec!J$46)</f>
        <v>0.63596918198795005</v>
      </c>
      <c r="K82" s="349">
        <f>IF(K$46=0,0,K$46/MAE_fec!K$46)</f>
        <v>0.63596918198795005</v>
      </c>
      <c r="L82" s="349">
        <f>IF(L$46=0,0,L$46/MAE_fec!L$46)</f>
        <v>0.63596918198795005</v>
      </c>
      <c r="M82" s="349">
        <f>IF(M$46=0,0,M$46/MAE_fec!M$46)</f>
        <v>0.63596918198795005</v>
      </c>
      <c r="N82" s="349">
        <f>IF(N$46=0,0,N$46/MAE_fec!N$46)</f>
        <v>0.63596918198795005</v>
      </c>
      <c r="O82" s="349">
        <f>IF(O$46=0,0,O$46/MAE_fec!O$46)</f>
        <v>0.63596918198794994</v>
      </c>
      <c r="P82" s="349">
        <f>IF(P$46=0,0,P$46/MAE_fec!P$46)</f>
        <v>0.63596918198795016</v>
      </c>
      <c r="Q82" s="349">
        <f>IF(Q$46=0,0,Q$46/MAE_fec!Q$46)</f>
        <v>0.63596918198795005</v>
      </c>
      <c r="R82" s="349">
        <f>IF(R$46=0,0,R$46/MAE_fec!R$46)</f>
        <v>0.63596918198795005</v>
      </c>
      <c r="S82" s="349">
        <f>IF(S$46=0,0,S$46/MAE_fec!S$46)</f>
        <v>0.63596918198795016</v>
      </c>
      <c r="T82" s="349">
        <f>IF(T$46=0,0,T$46/MAE_fec!T$46)</f>
        <v>0.63596918198795005</v>
      </c>
      <c r="U82" s="349">
        <f>IF(U$46=0,0,U$46/MAE_fec!U$46)</f>
        <v>0.63596918198794994</v>
      </c>
      <c r="V82" s="349">
        <f>IF(V$46=0,0,V$46/MAE_fec!V$46)</f>
        <v>0.63596918198794994</v>
      </c>
      <c r="W82" s="349">
        <f>IF(W$46=0,0,W$46/MAE_fec!W$46)</f>
        <v>0.63596918198794994</v>
      </c>
      <c r="X82" s="349">
        <f>IF(X$46=0,0,X$46/MAE_fec!X$46)</f>
        <v>0.63596918198794983</v>
      </c>
      <c r="Y82" s="349">
        <f>IF(Y$46=0,0,Y$46/MAE_fec!Y$46)</f>
        <v>0.63596918198794994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0.58822606667455379</v>
      </c>
      <c r="C83" s="337">
        <f>IF(C$47=0,0,C$47/MAE_fec!C$47)</f>
        <v>0.58822606667455413</v>
      </c>
      <c r="D83" s="337">
        <f>IF(D$47=0,0,D$47/MAE_fec!D$47)</f>
        <v>0.58822606667455368</v>
      </c>
      <c r="E83" s="337">
        <f>IF(E$47=0,0,E$47/MAE_fec!E$47)</f>
        <v>0.58822606667455368</v>
      </c>
      <c r="F83" s="337">
        <f>IF(F$47=0,0,F$47/MAE_fec!F$47)</f>
        <v>0.58822606667455379</v>
      </c>
      <c r="G83" s="337">
        <f>IF(G$47=0,0,G$47/MAE_fec!G$47)</f>
        <v>0.58822606667455379</v>
      </c>
      <c r="H83" s="337">
        <f>IF(H$47=0,0,H$47/MAE_fec!H$47)</f>
        <v>0.58822606667455379</v>
      </c>
      <c r="I83" s="337">
        <f>IF(I$47=0,0,I$47/MAE_fec!I$47)</f>
        <v>0.58822606667455379</v>
      </c>
      <c r="J83" s="337">
        <f>IF(J$47=0,0,J$47/MAE_fec!J$47)</f>
        <v>0.5882260666745539</v>
      </c>
      <c r="K83" s="337">
        <f>IF(K$47=0,0,K$47/MAE_fec!K$47)</f>
        <v>0.5882260666745539</v>
      </c>
      <c r="L83" s="337">
        <f>IF(L$47=0,0,L$47/MAE_fec!L$47)</f>
        <v>0.5882260666745539</v>
      </c>
      <c r="M83" s="337">
        <f>IF(M$47=0,0,M$47/MAE_fec!M$47)</f>
        <v>0.58822606667455379</v>
      </c>
      <c r="N83" s="337">
        <f>IF(N$47=0,0,N$47/MAE_fec!N$47)</f>
        <v>0.58822606667455368</v>
      </c>
      <c r="O83" s="337">
        <f>IF(O$47=0,0,O$47/MAE_fec!O$47)</f>
        <v>0.58822606667455357</v>
      </c>
      <c r="P83" s="337">
        <f>IF(P$47=0,0,P$47/MAE_fec!P$47)</f>
        <v>0.5882260666745539</v>
      </c>
      <c r="Q83" s="337">
        <f>IF(Q$47=0,0,Q$47/MAE_fec!Q$47)</f>
        <v>0.5882260666745539</v>
      </c>
      <c r="R83" s="337">
        <f>IF(R$47=0,0,R$47/MAE_fec!R$47)</f>
        <v>0.58822606667455379</v>
      </c>
      <c r="S83" s="337">
        <f>IF(S$47=0,0,S$47/MAE_fec!S$47)</f>
        <v>0.58822606667455413</v>
      </c>
      <c r="T83" s="337">
        <f>IF(T$47=0,0,T$47/MAE_fec!T$47)</f>
        <v>0.58822606667455379</v>
      </c>
      <c r="U83" s="337">
        <f>IF(U$47=0,0,U$47/MAE_fec!U$47)</f>
        <v>0.58822606667455379</v>
      </c>
      <c r="V83" s="337">
        <f>IF(V$47=0,0,V$47/MAE_fec!V$47)</f>
        <v>0.5882260666745539</v>
      </c>
      <c r="W83" s="337">
        <f>IF(W$47=0,0,W$47/MAE_fec!W$47)</f>
        <v>0.58822606667455368</v>
      </c>
      <c r="X83" s="337">
        <f>IF(X$47=0,0,X$47/MAE_fec!X$47)</f>
        <v>0.58822606667455368</v>
      </c>
      <c r="Y83" s="337">
        <f>IF(Y$47=0,0,Y$47/MAE_fec!Y$47)</f>
        <v>0.58822606667455357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IT: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7632.2128130487608</v>
      </c>
      <c r="C5" s="223">
        <v>7807.4317351437576</v>
      </c>
      <c r="D5" s="223">
        <v>7782.3484871095043</v>
      </c>
      <c r="E5" s="223">
        <v>7721.6289836376727</v>
      </c>
      <c r="F5" s="223">
        <v>7306.7143593589126</v>
      </c>
      <c r="G5" s="223">
        <v>6976.6408231181031</v>
      </c>
      <c r="H5" s="223">
        <v>6862.036982758631</v>
      </c>
      <c r="I5" s="223">
        <v>6782.0388735586203</v>
      </c>
      <c r="J5" s="223">
        <v>6722.8734434384742</v>
      </c>
      <c r="K5" s="223">
        <v>5217.7019115592129</v>
      </c>
      <c r="L5" s="223">
        <v>5071.6468310389082</v>
      </c>
      <c r="M5" s="223">
        <v>4433.2284257984757</v>
      </c>
      <c r="N5" s="223">
        <v>4246.9666743584294</v>
      </c>
      <c r="O5" s="223">
        <v>4027.186621078823</v>
      </c>
      <c r="P5" s="223">
        <v>3999.8451826788378</v>
      </c>
      <c r="Q5" s="223">
        <v>4007.9717171988568</v>
      </c>
      <c r="R5" s="223">
        <v>4094.21152547871</v>
      </c>
      <c r="S5" s="223">
        <v>4119.8900673639719</v>
      </c>
      <c r="T5" s="223">
        <v>4017.917023962485</v>
      </c>
      <c r="U5" s="223">
        <v>3799.911721128879</v>
      </c>
      <c r="V5" s="223">
        <v>3500.159395707492</v>
      </c>
      <c r="W5" s="223">
        <v>4404.4262758793484</v>
      </c>
      <c r="X5" s="223">
        <v>4095.0315984828821</v>
      </c>
      <c r="Y5" s="223">
        <v>3870.7790382162079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238.18963636175221</v>
      </c>
      <c r="C10" s="260">
        <v>240.800433285422</v>
      </c>
      <c r="D10" s="260">
        <v>238.08859712094059</v>
      </c>
      <c r="E10" s="260">
        <v>240.94140360628549</v>
      </c>
      <c r="F10" s="260">
        <v>227.10820110812031</v>
      </c>
      <c r="G10" s="260">
        <v>213.50984317290249</v>
      </c>
      <c r="H10" s="260">
        <v>204.5065104579997</v>
      </c>
      <c r="I10" s="260">
        <v>209.56499434916131</v>
      </c>
      <c r="J10" s="260">
        <v>204.97787189088899</v>
      </c>
      <c r="K10" s="260">
        <v>162.51895912499691</v>
      </c>
      <c r="L10" s="260">
        <v>159.58243096424769</v>
      </c>
      <c r="M10" s="260">
        <v>136.01147975389529</v>
      </c>
      <c r="N10" s="260">
        <v>130.36396254961039</v>
      </c>
      <c r="O10" s="260">
        <v>123.7300051046839</v>
      </c>
      <c r="P10" s="260">
        <v>122.53229860643241</v>
      </c>
      <c r="Q10" s="260">
        <v>121.3171115596288</v>
      </c>
      <c r="R10" s="260">
        <v>123.7349969127031</v>
      </c>
      <c r="S10" s="260">
        <v>126.9005049785836</v>
      </c>
      <c r="T10" s="260">
        <v>122.49484438586219</v>
      </c>
      <c r="U10" s="260">
        <v>117.9729969262693</v>
      </c>
      <c r="V10" s="260">
        <v>109.214070004497</v>
      </c>
      <c r="W10" s="260">
        <v>144.9730933129965</v>
      </c>
      <c r="X10" s="260">
        <v>133.99700698352379</v>
      </c>
      <c r="Y10" s="260">
        <v>126.22770365833949</v>
      </c>
      <c r="DA10" s="68" t="s">
        <v>2641</v>
      </c>
    </row>
    <row r="11" spans="1:105" ht="12" customHeight="1" x14ac:dyDescent="0.25">
      <c r="A11" s="37" t="s">
        <v>159</v>
      </c>
      <c r="B11" s="226">
        <v>18.151415202382431</v>
      </c>
      <c r="C11" s="226">
        <v>18.21001517313254</v>
      </c>
      <c r="D11" s="226">
        <v>17.43736075865489</v>
      </c>
      <c r="E11" s="226">
        <v>20.645172494526289</v>
      </c>
      <c r="F11" s="226">
        <v>22.548520174383139</v>
      </c>
      <c r="G11" s="226">
        <v>18.442491179316772</v>
      </c>
      <c r="H11" s="226">
        <v>14.881172345165931</v>
      </c>
      <c r="I11" s="226">
        <v>19.822498245561011</v>
      </c>
      <c r="J11" s="226">
        <v>18.028661176019931</v>
      </c>
      <c r="K11" s="226">
        <v>16.074719987913181</v>
      </c>
      <c r="L11" s="226">
        <v>19.037088063009818</v>
      </c>
      <c r="M11" s="226">
        <v>13.691330132213549</v>
      </c>
      <c r="N11" s="226">
        <v>9.8144301480959957</v>
      </c>
      <c r="O11" s="226">
        <v>10.684661187991161</v>
      </c>
      <c r="P11" s="226">
        <v>12.14213959851158</v>
      </c>
      <c r="Q11" s="226">
        <v>12.59268550295274</v>
      </c>
      <c r="R11" s="226">
        <v>12.97176028223984</v>
      </c>
      <c r="S11" s="226">
        <v>12.1760244895627</v>
      </c>
      <c r="T11" s="226">
        <v>13.84490524973911</v>
      </c>
      <c r="U11" s="226">
        <v>13.16471185432961</v>
      </c>
      <c r="V11" s="226">
        <v>12.87834798082174</v>
      </c>
      <c r="W11" s="226">
        <v>13.97554551760283</v>
      </c>
      <c r="X11" s="226">
        <v>17.368986354171991</v>
      </c>
      <c r="Y11" s="226">
        <v>15.16087031892563</v>
      </c>
      <c r="DA11" s="69" t="s">
        <v>2642</v>
      </c>
    </row>
    <row r="12" spans="1:105" ht="12" customHeight="1" x14ac:dyDescent="0.25">
      <c r="A12" s="37" t="s">
        <v>35</v>
      </c>
      <c r="B12" s="226">
        <v>220.03822115936981</v>
      </c>
      <c r="C12" s="226">
        <v>222.5904181122894</v>
      </c>
      <c r="D12" s="226">
        <v>220.65123636228569</v>
      </c>
      <c r="E12" s="226">
        <v>220.2962311117592</v>
      </c>
      <c r="F12" s="226">
        <v>204.55968093373721</v>
      </c>
      <c r="G12" s="226">
        <v>195.06735199358579</v>
      </c>
      <c r="H12" s="226">
        <v>189.6253381128337</v>
      </c>
      <c r="I12" s="226">
        <v>189.7424961036003</v>
      </c>
      <c r="J12" s="226">
        <v>186.94921071486911</v>
      </c>
      <c r="K12" s="226">
        <v>146.4442391370838</v>
      </c>
      <c r="L12" s="226">
        <v>140.54534290123789</v>
      </c>
      <c r="M12" s="226">
        <v>122.32014962168179</v>
      </c>
      <c r="N12" s="226">
        <v>120.5495324015144</v>
      </c>
      <c r="O12" s="226">
        <v>113.0453439166927</v>
      </c>
      <c r="P12" s="226">
        <v>110.3901590079208</v>
      </c>
      <c r="Q12" s="226">
        <v>108.72442605667609</v>
      </c>
      <c r="R12" s="226">
        <v>110.7632366304632</v>
      </c>
      <c r="S12" s="226">
        <v>114.72448048902091</v>
      </c>
      <c r="T12" s="226">
        <v>108.64993913612309</v>
      </c>
      <c r="U12" s="226">
        <v>104.80828507193969</v>
      </c>
      <c r="V12" s="226">
        <v>96.335722023675231</v>
      </c>
      <c r="W12" s="226">
        <v>130.9975477953937</v>
      </c>
      <c r="X12" s="226">
        <v>116.62802062935179</v>
      </c>
      <c r="Y12" s="226">
        <v>111.0668333394139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1855.2258129725581</v>
      </c>
      <c r="C16" s="261">
        <f t="shared" si="0"/>
        <v>1900.635048396779</v>
      </c>
      <c r="D16" s="261">
        <f t="shared" si="0"/>
        <v>1886.166038217732</v>
      </c>
      <c r="E16" s="261">
        <f t="shared" si="0"/>
        <v>1860.336551892241</v>
      </c>
      <c r="F16" s="261">
        <f t="shared" si="0"/>
        <v>1743.867360509169</v>
      </c>
      <c r="G16" s="261">
        <f t="shared" si="0"/>
        <v>1644.1512411080321</v>
      </c>
      <c r="H16" s="261">
        <f t="shared" si="0"/>
        <v>1605.3707497532321</v>
      </c>
      <c r="I16" s="261">
        <f t="shared" si="0"/>
        <v>1586.288554238799</v>
      </c>
      <c r="J16" s="261">
        <f t="shared" si="0"/>
        <v>1581.8447820085551</v>
      </c>
      <c r="K16" s="261">
        <f t="shared" si="0"/>
        <v>1210.490660716933</v>
      </c>
      <c r="L16" s="261">
        <f t="shared" si="0"/>
        <v>1135.862943069465</v>
      </c>
      <c r="M16" s="261">
        <f t="shared" si="0"/>
        <v>961.24418473935566</v>
      </c>
      <c r="N16" s="261">
        <f t="shared" si="0"/>
        <v>929.00149138488837</v>
      </c>
      <c r="O16" s="261">
        <f t="shared" si="0"/>
        <v>872.72749355281701</v>
      </c>
      <c r="P16" s="261">
        <f t="shared" si="0"/>
        <v>868.98090806588198</v>
      </c>
      <c r="Q16" s="261">
        <f t="shared" si="0"/>
        <v>869.11051571405596</v>
      </c>
      <c r="R16" s="261">
        <f t="shared" si="0"/>
        <v>892.60420150427285</v>
      </c>
      <c r="S16" s="261">
        <f t="shared" si="0"/>
        <v>890.57976800183519</v>
      </c>
      <c r="T16" s="261">
        <f t="shared" si="0"/>
        <v>859.44928104657492</v>
      </c>
      <c r="U16" s="261">
        <f t="shared" si="0"/>
        <v>814.92746415962756</v>
      </c>
      <c r="V16" s="261">
        <f t="shared" si="0"/>
        <v>746.72624313453139</v>
      </c>
      <c r="W16" s="261">
        <f t="shared" si="0"/>
        <v>978.53413018029369</v>
      </c>
      <c r="X16" s="261">
        <f t="shared" si="0"/>
        <v>903.16695826363912</v>
      </c>
      <c r="Y16" s="261">
        <f t="shared" si="0"/>
        <v>854.89060951628096</v>
      </c>
      <c r="DA16" s="70"/>
    </row>
    <row r="17" spans="1:105" ht="12" customHeight="1" x14ac:dyDescent="0.25">
      <c r="A17" s="60" t="s">
        <v>2556</v>
      </c>
      <c r="B17" s="329">
        <v>1855.2258129725581</v>
      </c>
      <c r="C17" s="329">
        <v>1900.635048396779</v>
      </c>
      <c r="D17" s="329">
        <v>1886.166038217732</v>
      </c>
      <c r="E17" s="329">
        <v>1860.336551892241</v>
      </c>
      <c r="F17" s="329">
        <v>1743.867360509169</v>
      </c>
      <c r="G17" s="329">
        <v>1644.1512411080321</v>
      </c>
      <c r="H17" s="329">
        <v>1605.3707497532321</v>
      </c>
      <c r="I17" s="329">
        <v>1586.288554238799</v>
      </c>
      <c r="J17" s="329">
        <v>1581.8447820085551</v>
      </c>
      <c r="K17" s="329">
        <v>1210.490660716933</v>
      </c>
      <c r="L17" s="329">
        <v>1135.862943069465</v>
      </c>
      <c r="M17" s="329">
        <v>961.24418473935566</v>
      </c>
      <c r="N17" s="329">
        <v>929.00149138488837</v>
      </c>
      <c r="O17" s="329">
        <v>872.72749355281701</v>
      </c>
      <c r="P17" s="329">
        <v>868.98090806588198</v>
      </c>
      <c r="Q17" s="329">
        <v>869.11051571405596</v>
      </c>
      <c r="R17" s="329">
        <v>892.60420150427285</v>
      </c>
      <c r="S17" s="329">
        <v>890.57976800183519</v>
      </c>
      <c r="T17" s="329">
        <v>859.44928104657492</v>
      </c>
      <c r="U17" s="329">
        <v>814.92746415962756</v>
      </c>
      <c r="V17" s="329">
        <v>746.72624313453139</v>
      </c>
      <c r="W17" s="329">
        <v>978.53413018029369</v>
      </c>
      <c r="X17" s="329">
        <v>903.16695826363912</v>
      </c>
      <c r="Y17" s="329">
        <v>854.89060951628096</v>
      </c>
      <c r="DA17" s="72" t="s">
        <v>2647</v>
      </c>
    </row>
    <row r="18" spans="1:105" ht="12" customHeight="1" x14ac:dyDescent="0.25">
      <c r="A18" s="59" t="s">
        <v>28</v>
      </c>
      <c r="B18" s="230">
        <v>84.027989889236025</v>
      </c>
      <c r="C18" s="230">
        <v>79.402382627197085</v>
      </c>
      <c r="D18" s="230">
        <v>58.783814057349261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73.771540801976712</v>
      </c>
      <c r="C19" s="230">
        <v>72.914069357024175</v>
      </c>
      <c r="D19" s="230">
        <v>65.810076861849197</v>
      </c>
      <c r="E19" s="230">
        <v>63.857978734760501</v>
      </c>
      <c r="F19" s="230">
        <v>61.084669012599171</v>
      </c>
      <c r="G19" s="230">
        <v>59.772862575042417</v>
      </c>
      <c r="H19" s="230">
        <v>60.383403467706373</v>
      </c>
      <c r="I19" s="230">
        <v>61.049369301961178</v>
      </c>
      <c r="J19" s="230">
        <v>48.887833855930857</v>
      </c>
      <c r="K19" s="230">
        <v>44.511433579683029</v>
      </c>
      <c r="L19" s="230">
        <v>55.666519672799097</v>
      </c>
      <c r="M19" s="230">
        <v>41.804971040860487</v>
      </c>
      <c r="N19" s="230">
        <v>35.701443872949937</v>
      </c>
      <c r="O19" s="230">
        <v>31.47992114583861</v>
      </c>
      <c r="P19" s="230">
        <v>23.79501527710395</v>
      </c>
      <c r="Q19" s="230">
        <v>26.863666840761208</v>
      </c>
      <c r="R19" s="230">
        <v>26.99585275156506</v>
      </c>
      <c r="S19" s="230">
        <v>31.421379481071629</v>
      </c>
      <c r="T19" s="230">
        <v>31.89395528613003</v>
      </c>
      <c r="U19" s="230">
        <v>33.611325942837702</v>
      </c>
      <c r="V19" s="230">
        <v>26.262206777299991</v>
      </c>
      <c r="W19" s="230">
        <v>21.708908101629799</v>
      </c>
      <c r="X19" s="230">
        <v>21.47707211373644</v>
      </c>
      <c r="Y19" s="230">
        <v>24.91002925878481</v>
      </c>
      <c r="DA19" s="71" t="s">
        <v>2649</v>
      </c>
    </row>
    <row r="20" spans="1:105" ht="12" customHeight="1" x14ac:dyDescent="0.25">
      <c r="A20" s="59" t="s">
        <v>159</v>
      </c>
      <c r="B20" s="230">
        <v>98.690213097254215</v>
      </c>
      <c r="C20" s="230">
        <v>97.735876244055433</v>
      </c>
      <c r="D20" s="230">
        <v>93.74447186384586</v>
      </c>
      <c r="E20" s="230">
        <v>113.15392354030369</v>
      </c>
      <c r="F20" s="230">
        <v>125.55228924117159</v>
      </c>
      <c r="G20" s="230">
        <v>103.43545246947581</v>
      </c>
      <c r="H20" s="230">
        <v>82.783137894879872</v>
      </c>
      <c r="I20" s="230">
        <v>113.0631601794678</v>
      </c>
      <c r="J20" s="230">
        <v>101.2728961032501</v>
      </c>
      <c r="K20" s="230">
        <v>93.213073777580476</v>
      </c>
      <c r="L20" s="230">
        <v>114.9973746973284</v>
      </c>
      <c r="M20" s="230">
        <v>83.908822267504561</v>
      </c>
      <c r="N20" s="230">
        <v>59.835503501971871</v>
      </c>
      <c r="O20" s="230">
        <v>65.644247451678282</v>
      </c>
      <c r="P20" s="230">
        <v>74.422346185362386</v>
      </c>
      <c r="Q20" s="230">
        <v>76.802734254980223</v>
      </c>
      <c r="R20" s="230">
        <v>78.757587219618699</v>
      </c>
      <c r="S20" s="230">
        <v>75.129861103766402</v>
      </c>
      <c r="T20" s="230">
        <v>85.569333604139743</v>
      </c>
      <c r="U20" s="230">
        <v>82.22433216291131</v>
      </c>
      <c r="V20" s="230">
        <v>80.971159318054944</v>
      </c>
      <c r="W20" s="230">
        <v>88.428114498279243</v>
      </c>
      <c r="X20" s="230">
        <v>110.3571013084678</v>
      </c>
      <c r="Y20" s="230">
        <v>96.311321937475768</v>
      </c>
      <c r="DA20" s="71" t="s">
        <v>2650</v>
      </c>
    </row>
    <row r="21" spans="1:105" ht="12" customHeight="1" x14ac:dyDescent="0.25">
      <c r="A21" s="59" t="s">
        <v>32</v>
      </c>
      <c r="B21" s="230">
        <v>402.37651850240559</v>
      </c>
      <c r="C21" s="230">
        <v>455.90663940206952</v>
      </c>
      <c r="D21" s="230">
        <v>481.59118556793112</v>
      </c>
      <c r="E21" s="230">
        <v>475.90519608409852</v>
      </c>
      <c r="F21" s="230">
        <v>418.222785389607</v>
      </c>
      <c r="G21" s="230">
        <v>386.89984808132709</v>
      </c>
      <c r="H21" s="230">
        <v>407.32895063198669</v>
      </c>
      <c r="I21" s="230">
        <v>329.92665517462808</v>
      </c>
      <c r="J21" s="230">
        <v>381.52908998850052</v>
      </c>
      <c r="K21" s="230">
        <v>223.57452344321371</v>
      </c>
      <c r="L21" s="230">
        <v>116.20652389284901</v>
      </c>
      <c r="M21" s="230">
        <v>85.87790367223792</v>
      </c>
      <c r="N21" s="230">
        <v>98.511840762978522</v>
      </c>
      <c r="O21" s="230">
        <v>81.077181471414676</v>
      </c>
      <c r="P21" s="230">
        <v>94.153418504430093</v>
      </c>
      <c r="Q21" s="230">
        <v>102.33431174916841</v>
      </c>
      <c r="R21" s="230">
        <v>114.3556583361395</v>
      </c>
      <c r="S21" s="230">
        <v>76.142772774312419</v>
      </c>
      <c r="T21" s="230">
        <v>70.468006276005667</v>
      </c>
      <c r="U21" s="230">
        <v>44.478827012787953</v>
      </c>
      <c r="V21" s="230">
        <v>33.792898469321607</v>
      </c>
      <c r="W21" s="230">
        <v>39.530274378455012</v>
      </c>
      <c r="X21" s="230">
        <v>30.314856359504621</v>
      </c>
      <c r="Y21" s="230">
        <v>28.103329893406471</v>
      </c>
      <c r="DA21" s="71" t="s">
        <v>2651</v>
      </c>
    </row>
    <row r="22" spans="1:105" ht="12" customHeight="1" x14ac:dyDescent="0.25">
      <c r="A22" s="59" t="s">
        <v>35</v>
      </c>
      <c r="B22" s="230">
        <v>1196.3595506816851</v>
      </c>
      <c r="C22" s="230">
        <v>1194.676080766433</v>
      </c>
      <c r="D22" s="230">
        <v>1186.236489866757</v>
      </c>
      <c r="E22" s="230">
        <v>1207.419453533078</v>
      </c>
      <c r="F22" s="230">
        <v>1139.0076168657911</v>
      </c>
      <c r="G22" s="230">
        <v>1094.043077982187</v>
      </c>
      <c r="H22" s="230">
        <v>1054.875257758659</v>
      </c>
      <c r="I22" s="230">
        <v>1082.249369582742</v>
      </c>
      <c r="J22" s="230">
        <v>1050.154962060873</v>
      </c>
      <c r="K22" s="230">
        <v>849.19162991645612</v>
      </c>
      <c r="L22" s="230">
        <v>848.99252480648795</v>
      </c>
      <c r="M22" s="230">
        <v>749.65248775875273</v>
      </c>
      <c r="N22" s="230">
        <v>734.95270324698799</v>
      </c>
      <c r="O22" s="230">
        <v>694.52614348388545</v>
      </c>
      <c r="P22" s="230">
        <v>676.61012809898557</v>
      </c>
      <c r="Q22" s="230">
        <v>663.10980286914605</v>
      </c>
      <c r="R22" s="230">
        <v>672.49510319694957</v>
      </c>
      <c r="S22" s="230">
        <v>707.88575464268467</v>
      </c>
      <c r="T22" s="230">
        <v>671.51798588029942</v>
      </c>
      <c r="U22" s="230">
        <v>654.61297904109063</v>
      </c>
      <c r="V22" s="230">
        <v>605.69997856985481</v>
      </c>
      <c r="W22" s="230">
        <v>828.86683320192958</v>
      </c>
      <c r="X22" s="230">
        <v>741.01792848193031</v>
      </c>
      <c r="Y22" s="230">
        <v>705.56592842661394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783.54246249035737</v>
      </c>
      <c r="C24" s="261">
        <f t="shared" si="1"/>
        <v>797.19063613524258</v>
      </c>
      <c r="D24" s="261">
        <f t="shared" si="1"/>
        <v>803.3874621579929</v>
      </c>
      <c r="E24" s="261">
        <f t="shared" si="1"/>
        <v>813.22905908829557</v>
      </c>
      <c r="F24" s="261">
        <f t="shared" si="1"/>
        <v>791.27241846850245</v>
      </c>
      <c r="G24" s="261">
        <f t="shared" si="1"/>
        <v>772.16578956561989</v>
      </c>
      <c r="H24" s="261">
        <f t="shared" si="1"/>
        <v>766.071805938441</v>
      </c>
      <c r="I24" s="261">
        <f t="shared" si="1"/>
        <v>762.72909927789965</v>
      </c>
      <c r="J24" s="261">
        <f t="shared" si="1"/>
        <v>747.94989290777573</v>
      </c>
      <c r="K24" s="261">
        <f t="shared" si="1"/>
        <v>597.30264709976507</v>
      </c>
      <c r="L24" s="261">
        <f t="shared" si="1"/>
        <v>612.83067374158486</v>
      </c>
      <c r="M24" s="261">
        <f t="shared" si="1"/>
        <v>567.46115000773511</v>
      </c>
      <c r="N24" s="261">
        <f t="shared" si="1"/>
        <v>541.10110711141692</v>
      </c>
      <c r="O24" s="261">
        <f t="shared" si="1"/>
        <v>518.22698806263872</v>
      </c>
      <c r="P24" s="261">
        <f t="shared" si="1"/>
        <v>511.48255570972361</v>
      </c>
      <c r="Q24" s="261">
        <f t="shared" si="1"/>
        <v>515.42212268112326</v>
      </c>
      <c r="R24" s="261">
        <f t="shared" si="1"/>
        <v>523.91935380114649</v>
      </c>
      <c r="S24" s="261">
        <f t="shared" si="1"/>
        <v>538.01829877318858</v>
      </c>
      <c r="T24" s="261">
        <f t="shared" si="1"/>
        <v>529.98328196963814</v>
      </c>
      <c r="U24" s="261">
        <f t="shared" si="1"/>
        <v>527.8022904509387</v>
      </c>
      <c r="V24" s="261">
        <f t="shared" si="1"/>
        <v>492.81243439760652</v>
      </c>
      <c r="W24" s="261">
        <f t="shared" si="1"/>
        <v>556.09585553796296</v>
      </c>
      <c r="X24" s="261">
        <f t="shared" si="1"/>
        <v>518.63604262439139</v>
      </c>
      <c r="Y24" s="261">
        <f t="shared" si="1"/>
        <v>490.7987298052937</v>
      </c>
      <c r="DA24" s="70"/>
    </row>
    <row r="25" spans="1:105" ht="12" customHeight="1" x14ac:dyDescent="0.25">
      <c r="A25" s="60" t="s">
        <v>2566</v>
      </c>
      <c r="B25" s="262">
        <v>783.54246249035737</v>
      </c>
      <c r="C25" s="262">
        <v>797.19063613524258</v>
      </c>
      <c r="D25" s="262">
        <v>803.3874621579929</v>
      </c>
      <c r="E25" s="262">
        <v>813.22905908829557</v>
      </c>
      <c r="F25" s="262">
        <v>791.27241846850245</v>
      </c>
      <c r="G25" s="262">
        <v>772.16578956561989</v>
      </c>
      <c r="H25" s="262">
        <v>766.071805938441</v>
      </c>
      <c r="I25" s="262">
        <v>762.72909927789965</v>
      </c>
      <c r="J25" s="262">
        <v>747.94989290777573</v>
      </c>
      <c r="K25" s="262">
        <v>597.30264709976507</v>
      </c>
      <c r="L25" s="262">
        <v>612.83067374158486</v>
      </c>
      <c r="M25" s="262">
        <v>567.46115000773511</v>
      </c>
      <c r="N25" s="262">
        <v>541.10110711141692</v>
      </c>
      <c r="O25" s="262">
        <v>518.22698806263872</v>
      </c>
      <c r="P25" s="262">
        <v>511.48255570972361</v>
      </c>
      <c r="Q25" s="262">
        <v>515.42212268112326</v>
      </c>
      <c r="R25" s="262">
        <v>523.91935380114649</v>
      </c>
      <c r="S25" s="262">
        <v>538.01829877318858</v>
      </c>
      <c r="T25" s="262">
        <v>529.98328196963814</v>
      </c>
      <c r="U25" s="262">
        <v>527.8022904509387</v>
      </c>
      <c r="V25" s="262">
        <v>492.81243439760652</v>
      </c>
      <c r="W25" s="262">
        <v>556.09585553796296</v>
      </c>
      <c r="X25" s="262">
        <v>518.63604262439139</v>
      </c>
      <c r="Y25" s="262">
        <v>490.7987298052937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2650.322589960796</v>
      </c>
      <c r="C27" s="261">
        <f t="shared" si="2"/>
        <v>2715.192926281115</v>
      </c>
      <c r="D27" s="261">
        <f t="shared" si="2"/>
        <v>2694.5229117396179</v>
      </c>
      <c r="E27" s="261">
        <f t="shared" si="2"/>
        <v>2657.6236455603448</v>
      </c>
      <c r="F27" s="261">
        <f t="shared" si="2"/>
        <v>2491.2390864416689</v>
      </c>
      <c r="G27" s="261">
        <f t="shared" si="2"/>
        <v>2348.7874872971888</v>
      </c>
      <c r="H27" s="261">
        <f t="shared" si="2"/>
        <v>2293.3867853617598</v>
      </c>
      <c r="I27" s="261">
        <f t="shared" si="2"/>
        <v>2266.1265060554279</v>
      </c>
      <c r="J27" s="261">
        <f t="shared" si="2"/>
        <v>2259.7782600122218</v>
      </c>
      <c r="K27" s="261">
        <f t="shared" si="2"/>
        <v>1729.2723724527621</v>
      </c>
      <c r="L27" s="261">
        <f t="shared" si="2"/>
        <v>1622.661347242092</v>
      </c>
      <c r="M27" s="261">
        <f t="shared" si="2"/>
        <v>1373.2059781990799</v>
      </c>
      <c r="N27" s="261">
        <f t="shared" si="2"/>
        <v>1327.144987692697</v>
      </c>
      <c r="O27" s="261">
        <f t="shared" si="2"/>
        <v>1246.75356221831</v>
      </c>
      <c r="P27" s="261">
        <f t="shared" si="2"/>
        <v>1241.401297236974</v>
      </c>
      <c r="Q27" s="261">
        <f t="shared" si="2"/>
        <v>1241.5864510200799</v>
      </c>
      <c r="R27" s="261">
        <f t="shared" si="2"/>
        <v>1275.1488592918181</v>
      </c>
      <c r="S27" s="261">
        <f t="shared" si="2"/>
        <v>1272.256811431193</v>
      </c>
      <c r="T27" s="261">
        <f t="shared" si="2"/>
        <v>1227.784687209393</v>
      </c>
      <c r="U27" s="261">
        <f t="shared" si="2"/>
        <v>1164.182091656611</v>
      </c>
      <c r="V27" s="261">
        <f t="shared" si="2"/>
        <v>1066.7517759064731</v>
      </c>
      <c r="W27" s="261">
        <f t="shared" si="2"/>
        <v>1397.905900257563</v>
      </c>
      <c r="X27" s="261">
        <f t="shared" si="2"/>
        <v>1290.2385118051991</v>
      </c>
      <c r="Y27" s="261">
        <f t="shared" si="2"/>
        <v>1221.2722993089731</v>
      </c>
      <c r="DA27" s="70"/>
    </row>
    <row r="28" spans="1:105" ht="12" customHeight="1" x14ac:dyDescent="0.25">
      <c r="A28" s="60" t="s">
        <v>2571</v>
      </c>
      <c r="B28" s="329">
        <v>2650.322589960796</v>
      </c>
      <c r="C28" s="329">
        <v>2715.192926281115</v>
      </c>
      <c r="D28" s="329">
        <v>2694.5229117396179</v>
      </c>
      <c r="E28" s="329">
        <v>2657.6236455603448</v>
      </c>
      <c r="F28" s="329">
        <v>2491.2390864416689</v>
      </c>
      <c r="G28" s="329">
        <v>2348.7874872971888</v>
      </c>
      <c r="H28" s="329">
        <v>2293.3867853617598</v>
      </c>
      <c r="I28" s="329">
        <v>2266.1265060554279</v>
      </c>
      <c r="J28" s="329">
        <v>2259.7782600122218</v>
      </c>
      <c r="K28" s="329">
        <v>1729.2723724527621</v>
      </c>
      <c r="L28" s="329">
        <v>1622.661347242092</v>
      </c>
      <c r="M28" s="329">
        <v>1373.2059781990799</v>
      </c>
      <c r="N28" s="329">
        <v>1327.144987692697</v>
      </c>
      <c r="O28" s="329">
        <v>1246.75356221831</v>
      </c>
      <c r="P28" s="329">
        <v>1241.401297236974</v>
      </c>
      <c r="Q28" s="329">
        <v>1241.5864510200799</v>
      </c>
      <c r="R28" s="329">
        <v>1275.1488592918181</v>
      </c>
      <c r="S28" s="329">
        <v>1272.256811431193</v>
      </c>
      <c r="T28" s="329">
        <v>1227.784687209393</v>
      </c>
      <c r="U28" s="329">
        <v>1164.182091656611</v>
      </c>
      <c r="V28" s="329">
        <v>1066.7517759064731</v>
      </c>
      <c r="W28" s="329">
        <v>1397.905900257563</v>
      </c>
      <c r="X28" s="329">
        <v>1290.2385118051991</v>
      </c>
      <c r="Y28" s="329">
        <v>1221.2722993089731</v>
      </c>
      <c r="DA28" s="72" t="s">
        <v>2656</v>
      </c>
    </row>
    <row r="29" spans="1:105" ht="12" customHeight="1" x14ac:dyDescent="0.25">
      <c r="A29" s="59" t="s">
        <v>28</v>
      </c>
      <c r="B29" s="230">
        <v>120.03998555605151</v>
      </c>
      <c r="C29" s="230">
        <v>113.4319751817101</v>
      </c>
      <c r="D29" s="230">
        <v>83.976877224784687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105.3879154313953</v>
      </c>
      <c r="C30" s="230">
        <v>104.1629562243203</v>
      </c>
      <c r="D30" s="230">
        <v>94.014395516927422</v>
      </c>
      <c r="E30" s="230">
        <v>91.225683906800711</v>
      </c>
      <c r="F30" s="230">
        <v>87.263812875141667</v>
      </c>
      <c r="G30" s="230">
        <v>85.389803678632035</v>
      </c>
      <c r="H30" s="230">
        <v>86.262004953866224</v>
      </c>
      <c r="I30" s="230">
        <v>87.213384717087422</v>
      </c>
      <c r="J30" s="230">
        <v>69.839762651329821</v>
      </c>
      <c r="K30" s="230">
        <v>63.587762256690048</v>
      </c>
      <c r="L30" s="230">
        <v>79.523599532570131</v>
      </c>
      <c r="M30" s="230">
        <v>59.721387201229277</v>
      </c>
      <c r="N30" s="230">
        <v>51.002062675642769</v>
      </c>
      <c r="O30" s="230">
        <v>44.971315922626587</v>
      </c>
      <c r="P30" s="230">
        <v>33.992878967291347</v>
      </c>
      <c r="Q30" s="230">
        <v>38.376666915373171</v>
      </c>
      <c r="R30" s="230">
        <v>38.565503930807218</v>
      </c>
      <c r="S30" s="230">
        <v>44.887684972959491</v>
      </c>
      <c r="T30" s="230">
        <v>45.562793265900041</v>
      </c>
      <c r="U30" s="230">
        <v>48.016179918339603</v>
      </c>
      <c r="V30" s="230">
        <v>37.51743825328569</v>
      </c>
      <c r="W30" s="230">
        <v>31.01272585947115</v>
      </c>
      <c r="X30" s="230">
        <v>30.68153159105206</v>
      </c>
      <c r="Y30" s="230">
        <v>35.585756083978303</v>
      </c>
      <c r="DA30" s="71" t="s">
        <v>2658</v>
      </c>
    </row>
    <row r="31" spans="1:105" ht="12" customHeight="1" x14ac:dyDescent="0.25">
      <c r="A31" s="59" t="s">
        <v>159</v>
      </c>
      <c r="B31" s="230">
        <v>140.98601871036311</v>
      </c>
      <c r="C31" s="230">
        <v>139.62268034865059</v>
      </c>
      <c r="D31" s="230">
        <v>133.92067409120841</v>
      </c>
      <c r="E31" s="230">
        <v>161.64846220043381</v>
      </c>
      <c r="F31" s="230">
        <v>179.36041320167371</v>
      </c>
      <c r="G31" s="230">
        <v>147.76493209925121</v>
      </c>
      <c r="H31" s="230">
        <v>118.2616255641141</v>
      </c>
      <c r="I31" s="230">
        <v>161.5188002563826</v>
      </c>
      <c r="J31" s="230">
        <v>144.67556586178591</v>
      </c>
      <c r="K31" s="230">
        <v>133.1615339679721</v>
      </c>
      <c r="L31" s="230">
        <v>164.28196385332629</v>
      </c>
      <c r="M31" s="230">
        <v>119.86974609643509</v>
      </c>
      <c r="N31" s="230">
        <v>85.479290717102671</v>
      </c>
      <c r="O31" s="230">
        <v>93.777496359540407</v>
      </c>
      <c r="P31" s="230">
        <v>106.3176374076606</v>
      </c>
      <c r="Q31" s="230">
        <v>109.7181917928289</v>
      </c>
      <c r="R31" s="230">
        <v>112.5108388851696</v>
      </c>
      <c r="S31" s="230">
        <v>107.3283730053806</v>
      </c>
      <c r="T31" s="230">
        <v>122.2419051487711</v>
      </c>
      <c r="U31" s="230">
        <v>117.46333166130189</v>
      </c>
      <c r="V31" s="230">
        <v>115.67308474007849</v>
      </c>
      <c r="W31" s="230">
        <v>126.32587785468461</v>
      </c>
      <c r="X31" s="230">
        <v>157.65300186923969</v>
      </c>
      <c r="Y31" s="230">
        <v>137.58760276782249</v>
      </c>
      <c r="DA31" s="71" t="s">
        <v>2659</v>
      </c>
    </row>
    <row r="32" spans="1:105" ht="12" customHeight="1" x14ac:dyDescent="0.25">
      <c r="A32" s="59" t="s">
        <v>32</v>
      </c>
      <c r="B32" s="230">
        <v>574.82359786057941</v>
      </c>
      <c r="C32" s="230">
        <v>651.29519914581374</v>
      </c>
      <c r="D32" s="230">
        <v>687.98740795418735</v>
      </c>
      <c r="E32" s="230">
        <v>679.86456583442657</v>
      </c>
      <c r="F32" s="230">
        <v>597.46112198515277</v>
      </c>
      <c r="G32" s="230">
        <v>552.71406868761028</v>
      </c>
      <c r="H32" s="230">
        <v>581.89850090283824</v>
      </c>
      <c r="I32" s="230">
        <v>471.32379310661162</v>
      </c>
      <c r="J32" s="230">
        <v>545.04155712642944</v>
      </c>
      <c r="K32" s="230">
        <v>319.39217634744818</v>
      </c>
      <c r="L32" s="230">
        <v>166.00931984692701</v>
      </c>
      <c r="M32" s="230">
        <v>122.6827195317685</v>
      </c>
      <c r="N32" s="230">
        <v>140.73120108996929</v>
      </c>
      <c r="O32" s="230">
        <v>115.8245449591638</v>
      </c>
      <c r="P32" s="230">
        <v>134.50488357775731</v>
      </c>
      <c r="Q32" s="230">
        <v>146.19187392738351</v>
      </c>
      <c r="R32" s="230">
        <v>163.36522619448499</v>
      </c>
      <c r="S32" s="230">
        <v>108.7753896775892</v>
      </c>
      <c r="T32" s="230">
        <v>100.6685803942938</v>
      </c>
      <c r="U32" s="230">
        <v>63.541181446839943</v>
      </c>
      <c r="V32" s="230">
        <v>48.275569241888007</v>
      </c>
      <c r="W32" s="230">
        <v>56.471820540650029</v>
      </c>
      <c r="X32" s="230">
        <v>43.306937656435167</v>
      </c>
      <c r="Y32" s="230">
        <v>40.147614133437813</v>
      </c>
      <c r="DA32" s="71" t="s">
        <v>2660</v>
      </c>
    </row>
    <row r="33" spans="1:105" ht="12" customHeight="1" x14ac:dyDescent="0.25">
      <c r="A33" s="59" t="s">
        <v>35</v>
      </c>
      <c r="B33" s="230">
        <v>1709.0850724024069</v>
      </c>
      <c r="C33" s="230">
        <v>1706.68011538062</v>
      </c>
      <c r="D33" s="230">
        <v>1694.6235569525099</v>
      </c>
      <c r="E33" s="230">
        <v>1724.884933618684</v>
      </c>
      <c r="F33" s="230">
        <v>1627.1537383797011</v>
      </c>
      <c r="G33" s="230">
        <v>1562.9186828316949</v>
      </c>
      <c r="H33" s="230">
        <v>1506.9646539409421</v>
      </c>
      <c r="I33" s="230">
        <v>1546.0705279753461</v>
      </c>
      <c r="J33" s="230">
        <v>1500.221374372677</v>
      </c>
      <c r="K33" s="230">
        <v>1213.1308998806519</v>
      </c>
      <c r="L33" s="230">
        <v>1212.8464640092679</v>
      </c>
      <c r="M33" s="230">
        <v>1070.9321253696471</v>
      </c>
      <c r="N33" s="230">
        <v>1049.932433209982</v>
      </c>
      <c r="O33" s="230">
        <v>992.18020497697955</v>
      </c>
      <c r="P33" s="230">
        <v>966.585897284265</v>
      </c>
      <c r="Q33" s="230">
        <v>947.29971838449455</v>
      </c>
      <c r="R33" s="230">
        <v>960.70729028135656</v>
      </c>
      <c r="S33" s="230">
        <v>1011.2653637752639</v>
      </c>
      <c r="T33" s="230">
        <v>959.31140840042815</v>
      </c>
      <c r="U33" s="230">
        <v>935.16139863012961</v>
      </c>
      <c r="V33" s="230">
        <v>865.28568367122102</v>
      </c>
      <c r="W33" s="230">
        <v>1184.0954760027571</v>
      </c>
      <c r="X33" s="230">
        <v>1058.5970406884719</v>
      </c>
      <c r="Y33" s="230">
        <v>1007.951326323734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2104.9323112632969</v>
      </c>
      <c r="C35" s="261">
        <v>2153.6126910452008</v>
      </c>
      <c r="D35" s="261">
        <v>2160.18347787322</v>
      </c>
      <c r="E35" s="261">
        <v>2149.4983234905062</v>
      </c>
      <c r="F35" s="261">
        <v>2053.2272928314519</v>
      </c>
      <c r="G35" s="261">
        <v>1998.02646197436</v>
      </c>
      <c r="H35" s="261">
        <v>1992.701131247198</v>
      </c>
      <c r="I35" s="261">
        <v>1957.3297196373319</v>
      </c>
      <c r="J35" s="261">
        <v>1928.322636619032</v>
      </c>
      <c r="K35" s="261">
        <v>1518.1172721647549</v>
      </c>
      <c r="L35" s="261">
        <v>1540.709436021519</v>
      </c>
      <c r="M35" s="261">
        <v>1395.3056330984091</v>
      </c>
      <c r="N35" s="261">
        <v>1319.3551256198159</v>
      </c>
      <c r="O35" s="261">
        <v>1265.748572140373</v>
      </c>
      <c r="P35" s="261">
        <v>1255.448123059826</v>
      </c>
      <c r="Q35" s="261">
        <v>1260.5355162239689</v>
      </c>
      <c r="R35" s="261">
        <v>1278.8041139687689</v>
      </c>
      <c r="S35" s="261">
        <v>1292.134684179171</v>
      </c>
      <c r="T35" s="261">
        <v>1278.204929351017</v>
      </c>
      <c r="U35" s="261">
        <v>1175.026877935433</v>
      </c>
      <c r="V35" s="261">
        <v>1084.654872264384</v>
      </c>
      <c r="W35" s="261">
        <v>1326.9172965905329</v>
      </c>
      <c r="X35" s="261">
        <v>1248.993078806129</v>
      </c>
      <c r="Y35" s="261">
        <v>1177.5896959273209</v>
      </c>
      <c r="DA35" s="70" t="s">
        <v>2663</v>
      </c>
    </row>
    <row r="36" spans="1:105" ht="12" customHeight="1" x14ac:dyDescent="0.25">
      <c r="A36" s="46" t="s">
        <v>28</v>
      </c>
      <c r="B36" s="229">
        <v>86.872947124881563</v>
      </c>
      <c r="C36" s="229">
        <v>82.16315837629088</v>
      </c>
      <c r="D36" s="229">
        <v>62.062653468353091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76.269242806582028</v>
      </c>
      <c r="C38" s="229">
        <v>75.449250138610253</v>
      </c>
      <c r="D38" s="229">
        <v>69.480826661195465</v>
      </c>
      <c r="E38" s="229">
        <v>68.416562598375748</v>
      </c>
      <c r="F38" s="229">
        <v>66.444019072229509</v>
      </c>
      <c r="G38" s="229">
        <v>66.727184226272641</v>
      </c>
      <c r="H38" s="229">
        <v>68.147092538388293</v>
      </c>
      <c r="I38" s="229">
        <v>69.432170260910851</v>
      </c>
      <c r="J38" s="229">
        <v>55.428479212702918</v>
      </c>
      <c r="K38" s="229">
        <v>51.543854643604988</v>
      </c>
      <c r="L38" s="229">
        <v>67.991779834591895</v>
      </c>
      <c r="M38" s="229">
        <v>55.214041757862937</v>
      </c>
      <c r="N38" s="229">
        <v>46.816143931363612</v>
      </c>
      <c r="O38" s="229">
        <v>42.555388171504127</v>
      </c>
      <c r="P38" s="229">
        <v>32.192680515581579</v>
      </c>
      <c r="Q38" s="229">
        <v>36.350615763840118</v>
      </c>
      <c r="R38" s="229">
        <v>36.029592837599417</v>
      </c>
      <c r="S38" s="229">
        <v>42.697560785939963</v>
      </c>
      <c r="T38" s="229">
        <v>44.452527167945341</v>
      </c>
      <c r="U38" s="229">
        <v>45.602084218788242</v>
      </c>
      <c r="V38" s="229">
        <v>35.913155529387261</v>
      </c>
      <c r="W38" s="229">
        <v>28.104165638864401</v>
      </c>
      <c r="X38" s="229">
        <v>28.269438735183051</v>
      </c>
      <c r="Y38" s="229">
        <v>32.790876057203491</v>
      </c>
      <c r="DA38" s="73" t="s">
        <v>2666</v>
      </c>
    </row>
    <row r="39" spans="1:105" ht="12" customHeight="1" x14ac:dyDescent="0.25">
      <c r="A39" s="46" t="s">
        <v>159</v>
      </c>
      <c r="B39" s="229">
        <v>102.0315929899368</v>
      </c>
      <c r="C39" s="229">
        <v>101.134097154099</v>
      </c>
      <c r="D39" s="229">
        <v>98.97334436625016</v>
      </c>
      <c r="E39" s="229">
        <v>121.2315617646216</v>
      </c>
      <c r="F39" s="229">
        <v>136.5677973827089</v>
      </c>
      <c r="G39" s="229">
        <v>115.4697331718629</v>
      </c>
      <c r="H39" s="229">
        <v>93.426833115785342</v>
      </c>
      <c r="I39" s="229">
        <v>128.58807023851199</v>
      </c>
      <c r="J39" s="229">
        <v>114.82207685886711</v>
      </c>
      <c r="K39" s="229">
        <v>107.9399322664873</v>
      </c>
      <c r="L39" s="229">
        <v>140.4592244662538</v>
      </c>
      <c r="M39" s="229">
        <v>110.8228304237508</v>
      </c>
      <c r="N39" s="229">
        <v>78.463704552755445</v>
      </c>
      <c r="O39" s="229">
        <v>88.739626080725373</v>
      </c>
      <c r="P39" s="229">
        <v>100.68725680839231</v>
      </c>
      <c r="Q39" s="229">
        <v>103.9257484491643</v>
      </c>
      <c r="R39" s="229">
        <v>105.1125825328885</v>
      </c>
      <c r="S39" s="229">
        <v>102.09169248122031</v>
      </c>
      <c r="T39" s="229">
        <v>119.2631359972834</v>
      </c>
      <c r="U39" s="229">
        <v>111.5576614413723</v>
      </c>
      <c r="V39" s="229">
        <v>110.72678936096111</v>
      </c>
      <c r="W39" s="229">
        <v>114.4782761692897</v>
      </c>
      <c r="X39" s="229">
        <v>145.25878098797179</v>
      </c>
      <c r="Y39" s="229">
        <v>126.78157009564489</v>
      </c>
      <c r="DA39" s="73" t="s">
        <v>2667</v>
      </c>
    </row>
    <row r="40" spans="1:105" ht="12" customHeight="1" x14ac:dyDescent="0.25">
      <c r="A40" s="46" t="s">
        <v>32</v>
      </c>
      <c r="B40" s="229">
        <v>415.99988363676442</v>
      </c>
      <c r="C40" s="229">
        <v>471.75825433183309</v>
      </c>
      <c r="D40" s="229">
        <v>508.45334455767738</v>
      </c>
      <c r="E40" s="229">
        <v>509.87830000100507</v>
      </c>
      <c r="F40" s="229">
        <v>454.91615454503699</v>
      </c>
      <c r="G40" s="229">
        <v>431.91402131071982</v>
      </c>
      <c r="H40" s="229">
        <v>459.70054846491058</v>
      </c>
      <c r="I40" s="229">
        <v>375.2294897985409</v>
      </c>
      <c r="J40" s="229">
        <v>432.57341480478652</v>
      </c>
      <c r="K40" s="229">
        <v>258.89736212922787</v>
      </c>
      <c r="L40" s="229">
        <v>141.9360943401428</v>
      </c>
      <c r="M40" s="229">
        <v>113.4235006358965</v>
      </c>
      <c r="N40" s="229">
        <v>129.18089622693171</v>
      </c>
      <c r="O40" s="229">
        <v>109.6022735693425</v>
      </c>
      <c r="P40" s="229">
        <v>127.3817598377213</v>
      </c>
      <c r="Q40" s="229">
        <v>138.47384528335081</v>
      </c>
      <c r="R40" s="229">
        <v>152.62299162925589</v>
      </c>
      <c r="S40" s="229">
        <v>103.46810746802829</v>
      </c>
      <c r="T40" s="229">
        <v>98.215506209646293</v>
      </c>
      <c r="U40" s="229">
        <v>60.346539700326531</v>
      </c>
      <c r="V40" s="229">
        <v>46.211258208755567</v>
      </c>
      <c r="W40" s="229">
        <v>51.175553080831861</v>
      </c>
      <c r="X40" s="229">
        <v>39.902272064020082</v>
      </c>
      <c r="Y40" s="229">
        <v>36.994449013118043</v>
      </c>
      <c r="DA40" s="73" t="s">
        <v>2668</v>
      </c>
    </row>
    <row r="41" spans="1:105" ht="12" customHeight="1" x14ac:dyDescent="0.25">
      <c r="A41" s="46" t="s">
        <v>33</v>
      </c>
      <c r="B41" s="229">
        <v>186.89364143994479</v>
      </c>
      <c r="C41" s="229">
        <v>186.8936414399451</v>
      </c>
      <c r="D41" s="229">
        <v>168.8110041599659</v>
      </c>
      <c r="E41" s="229">
        <v>156.35925647992579</v>
      </c>
      <c r="F41" s="229">
        <v>156.3592564799614</v>
      </c>
      <c r="G41" s="229">
        <v>162.58512563992491</v>
      </c>
      <c r="H41" s="229">
        <v>180.9226828799371</v>
      </c>
      <c r="I41" s="229">
        <v>153.22497227994629</v>
      </c>
      <c r="J41" s="229">
        <v>134.84471579994769</v>
      </c>
      <c r="K41" s="229">
        <v>116.37956915996929</v>
      </c>
      <c r="L41" s="229">
        <v>153.3523028399394</v>
      </c>
      <c r="M41" s="229">
        <v>125.7394730399173</v>
      </c>
      <c r="N41" s="229">
        <v>101.1335968799292</v>
      </c>
      <c r="O41" s="229">
        <v>85.972514759952659</v>
      </c>
      <c r="P41" s="229">
        <v>79.789085999956356</v>
      </c>
      <c r="Q41" s="229">
        <v>67.337338319963223</v>
      </c>
      <c r="R41" s="229">
        <v>70.344042479957324</v>
      </c>
      <c r="S41" s="229">
        <v>64.245753359965875</v>
      </c>
      <c r="T41" s="229">
        <v>61.196359319972757</v>
      </c>
      <c r="U41" s="229">
        <v>53.021868839965379</v>
      </c>
      <c r="V41" s="229">
        <v>47.164289759968689</v>
      </c>
      <c r="W41" s="229">
        <v>60.115431239947959</v>
      </c>
      <c r="X41" s="229">
        <v>60.189369479956348</v>
      </c>
      <c r="Y41" s="229">
        <v>52.235256239961842</v>
      </c>
      <c r="DA41" s="73" t="s">
        <v>2669</v>
      </c>
    </row>
    <row r="42" spans="1:105" ht="12" customHeight="1" x14ac:dyDescent="0.25">
      <c r="A42" s="46" t="s">
        <v>35</v>
      </c>
      <c r="B42" s="229">
        <v>1236.8650032651881</v>
      </c>
      <c r="C42" s="229">
        <v>1236.214289604422</v>
      </c>
      <c r="D42" s="229">
        <v>1252.402304659779</v>
      </c>
      <c r="E42" s="229">
        <v>1293.612642646578</v>
      </c>
      <c r="F42" s="229">
        <v>1238.9400653515149</v>
      </c>
      <c r="G42" s="229">
        <v>1221.33039762558</v>
      </c>
      <c r="H42" s="229">
        <v>1190.5039742481761</v>
      </c>
      <c r="I42" s="229">
        <v>1230.8550170594219</v>
      </c>
      <c r="J42" s="229">
        <v>1190.6539499427281</v>
      </c>
      <c r="K42" s="229">
        <v>983.35655396546588</v>
      </c>
      <c r="L42" s="229">
        <v>1036.970034540592</v>
      </c>
      <c r="M42" s="229">
        <v>990.10578724098173</v>
      </c>
      <c r="N42" s="229">
        <v>963.76078402883627</v>
      </c>
      <c r="O42" s="229">
        <v>938.87876955884792</v>
      </c>
      <c r="P42" s="229">
        <v>915.39733989817421</v>
      </c>
      <c r="Q42" s="229">
        <v>897.28814000765999</v>
      </c>
      <c r="R42" s="229">
        <v>897.53507608907864</v>
      </c>
      <c r="S42" s="229">
        <v>961.92450928402593</v>
      </c>
      <c r="T42" s="229">
        <v>935.93507745617717</v>
      </c>
      <c r="U42" s="229">
        <v>888.14455733499108</v>
      </c>
      <c r="V42" s="229">
        <v>828.28521300532202</v>
      </c>
      <c r="W42" s="229">
        <v>1073.043870461599</v>
      </c>
      <c r="X42" s="229">
        <v>975.37321753899721</v>
      </c>
      <c r="Y42" s="229">
        <v>928.78754452139299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17.159828399990641</v>
      </c>
      <c r="R44" s="229">
        <v>17.159828399989589</v>
      </c>
      <c r="S44" s="229">
        <v>17.7070607999906</v>
      </c>
      <c r="T44" s="229">
        <v>19.14232319999148</v>
      </c>
      <c r="U44" s="229">
        <v>16.35416639998931</v>
      </c>
      <c r="V44" s="229">
        <v>16.35416639998914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1.0000000000000002</v>
      </c>
      <c r="D51" s="232">
        <f t="shared" si="3"/>
        <v>0.99999999999999989</v>
      </c>
      <c r="E51" s="232">
        <f t="shared" si="3"/>
        <v>1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0.99999999999999989</v>
      </c>
      <c r="J51" s="232">
        <f t="shared" si="3"/>
        <v>0.99999999999999989</v>
      </c>
      <c r="K51" s="232">
        <f t="shared" si="3"/>
        <v>0.99999999999999989</v>
      </c>
      <c r="L51" s="232">
        <f t="shared" si="3"/>
        <v>1</v>
      </c>
      <c r="M51" s="232">
        <f t="shared" si="3"/>
        <v>1</v>
      </c>
      <c r="N51" s="232">
        <f t="shared" si="3"/>
        <v>0.99999999999999978</v>
      </c>
      <c r="O51" s="232">
        <f t="shared" si="3"/>
        <v>0.99999999999999989</v>
      </c>
      <c r="P51" s="232">
        <f t="shared" si="3"/>
        <v>1</v>
      </c>
      <c r="Q51" s="232">
        <f t="shared" si="3"/>
        <v>1</v>
      </c>
      <c r="R51" s="232">
        <f t="shared" si="3"/>
        <v>0.99999999999999989</v>
      </c>
      <c r="S51" s="232">
        <f t="shared" si="3"/>
        <v>0.99999999999999989</v>
      </c>
      <c r="T51" s="232">
        <f t="shared" si="3"/>
        <v>1</v>
      </c>
      <c r="U51" s="232">
        <f t="shared" si="3"/>
        <v>1.0000000000000002</v>
      </c>
      <c r="V51" s="232">
        <f t="shared" si="3"/>
        <v>1</v>
      </c>
      <c r="W51" s="232">
        <f t="shared" si="3"/>
        <v>1.0000000000000002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3.1208463678387012E-2</v>
      </c>
      <c r="C56" s="300">
        <f t="shared" si="8"/>
        <v>3.0842464135997748E-2</v>
      </c>
      <c r="D56" s="300">
        <f t="shared" si="8"/>
        <v>3.0593412453233732E-2</v>
      </c>
      <c r="E56" s="300">
        <f t="shared" si="8"/>
        <v>3.1203442190352117E-2</v>
      </c>
      <c r="F56" s="300">
        <f t="shared" si="8"/>
        <v>3.1082123912128223E-2</v>
      </c>
      <c r="G56" s="300">
        <f t="shared" si="8"/>
        <v>3.0603530923565235E-2</v>
      </c>
      <c r="H56" s="300">
        <f t="shared" si="8"/>
        <v>2.9802595201954937E-2</v>
      </c>
      <c r="I56" s="300">
        <f t="shared" si="8"/>
        <v>3.0899998990893421E-2</v>
      </c>
      <c r="J56" s="300">
        <f t="shared" si="8"/>
        <v>3.0489622274675932E-2</v>
      </c>
      <c r="K56" s="300">
        <f t="shared" si="8"/>
        <v>3.1147612853266879E-2</v>
      </c>
      <c r="L56" s="300">
        <f t="shared" si="8"/>
        <v>3.1465604029758086E-2</v>
      </c>
      <c r="M56" s="300">
        <f t="shared" si="8"/>
        <v>3.0680007139356473E-2</v>
      </c>
      <c r="N56" s="300">
        <f t="shared" si="8"/>
        <v>3.0695781847476799E-2</v>
      </c>
      <c r="O56" s="300">
        <f t="shared" si="8"/>
        <v>3.0723682994243381E-2</v>
      </c>
      <c r="P56" s="300">
        <f t="shared" si="8"/>
        <v>3.0634260330138125E-2</v>
      </c>
      <c r="Q56" s="300">
        <f t="shared" si="8"/>
        <v>3.0268954004599731E-2</v>
      </c>
      <c r="R56" s="300">
        <f t="shared" si="8"/>
        <v>3.0221935565050113E-2</v>
      </c>
      <c r="S56" s="300">
        <f t="shared" si="8"/>
        <v>3.0801915319011972E-2</v>
      </c>
      <c r="T56" s="300">
        <f t="shared" si="8"/>
        <v>3.0487151341183575E-2</v>
      </c>
      <c r="U56" s="300">
        <f t="shared" si="8"/>
        <v>3.1046246751022376E-2</v>
      </c>
      <c r="V56" s="300">
        <f t="shared" si="8"/>
        <v>3.1202598984044674E-2</v>
      </c>
      <c r="W56" s="300">
        <f t="shared" si="8"/>
        <v>3.2915318416597283E-2</v>
      </c>
      <c r="X56" s="300">
        <f t="shared" si="8"/>
        <v>3.272184933399945E-2</v>
      </c>
      <c r="Y56" s="300">
        <f t="shared" si="8"/>
        <v>3.2610413152518697E-2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0.24307836513686917</v>
      </c>
      <c r="C57" s="301">
        <f t="shared" si="9"/>
        <v>0.24343921443993038</v>
      </c>
      <c r="D57" s="301">
        <f t="shared" si="9"/>
        <v>0.2423646334190678</v>
      </c>
      <c r="E57" s="301">
        <f t="shared" si="9"/>
        <v>0.24092540004632976</v>
      </c>
      <c r="F57" s="301">
        <f t="shared" si="9"/>
        <v>0.23866642032824381</v>
      </c>
      <c r="G57" s="301">
        <f t="shared" si="9"/>
        <v>0.235665169354842</v>
      </c>
      <c r="H57" s="301">
        <f t="shared" si="9"/>
        <v>0.233949591613517</v>
      </c>
      <c r="I57" s="301">
        <f t="shared" si="9"/>
        <v>0.23389552667167973</v>
      </c>
      <c r="J57" s="301">
        <f t="shared" si="9"/>
        <v>0.23529295848227455</v>
      </c>
      <c r="K57" s="301">
        <f t="shared" si="9"/>
        <v>0.23199689848805496</v>
      </c>
      <c r="L57" s="301">
        <f t="shared" si="9"/>
        <v>0.22396333595586498</v>
      </c>
      <c r="M57" s="301">
        <f t="shared" si="9"/>
        <v>0.21682712741476309</v>
      </c>
      <c r="N57" s="301">
        <f t="shared" si="9"/>
        <v>0.21874470948732569</v>
      </c>
      <c r="O57" s="301">
        <f t="shared" si="9"/>
        <v>0.21670897717648516</v>
      </c>
      <c r="P57" s="301">
        <f t="shared" si="9"/>
        <v>0.2172536356729424</v>
      </c>
      <c r="Q57" s="301">
        <f t="shared" si="9"/>
        <v>0.21684547123537867</v>
      </c>
      <c r="R57" s="301">
        <f t="shared" si="9"/>
        <v>0.21801614204578898</v>
      </c>
      <c r="S57" s="301">
        <f t="shared" si="9"/>
        <v>0.21616590574992081</v>
      </c>
      <c r="T57" s="301">
        <f t="shared" si="9"/>
        <v>0.21390418864324451</v>
      </c>
      <c r="U57" s="301">
        <f t="shared" si="9"/>
        <v>0.21445957800238807</v>
      </c>
      <c r="V57" s="301">
        <f t="shared" si="9"/>
        <v>0.21334063930068378</v>
      </c>
      <c r="W57" s="301">
        <f t="shared" si="9"/>
        <v>0.22217062311593086</v>
      </c>
      <c r="X57" s="301">
        <f t="shared" si="9"/>
        <v>0.22055188990440081</v>
      </c>
      <c r="Y57" s="301">
        <f t="shared" si="9"/>
        <v>0.22085750725524358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0.24307836513686917</v>
      </c>
      <c r="C58" s="302">
        <f t="shared" si="10"/>
        <v>0.24343921443993038</v>
      </c>
      <c r="D58" s="302">
        <f t="shared" si="10"/>
        <v>0.2423646334190678</v>
      </c>
      <c r="E58" s="302">
        <f t="shared" si="10"/>
        <v>0.24092540004632976</v>
      </c>
      <c r="F58" s="302">
        <f t="shared" si="10"/>
        <v>0.23866642032824381</v>
      </c>
      <c r="G58" s="302">
        <f t="shared" si="10"/>
        <v>0.235665169354842</v>
      </c>
      <c r="H58" s="302">
        <f t="shared" si="10"/>
        <v>0.233949591613517</v>
      </c>
      <c r="I58" s="302">
        <f t="shared" si="10"/>
        <v>0.23389552667167973</v>
      </c>
      <c r="J58" s="302">
        <f t="shared" si="10"/>
        <v>0.23529295848227455</v>
      </c>
      <c r="K58" s="302">
        <f t="shared" si="10"/>
        <v>0.23199689848805496</v>
      </c>
      <c r="L58" s="302">
        <f t="shared" si="10"/>
        <v>0.22396333595586498</v>
      </c>
      <c r="M58" s="302">
        <f t="shared" si="10"/>
        <v>0.21682712741476309</v>
      </c>
      <c r="N58" s="302">
        <f t="shared" si="10"/>
        <v>0.21874470948732569</v>
      </c>
      <c r="O58" s="302">
        <f t="shared" si="10"/>
        <v>0.21670897717648516</v>
      </c>
      <c r="P58" s="302">
        <f t="shared" si="10"/>
        <v>0.2172536356729424</v>
      </c>
      <c r="Q58" s="302">
        <f t="shared" si="10"/>
        <v>0.21684547123537867</v>
      </c>
      <c r="R58" s="302">
        <f t="shared" si="10"/>
        <v>0.21801614204578898</v>
      </c>
      <c r="S58" s="302">
        <f t="shared" si="10"/>
        <v>0.21616590574992081</v>
      </c>
      <c r="T58" s="302">
        <f t="shared" si="10"/>
        <v>0.21390418864324451</v>
      </c>
      <c r="U58" s="302">
        <f t="shared" si="10"/>
        <v>0.21445957800238807</v>
      </c>
      <c r="V58" s="302">
        <f t="shared" si="10"/>
        <v>0.21334063930068378</v>
      </c>
      <c r="W58" s="302">
        <f t="shared" si="10"/>
        <v>0.22217062311593086</v>
      </c>
      <c r="X58" s="302">
        <f t="shared" si="10"/>
        <v>0.22055188990440081</v>
      </c>
      <c r="Y58" s="302">
        <f t="shared" si="10"/>
        <v>0.22085750725524358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0.10266255431855074</v>
      </c>
      <c r="C60" s="301">
        <f t="shared" si="12"/>
        <v>0.10210664187389965</v>
      </c>
      <c r="D60" s="301">
        <f t="shared" si="12"/>
        <v>0.10323200811280871</v>
      </c>
      <c r="E60" s="301">
        <f t="shared" si="12"/>
        <v>0.1053183286598655</v>
      </c>
      <c r="F60" s="301">
        <f t="shared" si="12"/>
        <v>0.1082938759546539</v>
      </c>
      <c r="G60" s="301">
        <f t="shared" si="12"/>
        <v>0.1106787362489606</v>
      </c>
      <c r="H60" s="301">
        <f t="shared" si="12"/>
        <v>0.11163912521358488</v>
      </c>
      <c r="I60" s="301">
        <f t="shared" si="12"/>
        <v>0.1124630975283228</v>
      </c>
      <c r="J60" s="301">
        <f t="shared" si="12"/>
        <v>0.11125449544759392</v>
      </c>
      <c r="K60" s="301">
        <f t="shared" si="12"/>
        <v>0.11447619224404337</v>
      </c>
      <c r="L60" s="301">
        <f t="shared" si="12"/>
        <v>0.12083465078660628</v>
      </c>
      <c r="M60" s="301">
        <f t="shared" si="12"/>
        <v>0.12800178459234904</v>
      </c>
      <c r="N60" s="301">
        <f t="shared" si="12"/>
        <v>0.1274088422634394</v>
      </c>
      <c r="O60" s="301">
        <f t="shared" si="12"/>
        <v>0.12868213887833524</v>
      </c>
      <c r="P60" s="301">
        <f t="shared" si="12"/>
        <v>0.12787558826643527</v>
      </c>
      <c r="Q60" s="301">
        <f t="shared" si="12"/>
        <v>0.12859924147402621</v>
      </c>
      <c r="R60" s="301">
        <f t="shared" si="12"/>
        <v>0.12796587341439031</v>
      </c>
      <c r="S60" s="301">
        <f t="shared" si="12"/>
        <v>0.13059045022466551</v>
      </c>
      <c r="T60" s="301">
        <f t="shared" si="12"/>
        <v>0.13190498430128519</v>
      </c>
      <c r="U60" s="301">
        <f t="shared" si="12"/>
        <v>0.13889856638409984</v>
      </c>
      <c r="V60" s="301">
        <f t="shared" si="12"/>
        <v>0.14079714055365003</v>
      </c>
      <c r="W60" s="301">
        <f t="shared" si="12"/>
        <v>0.12625840931505611</v>
      </c>
      <c r="X60" s="301">
        <f t="shared" si="12"/>
        <v>0.12665007098273295</v>
      </c>
      <c r="Y60" s="301">
        <f t="shared" si="12"/>
        <v>0.12679585296903725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0.10266255431855074</v>
      </c>
      <c r="C61" s="302">
        <f t="shared" si="13"/>
        <v>0.10210664187389965</v>
      </c>
      <c r="D61" s="302">
        <f t="shared" si="13"/>
        <v>0.10323200811280871</v>
      </c>
      <c r="E61" s="302">
        <f t="shared" si="13"/>
        <v>0.1053183286598655</v>
      </c>
      <c r="F61" s="302">
        <f t="shared" si="13"/>
        <v>0.1082938759546539</v>
      </c>
      <c r="G61" s="302">
        <f t="shared" si="13"/>
        <v>0.1106787362489606</v>
      </c>
      <c r="H61" s="302">
        <f t="shared" si="13"/>
        <v>0.11163912521358488</v>
      </c>
      <c r="I61" s="302">
        <f t="shared" si="13"/>
        <v>0.1124630975283228</v>
      </c>
      <c r="J61" s="302">
        <f t="shared" si="13"/>
        <v>0.11125449544759392</v>
      </c>
      <c r="K61" s="302">
        <f t="shared" si="13"/>
        <v>0.11447619224404337</v>
      </c>
      <c r="L61" s="302">
        <f t="shared" si="13"/>
        <v>0.12083465078660628</v>
      </c>
      <c r="M61" s="302">
        <f t="shared" si="13"/>
        <v>0.12800178459234904</v>
      </c>
      <c r="N61" s="302">
        <f t="shared" si="13"/>
        <v>0.1274088422634394</v>
      </c>
      <c r="O61" s="302">
        <f t="shared" si="13"/>
        <v>0.12868213887833524</v>
      </c>
      <c r="P61" s="302">
        <f t="shared" si="13"/>
        <v>0.12787558826643527</v>
      </c>
      <c r="Q61" s="302">
        <f t="shared" si="13"/>
        <v>0.12859924147402621</v>
      </c>
      <c r="R61" s="302">
        <f t="shared" si="13"/>
        <v>0.12796587341439031</v>
      </c>
      <c r="S61" s="302">
        <f t="shared" si="13"/>
        <v>0.13059045022466551</v>
      </c>
      <c r="T61" s="302">
        <f t="shared" si="13"/>
        <v>0.13190498430128519</v>
      </c>
      <c r="U61" s="302">
        <f t="shared" si="13"/>
        <v>0.13889856638409984</v>
      </c>
      <c r="V61" s="302">
        <f t="shared" si="13"/>
        <v>0.14079714055365003</v>
      </c>
      <c r="W61" s="302">
        <f t="shared" si="13"/>
        <v>0.12625840931505611</v>
      </c>
      <c r="X61" s="302">
        <f t="shared" si="13"/>
        <v>0.12665007098273295</v>
      </c>
      <c r="Y61" s="302">
        <f t="shared" si="13"/>
        <v>0.12679585296903725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0.34725480733838437</v>
      </c>
      <c r="C63" s="301">
        <f t="shared" si="15"/>
        <v>0.34777030634275796</v>
      </c>
      <c r="D63" s="301">
        <f t="shared" si="15"/>
        <v>0.34623519059866842</v>
      </c>
      <c r="E63" s="301">
        <f t="shared" si="15"/>
        <v>0.3441791429233283</v>
      </c>
      <c r="F63" s="301">
        <f t="shared" si="15"/>
        <v>0.34095202904034816</v>
      </c>
      <c r="G63" s="301">
        <f t="shared" si="15"/>
        <v>0.33666452764977434</v>
      </c>
      <c r="H63" s="301">
        <f t="shared" si="15"/>
        <v>0.33421370230502423</v>
      </c>
      <c r="I63" s="301">
        <f t="shared" si="15"/>
        <v>0.33413646667382829</v>
      </c>
      <c r="J63" s="301">
        <f t="shared" si="15"/>
        <v>0.33613279783182082</v>
      </c>
      <c r="K63" s="301">
        <f t="shared" si="15"/>
        <v>0.33142414069722148</v>
      </c>
      <c r="L63" s="301">
        <f t="shared" si="15"/>
        <v>0.31994762279409267</v>
      </c>
      <c r="M63" s="301">
        <f t="shared" si="15"/>
        <v>0.30975303916394736</v>
      </c>
      <c r="N63" s="301">
        <f t="shared" si="15"/>
        <v>0.3124924421247508</v>
      </c>
      <c r="O63" s="301">
        <f t="shared" si="15"/>
        <v>0.30958425310926452</v>
      </c>
      <c r="P63" s="301">
        <f t="shared" si="15"/>
        <v>0.31036233667563196</v>
      </c>
      <c r="Q63" s="301">
        <f t="shared" si="15"/>
        <v>0.30977924462196954</v>
      </c>
      <c r="R63" s="301">
        <f t="shared" si="15"/>
        <v>0.31145163149398419</v>
      </c>
      <c r="S63" s="301">
        <f t="shared" si="15"/>
        <v>0.3088084367856011</v>
      </c>
      <c r="T63" s="301">
        <f t="shared" si="15"/>
        <v>0.30557741234749219</v>
      </c>
      <c r="U63" s="301">
        <f t="shared" si="15"/>
        <v>0.3063708257176973</v>
      </c>
      <c r="V63" s="301">
        <f t="shared" si="15"/>
        <v>0.30477234185811963</v>
      </c>
      <c r="W63" s="301">
        <f t="shared" si="15"/>
        <v>0.31738660445132993</v>
      </c>
      <c r="X63" s="301">
        <f t="shared" si="15"/>
        <v>0.31507412843485838</v>
      </c>
      <c r="Y63" s="301">
        <f t="shared" si="15"/>
        <v>0.31551072465034807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0.34725480733838437</v>
      </c>
      <c r="C64" s="302">
        <f t="shared" si="16"/>
        <v>0.34777030634275796</v>
      </c>
      <c r="D64" s="302">
        <f t="shared" si="16"/>
        <v>0.34623519059866842</v>
      </c>
      <c r="E64" s="302">
        <f t="shared" si="16"/>
        <v>0.3441791429233283</v>
      </c>
      <c r="F64" s="302">
        <f t="shared" si="16"/>
        <v>0.34095202904034816</v>
      </c>
      <c r="G64" s="302">
        <f t="shared" si="16"/>
        <v>0.33666452764977434</v>
      </c>
      <c r="H64" s="302">
        <f t="shared" si="16"/>
        <v>0.33421370230502423</v>
      </c>
      <c r="I64" s="302">
        <f t="shared" si="16"/>
        <v>0.33413646667382829</v>
      </c>
      <c r="J64" s="302">
        <f t="shared" si="16"/>
        <v>0.33613279783182082</v>
      </c>
      <c r="K64" s="302">
        <f t="shared" si="16"/>
        <v>0.33142414069722148</v>
      </c>
      <c r="L64" s="302">
        <f t="shared" si="16"/>
        <v>0.31994762279409267</v>
      </c>
      <c r="M64" s="302">
        <f t="shared" si="16"/>
        <v>0.30975303916394736</v>
      </c>
      <c r="N64" s="302">
        <f t="shared" si="16"/>
        <v>0.3124924421247508</v>
      </c>
      <c r="O64" s="302">
        <f t="shared" si="16"/>
        <v>0.30958425310926452</v>
      </c>
      <c r="P64" s="302">
        <f t="shared" si="16"/>
        <v>0.31036233667563196</v>
      </c>
      <c r="Q64" s="302">
        <f t="shared" si="16"/>
        <v>0.30977924462196954</v>
      </c>
      <c r="R64" s="302">
        <f t="shared" si="16"/>
        <v>0.31145163149398419</v>
      </c>
      <c r="S64" s="302">
        <f t="shared" si="16"/>
        <v>0.3088084367856011</v>
      </c>
      <c r="T64" s="302">
        <f t="shared" si="16"/>
        <v>0.30557741234749219</v>
      </c>
      <c r="U64" s="302">
        <f t="shared" si="16"/>
        <v>0.3063708257176973</v>
      </c>
      <c r="V64" s="302">
        <f t="shared" si="16"/>
        <v>0.30477234185811963</v>
      </c>
      <c r="W64" s="302">
        <f t="shared" si="16"/>
        <v>0.31738660445132993</v>
      </c>
      <c r="X64" s="302">
        <f t="shared" si="16"/>
        <v>0.31507412843485838</v>
      </c>
      <c r="Y64" s="302">
        <f t="shared" si="16"/>
        <v>0.31551072465034807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0.27579580952780869</v>
      </c>
      <c r="C66" s="301">
        <f t="shared" si="18"/>
        <v>0.27584137320741448</v>
      </c>
      <c r="D66" s="301">
        <f t="shared" si="18"/>
        <v>0.27757475541622123</v>
      </c>
      <c r="E66" s="301">
        <f t="shared" si="18"/>
        <v>0.27837368618012437</v>
      </c>
      <c r="F66" s="301">
        <f t="shared" si="18"/>
        <v>0.28100555076462591</v>
      </c>
      <c r="G66" s="301">
        <f t="shared" si="18"/>
        <v>0.28638803582285788</v>
      </c>
      <c r="H66" s="301">
        <f t="shared" si="18"/>
        <v>0.29039498566591887</v>
      </c>
      <c r="I66" s="301">
        <f t="shared" si="18"/>
        <v>0.28860491013527567</v>
      </c>
      <c r="J66" s="301">
        <f t="shared" si="18"/>
        <v>0.28683012596363466</v>
      </c>
      <c r="K66" s="301">
        <f t="shared" si="18"/>
        <v>0.29095515571741315</v>
      </c>
      <c r="L66" s="301">
        <f t="shared" si="18"/>
        <v>0.30378878643367807</v>
      </c>
      <c r="M66" s="301">
        <f t="shared" si="18"/>
        <v>0.31473804168958391</v>
      </c>
      <c r="N66" s="301">
        <f t="shared" si="18"/>
        <v>0.31065822427700712</v>
      </c>
      <c r="O66" s="301">
        <f t="shared" si="18"/>
        <v>0.31430094784167162</v>
      </c>
      <c r="P66" s="301">
        <f t="shared" si="18"/>
        <v>0.31387417905485232</v>
      </c>
      <c r="Q66" s="301">
        <f t="shared" si="18"/>
        <v>0.31450708866402588</v>
      </c>
      <c r="R66" s="301">
        <f t="shared" si="18"/>
        <v>0.31234441748078623</v>
      </c>
      <c r="S66" s="301">
        <f t="shared" si="18"/>
        <v>0.31363329192080047</v>
      </c>
      <c r="T66" s="301">
        <f t="shared" si="18"/>
        <v>0.31812626336679456</v>
      </c>
      <c r="U66" s="301">
        <f t="shared" si="18"/>
        <v>0.30922478314479257</v>
      </c>
      <c r="V66" s="301">
        <f t="shared" si="18"/>
        <v>0.30988727930350191</v>
      </c>
      <c r="W66" s="301">
        <f t="shared" si="18"/>
        <v>0.30126904470108595</v>
      </c>
      <c r="X66" s="301">
        <f t="shared" si="18"/>
        <v>0.30500206134400842</v>
      </c>
      <c r="Y66" s="301">
        <f t="shared" si="18"/>
        <v>0.30422550197285247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1.6157028515736678</v>
      </c>
      <c r="C72" s="320">
        <f>IF(C$5=0,0,C$5/MAE_fec!C$5)</f>
        <v>1.622085277186474</v>
      </c>
      <c r="D72" s="320">
        <f>IF(D$5=0,0,D$5/MAE_fec!D$5)</f>
        <v>1.5964951627075639</v>
      </c>
      <c r="E72" s="320">
        <f>IF(E$5=0,0,E$5/MAE_fec!E$5)</f>
        <v>1.5614725917546697</v>
      </c>
      <c r="F72" s="320">
        <f>IF(F$5=0,0,F$5/MAE_fec!F$5)</f>
        <v>1.5001721779200938</v>
      </c>
      <c r="G72" s="320">
        <f>IF(G$5=0,0,G$5/MAE_fec!G$5)</f>
        <v>1.4553221235868214</v>
      </c>
      <c r="H72" s="320">
        <f>IF(H$5=0,0,H$5/MAE_fec!H$5)</f>
        <v>1.4322686137554281</v>
      </c>
      <c r="I72" s="320">
        <f>IF(I$5=0,0,I$5/MAE_fec!I$5)</f>
        <v>1.4274768257631005</v>
      </c>
      <c r="J72" s="320">
        <f>IF(J$5=0,0,J$5/MAE_fec!J$5)</f>
        <v>1.4443466532984435</v>
      </c>
      <c r="K72" s="320">
        <f>IF(K$5=0,0,K$5/MAE_fec!K$5)</f>
        <v>1.3970168861950691</v>
      </c>
      <c r="L72" s="320">
        <f>IF(L$5=0,0,L$5/MAE_fec!L$5)</f>
        <v>1.3015845276698679</v>
      </c>
      <c r="M72" s="320">
        <f>IF(M$5=0,0,M$5/MAE_fec!M$5)</f>
        <v>1.2050792721577839</v>
      </c>
      <c r="N72" s="320">
        <f>IF(N$5=0,0,N$5/MAE_fec!N$5)</f>
        <v>1.2171267938884833</v>
      </c>
      <c r="O72" s="320">
        <f>IF(O$5=0,0,O$5/MAE_fec!O$5)</f>
        <v>1.1999542320819967</v>
      </c>
      <c r="P72" s="320">
        <f>IF(P$5=0,0,P$5/MAE_fec!P$5)</f>
        <v>1.2066178097548885</v>
      </c>
      <c r="Q72" s="320">
        <f>IF(Q$5=0,0,Q$5/MAE_fec!Q$5)</f>
        <v>1.1939978131982056</v>
      </c>
      <c r="R72" s="320">
        <f>IF(R$5=0,0,R$5/MAE_fec!R$5)</f>
        <v>1.2010580874579617</v>
      </c>
      <c r="S72" s="320">
        <f>IF(S$5=0,0,S$5/MAE_fec!S$5)</f>
        <v>1.1765633291495479</v>
      </c>
      <c r="T72" s="320">
        <f>IF(T$5=0,0,T$5/MAE_fec!T$5)</f>
        <v>1.1555670665604478</v>
      </c>
      <c r="U72" s="320">
        <f>IF(U$5=0,0,U$5/MAE_fec!U$5)</f>
        <v>1.0869993640713858</v>
      </c>
      <c r="V72" s="320">
        <f>IF(V$5=0,0,V$5/MAE_fec!V$5)</f>
        <v>1.0676897811719388</v>
      </c>
      <c r="W72" s="320">
        <f>IF(W$5=0,0,W$5/MAE_fec!W$5)</f>
        <v>1.2465347225174173</v>
      </c>
      <c r="X72" s="320">
        <f>IF(X$5=0,0,X$5/MAE_fec!X$5)</f>
        <v>1.233085429920052</v>
      </c>
      <c r="Y72" s="320">
        <f>IF(Y$5=0,0,Y$5/MAE_fec!Y$5)</f>
        <v>1.2316734953255528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1.8068720555604287</v>
      </c>
      <c r="C77" s="332">
        <f>IF(C$10=0,0,C$10/MAE_fec!C$10)</f>
        <v>1.7975892302605498</v>
      </c>
      <c r="D77" s="332">
        <f>IF(D$10=0,0,D$10/MAE_fec!D$10)</f>
        <v>1.7617589536302718</v>
      </c>
      <c r="E77" s="332">
        <f>IF(E$10=0,0,E$10/MAE_fec!E$10)</f>
        <v>1.7552898139517445</v>
      </c>
      <c r="F77" s="332">
        <f>IF(F$10=0,0,F$10/MAE_fec!F$10)</f>
        <v>1.6932044936488522</v>
      </c>
      <c r="G77" s="332">
        <f>IF(G$10=0,0,G$10/MAE_fec!G$10)</f>
        <v>1.626787445787836</v>
      </c>
      <c r="H77" s="332">
        <f>IF(H$10=0,0,H$10/MAE_fec!H$10)</f>
        <v>1.5696661004814074</v>
      </c>
      <c r="I77" s="332">
        <f>IF(I$10=0,0,I$10/MAE_fec!I$10)</f>
        <v>1.6104251384084975</v>
      </c>
      <c r="J77" s="332">
        <f>IF(J$10=0,0,J$10/MAE_fec!J$10)</f>
        <v>1.6097884857558462</v>
      </c>
      <c r="K77" s="332">
        <f>IF(K$10=0,0,K$10/MAE_fec!K$10)</f>
        <v>1.5889663103855554</v>
      </c>
      <c r="L77" s="332">
        <f>IF(L$10=0,0,L$10/MAE_fec!L$10)</f>
        <v>1.5019177877937488</v>
      </c>
      <c r="M77" s="332">
        <f>IF(M$10=0,0,M$10/MAE_fec!M$10)</f>
        <v>1.3652474612239274</v>
      </c>
      <c r="N77" s="332">
        <f>IF(N$10=0,0,N$10/MAE_fec!N$10)</f>
        <v>1.3778597351789399</v>
      </c>
      <c r="O77" s="332">
        <f>IF(O$10=0,0,O$10/MAE_fec!O$10)</f>
        <v>1.3587477960887204</v>
      </c>
      <c r="P77" s="332">
        <f>IF(P$10=0,0,P$10/MAE_fec!P$10)</f>
        <v>1.362392003946177</v>
      </c>
      <c r="Q77" s="332">
        <f>IF(Q$10=0,0,Q$10/MAE_fec!Q$10)</f>
        <v>1.3361940527858394</v>
      </c>
      <c r="R77" s="332">
        <f>IF(R$10=0,0,R$10/MAE_fec!R$10)</f>
        <v>1.34304471696436</v>
      </c>
      <c r="S77" s="332">
        <f>IF(S$10=0,0,S$10/MAE_fec!S$10)</f>
        <v>1.3380470021216775</v>
      </c>
      <c r="T77" s="332">
        <f>IF(T$10=0,0,T$10/MAE_fec!T$10)</f>
        <v>1.3029943905410146</v>
      </c>
      <c r="U77" s="332">
        <f>IF(U$10=0,0,U$10/MAE_fec!U$10)</f>
        <v>1.256212405373188</v>
      </c>
      <c r="V77" s="332">
        <f>IF(V$10=0,0,V$10/MAE_fec!V$10)</f>
        <v>1.2408479614098122</v>
      </c>
      <c r="W77" s="332">
        <f>IF(W$10=0,0,W$10/MAE_fec!W$10)</f>
        <v>1.4877835921802749</v>
      </c>
      <c r="X77" s="332">
        <f>IF(X$10=0,0,X$10/MAE_fec!X$10)</f>
        <v>1.4635785948005688</v>
      </c>
      <c r="Y77" s="332">
        <f>IF(Y$10=0,0,Y$10/MAE_fec!Y$10)</f>
        <v>1.4539451416106721</v>
      </c>
      <c r="DA77" s="68"/>
    </row>
    <row r="78" spans="1:105" ht="12" customHeight="1" x14ac:dyDescent="0.25">
      <c r="A78" s="174" t="s">
        <v>2555</v>
      </c>
      <c r="B78" s="348">
        <f>IF(B$16=0,0,B$16/MAE_fec!B$16)</f>
        <v>2.0879613472611922</v>
      </c>
      <c r="C78" s="348">
        <f>IF(C$16=0,0,C$16/MAE_fec!C$16)</f>
        <v>2.098471143454582</v>
      </c>
      <c r="D78" s="348">
        <f>IF(D$16=0,0,D$16/MAE_fec!D$16)</f>
        <v>2.0651199106601199</v>
      </c>
      <c r="E78" s="348">
        <f>IF(E$16=0,0,E$16/MAE_fec!E$16)</f>
        <v>2.0147279573953676</v>
      </c>
      <c r="F78" s="348">
        <f>IF(F$16=0,0,F$16/MAE_fec!F$16)</f>
        <v>1.9397343780596257</v>
      </c>
      <c r="G78" s="348">
        <f>IF(G$16=0,0,G$16/MAE_fec!G$16)</f>
        <v>1.8723592023386431</v>
      </c>
      <c r="H78" s="348">
        <f>IF(H$16=0,0,H$16/MAE_fec!H$16)</f>
        <v>1.8382181877161392</v>
      </c>
      <c r="I78" s="348">
        <f>IF(I$16=0,0,I$16/MAE_fec!I$16)</f>
        <v>1.829305535087334</v>
      </c>
      <c r="J78" s="348">
        <f>IF(J$16=0,0,J$16/MAE_fec!J$16)</f>
        <v>1.8577018902514937</v>
      </c>
      <c r="K78" s="348">
        <f>IF(K$16=0,0,K$16/MAE_fec!K$16)</f>
        <v>1.7829297502380699</v>
      </c>
      <c r="L78" s="348">
        <f>IF(L$16=0,0,L$16/MAE_fec!L$16)</f>
        <v>1.6255177234820946</v>
      </c>
      <c r="M78" s="348">
        <f>IF(M$16=0,0,M$16/MAE_fec!M$16)</f>
        <v>1.4723098982914753</v>
      </c>
      <c r="N78" s="348">
        <f>IF(N$16=0,0,N$16/MAE_fec!N$16)</f>
        <v>1.4966003153271055</v>
      </c>
      <c r="O78" s="348">
        <f>IF(O$16=0,0,O$16/MAE_fec!O$16)</f>
        <v>1.4633281738353843</v>
      </c>
      <c r="P78" s="348">
        <f>IF(P$16=0,0,P$16/MAE_fec!P$16)</f>
        <v>1.4745446292344484</v>
      </c>
      <c r="Q78" s="348">
        <f>IF(Q$16=0,0,Q$16/MAE_fec!Q$16)</f>
        <v>1.459478884553383</v>
      </c>
      <c r="R78" s="348">
        <f>IF(R$16=0,0,R$16/MAE_fec!R$16)</f>
        <v>1.4756900231848871</v>
      </c>
      <c r="S78" s="348">
        <f>IF(S$16=0,0,S$16/MAE_fec!S$16)</f>
        <v>1.4350692205253082</v>
      </c>
      <c r="T78" s="348">
        <f>IF(T$16=0,0,T$16/MAE_fec!T$16)</f>
        <v>1.3978092662293216</v>
      </c>
      <c r="U78" s="348">
        <f>IF(U$16=0,0,U$16/MAE_fec!U$16)</f>
        <v>1.3294024587292992</v>
      </c>
      <c r="V78" s="348">
        <f>IF(V$16=0,0,V$16/MAE_fec!V$16)</f>
        <v>1.3014668428566698</v>
      </c>
      <c r="W78" s="348">
        <f>IF(W$16=0,0,W$16/MAE_fec!W$16)</f>
        <v>1.5458236812722681</v>
      </c>
      <c r="X78" s="348">
        <f>IF(X$16=0,0,X$16/MAE_fec!X$16)</f>
        <v>1.5218864757608257</v>
      </c>
      <c r="Y78" s="348">
        <f>IF(Y$16=0,0,Y$16/MAE_fec!Y$16)</f>
        <v>1.5215915614266153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1.8337674314718584</v>
      </c>
      <c r="C79" s="348">
        <f>IF(C$24=0,0,C$24/MAE_fec!C$24)</f>
        <v>1.8331475878705452</v>
      </c>
      <c r="D79" s="348">
        <f>IF(D$24=0,0,D$24/MAE_fec!D$24)</f>
        <v>1.8256225383320774</v>
      </c>
      <c r="E79" s="348">
        <f>IF(E$24=0,0,E$24/MAE_fec!E$24)</f>
        <v>1.820771795304075</v>
      </c>
      <c r="F79" s="348">
        <f>IF(F$24=0,0,F$24/MAE_fec!F$24)</f>
        <v>1.8064086865053175</v>
      </c>
      <c r="G79" s="348">
        <f>IF(G$24=0,0,G$24/MAE_fec!G$24)</f>
        <v>1.7949670347033433</v>
      </c>
      <c r="H79" s="348">
        <f>IF(H$24=0,0,H$24/MAE_fec!H$24)</f>
        <v>1.7875214802620203</v>
      </c>
      <c r="I79" s="348">
        <f>IF(I$24=0,0,I$24/MAE_fec!I$24)</f>
        <v>1.7893198721150074</v>
      </c>
      <c r="J79" s="348">
        <f>IF(J$24=0,0,J$24/MAE_fec!J$24)</f>
        <v>1.7913166915020311</v>
      </c>
      <c r="K79" s="348">
        <f>IF(K$24=0,0,K$24/MAE_fec!K$24)</f>
        <v>1.783338414158224</v>
      </c>
      <c r="L79" s="348">
        <f>IF(L$24=0,0,L$24/MAE_fec!L$24)</f>
        <v>1.7627487397589918</v>
      </c>
      <c r="M79" s="348">
        <f>IF(M$24=0,0,M$24/MAE_fec!M$24)</f>
        <v>1.7405349909009127</v>
      </c>
      <c r="N79" s="348">
        <f>IF(N$24=0,0,N$24/MAE_fec!N$24)</f>
        <v>1.7448668689651723</v>
      </c>
      <c r="O79" s="348">
        <f>IF(O$24=0,0,O$24/MAE_fec!O$24)</f>
        <v>1.7392613527862384</v>
      </c>
      <c r="P79" s="348">
        <f>IF(P$24=0,0,P$24/MAE_fec!P$24)</f>
        <v>1.7389711592347881</v>
      </c>
      <c r="Q79" s="348">
        <f>IF(Q$24=0,0,Q$24/MAE_fec!Q$24)</f>
        <v>1.7356783960446642</v>
      </c>
      <c r="R79" s="348">
        <f>IF(R$24=0,0,R$24/MAE_fec!R$24)</f>
        <v>1.7376146450186538</v>
      </c>
      <c r="S79" s="348">
        <f>IF(S$24=0,0,S$24/MAE_fec!S$24)</f>
        <v>1.7350620717039775</v>
      </c>
      <c r="T79" s="348">
        <f>IF(T$24=0,0,T$24/MAE_fec!T$24)</f>
        <v>1.7274173811697766</v>
      </c>
      <c r="U79" s="348">
        <f>IF(U$24=0,0,U$24/MAE_fec!U$24)</f>
        <v>1.7218867685607104</v>
      </c>
      <c r="V79" s="348">
        <f>IF(V$24=0,0,V$24/MAE_fec!V$24)</f>
        <v>1.7173963615236081</v>
      </c>
      <c r="W79" s="348">
        <f>IF(W$24=0,0,W$24/MAE_fec!W$24)</f>
        <v>1.7544407682694729</v>
      </c>
      <c r="X79" s="348">
        <f>IF(X$24=0,0,X$24/MAE_fec!X$24)</f>
        <v>1.7468999991729037</v>
      </c>
      <c r="Y79" s="348">
        <f>IF(Y$24=0,0,Y$24/MAE_fec!Y$24)</f>
        <v>1.746017761299955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2.0879613472611913</v>
      </c>
      <c r="C80" s="348">
        <f>IF(C$27=0,0,C$27/MAE_fec!C$27)</f>
        <v>2.0984711434545829</v>
      </c>
      <c r="D80" s="348">
        <f>IF(D$27=0,0,D$27/MAE_fec!D$27)</f>
        <v>2.0651199106601208</v>
      </c>
      <c r="E80" s="348">
        <f>IF(E$27=0,0,E$27/MAE_fec!E$27)</f>
        <v>2.0147279573953671</v>
      </c>
      <c r="F80" s="348">
        <f>IF(F$27=0,0,F$27/MAE_fec!F$27)</f>
        <v>1.9397343780596248</v>
      </c>
      <c r="G80" s="348">
        <f>IF(G$27=0,0,G$27/MAE_fec!G$27)</f>
        <v>1.8723592023386431</v>
      </c>
      <c r="H80" s="348">
        <f>IF(H$27=0,0,H$27/MAE_fec!H$27)</f>
        <v>1.8382181877161392</v>
      </c>
      <c r="I80" s="348">
        <f>IF(I$27=0,0,I$27/MAE_fec!I$27)</f>
        <v>1.8293055350873344</v>
      </c>
      <c r="J80" s="348">
        <f>IF(J$27=0,0,J$27/MAE_fec!J$27)</f>
        <v>1.8577018902514932</v>
      </c>
      <c r="K80" s="348">
        <f>IF(K$27=0,0,K$27/MAE_fec!K$27)</f>
        <v>1.7829297502380703</v>
      </c>
      <c r="L80" s="348">
        <f>IF(L$27=0,0,L$27/MAE_fec!L$27)</f>
        <v>1.6255177234820939</v>
      </c>
      <c r="M80" s="348">
        <f>IF(M$27=0,0,M$27/MAE_fec!M$27)</f>
        <v>1.4723098982914755</v>
      </c>
      <c r="N80" s="348">
        <f>IF(N$27=0,0,N$27/MAE_fec!N$27)</f>
        <v>1.4966003153271048</v>
      </c>
      <c r="O80" s="348">
        <f>IF(O$27=0,0,O$27/MAE_fec!O$27)</f>
        <v>1.463328173835384</v>
      </c>
      <c r="P80" s="348">
        <f>IF(P$27=0,0,P$27/MAE_fec!P$27)</f>
        <v>1.474544629234448</v>
      </c>
      <c r="Q80" s="348">
        <f>IF(Q$27=0,0,Q$27/MAE_fec!Q$27)</f>
        <v>1.4594788845533826</v>
      </c>
      <c r="R80" s="348">
        <f>IF(R$27=0,0,R$27/MAE_fec!R$27)</f>
        <v>1.4756900231848866</v>
      </c>
      <c r="S80" s="348">
        <f>IF(S$27=0,0,S$27/MAE_fec!S$27)</f>
        <v>1.4350692205253075</v>
      </c>
      <c r="T80" s="348">
        <f>IF(T$27=0,0,T$27/MAE_fec!T$27)</f>
        <v>1.3978092662293216</v>
      </c>
      <c r="U80" s="348">
        <f>IF(U$27=0,0,U$27/MAE_fec!U$27)</f>
        <v>1.3294024587292987</v>
      </c>
      <c r="V80" s="348">
        <f>IF(V$27=0,0,V$27/MAE_fec!V$27)</f>
        <v>1.3014668428566694</v>
      </c>
      <c r="W80" s="348">
        <f>IF(W$27=0,0,W$27/MAE_fec!W$27)</f>
        <v>1.5458236812722685</v>
      </c>
      <c r="X80" s="348">
        <f>IF(X$27=0,0,X$27/MAE_fec!X$27)</f>
        <v>1.5218864757608259</v>
      </c>
      <c r="Y80" s="348">
        <f>IF(Y$27=0,0,Y$27/MAE_fec!Y$27)</f>
        <v>1.5215915614266158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2.6288537666299407</v>
      </c>
      <c r="C81" s="348">
        <f>IF(C$35=0,0,C$35/MAE_fec!C$35)</f>
        <v>2.6399781601177299</v>
      </c>
      <c r="D81" s="348">
        <f>IF(D$35=0,0,D$35/MAE_fec!D$35)</f>
        <v>2.6359102703467157</v>
      </c>
      <c r="E81" s="348">
        <f>IF(E$35=0,0,E$35/MAE_fec!E$35)</f>
        <v>2.6016989077310417</v>
      </c>
      <c r="F81" s="348">
        <f>IF(F$35=0,0,F$35/MAE_fec!F$35)</f>
        <v>2.5256212449315707</v>
      </c>
      <c r="G81" s="348">
        <f>IF(G$35=0,0,G$35/MAE_fec!G$35)</f>
        <v>2.5159922702855368</v>
      </c>
      <c r="H81" s="348">
        <f>IF(H$35=0,0,H$35/MAE_fec!H$35)</f>
        <v>2.5131767110144656</v>
      </c>
      <c r="I81" s="348">
        <f>IF(I$35=0,0,I$35/MAE_fec!I$35)</f>
        <v>2.5040341396742485</v>
      </c>
      <c r="J81" s="348">
        <f>IF(J$35=0,0,J$35/MAE_fec!J$35)</f>
        <v>2.5171828512415177</v>
      </c>
      <c r="K81" s="348">
        <f>IF(K$35=0,0,K$35/MAE_fec!K$35)</f>
        <v>2.4852504622809826</v>
      </c>
      <c r="L81" s="348">
        <f>IF(L$35=0,0,L$35/MAE_fec!L$35)</f>
        <v>2.4496261117688762</v>
      </c>
      <c r="M81" s="348">
        <f>IF(M$35=0,0,M$35/MAE_fec!M$35)</f>
        <v>2.4027772987635658</v>
      </c>
      <c r="N81" s="348">
        <f>IF(N$35=0,0,N$35/MAE_fec!N$35)</f>
        <v>2.3959386944421408</v>
      </c>
      <c r="O81" s="348">
        <f>IF(O$35=0,0,O$35/MAE_fec!O$35)</f>
        <v>2.4186371336315884</v>
      </c>
      <c r="P81" s="348">
        <f>IF(P$35=0,0,P$35/MAE_fec!P$35)</f>
        <v>2.4302155729771528</v>
      </c>
      <c r="Q81" s="348">
        <f>IF(Q$35=0,0,Q$35/MAE_fec!Q$35)</f>
        <v>2.4011958891178136</v>
      </c>
      <c r="R81" s="348">
        <f>IF(R$35=0,0,R$35/MAE_fec!R$35)</f>
        <v>2.3847678405160027</v>
      </c>
      <c r="S81" s="348">
        <f>IF(S$35=0,0,S$35/MAE_fec!S$35)</f>
        <v>2.3626257733532205</v>
      </c>
      <c r="T81" s="348">
        <f>IF(T$35=0,0,T$35/MAE_fec!T$35)</f>
        <v>2.3702061002149764</v>
      </c>
      <c r="U81" s="348">
        <f>IF(U$35=0,0,U$35/MAE_fec!U$35)</f>
        <v>2.1155591891985766</v>
      </c>
      <c r="V81" s="348">
        <f>IF(V$35=0,0,V$35/MAE_fec!V$35)</f>
        <v>2.0828549588156786</v>
      </c>
      <c r="W81" s="348">
        <f>IF(W$35=0,0,W$35/MAE_fec!W$35)</f>
        <v>2.3931381756867274</v>
      </c>
      <c r="X81" s="348">
        <f>IF(X$35=0,0,X$35/MAE_fec!X$35)</f>
        <v>2.4063761360923173</v>
      </c>
      <c r="Y81" s="348">
        <f>IF(Y$35=0,0,Y$35/MAE_fec!Y$35)</f>
        <v>2.3991522840558335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IT: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43591.189105196652</v>
      </c>
      <c r="C3" s="203">
        <v>44615.992044458559</v>
      </c>
      <c r="D3" s="203">
        <v>41638.421929392644</v>
      </c>
      <c r="E3" s="203">
        <v>38324.253262252008</v>
      </c>
      <c r="F3" s="203">
        <v>35941.334504788611</v>
      </c>
      <c r="G3" s="203">
        <v>34143.576355124183</v>
      </c>
      <c r="H3" s="203">
        <v>33386.481551310768</v>
      </c>
      <c r="I3" s="203">
        <v>34076.202786462607</v>
      </c>
      <c r="J3" s="203">
        <v>32359.526566357119</v>
      </c>
      <c r="K3" s="203">
        <v>27115.193315241879</v>
      </c>
      <c r="L3" s="203">
        <v>28546.175965836359</v>
      </c>
      <c r="M3" s="203">
        <v>29732.701413658109</v>
      </c>
      <c r="N3" s="203">
        <v>27796.866906496911</v>
      </c>
      <c r="O3" s="203">
        <v>27989.978077047981</v>
      </c>
      <c r="P3" s="203">
        <v>28405.737209443039</v>
      </c>
      <c r="Q3" s="203">
        <v>28585.614861999991</v>
      </c>
      <c r="R3" s="203">
        <v>28647.292284699059</v>
      </c>
      <c r="S3" s="203">
        <v>29406.971005905511</v>
      </c>
      <c r="T3" s="203">
        <v>30050.973139915772</v>
      </c>
      <c r="U3" s="203">
        <v>30098.244631236441</v>
      </c>
      <c r="V3" s="203">
        <v>23256.337733262251</v>
      </c>
      <c r="W3" s="203">
        <v>28030.31387955129</v>
      </c>
      <c r="X3" s="203">
        <v>29841.981385442588</v>
      </c>
      <c r="Y3" s="203">
        <v>27554.6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32902.254758487747</v>
      </c>
      <c r="C5" s="203">
        <v>33090.448324588222</v>
      </c>
      <c r="D5" s="203">
        <v>32191.041022082311</v>
      </c>
      <c r="E5" s="203">
        <v>30926.442767451768</v>
      </c>
      <c r="F5" s="203">
        <v>29678.5302342043</v>
      </c>
      <c r="G5" s="203">
        <v>32020.734230433951</v>
      </c>
      <c r="H5" s="203">
        <v>32635.869335250329</v>
      </c>
      <c r="I5" s="203">
        <v>30435.89371438813</v>
      </c>
      <c r="J5" s="203">
        <v>28157.5387083565</v>
      </c>
      <c r="K5" s="203">
        <v>23631.045019014851</v>
      </c>
      <c r="L5" s="203">
        <v>24379.846777863251</v>
      </c>
      <c r="M5" s="203">
        <v>24393.462387826268</v>
      </c>
      <c r="N5" s="203">
        <v>24173.954307246458</v>
      </c>
      <c r="O5" s="203">
        <v>24051.520335708959</v>
      </c>
      <c r="P5" s="203">
        <v>24916.647546235039</v>
      </c>
      <c r="Q5" s="203">
        <v>24416.579551487961</v>
      </c>
      <c r="R5" s="203">
        <v>24531.533852354569</v>
      </c>
      <c r="S5" s="203">
        <v>26100.685750360739</v>
      </c>
      <c r="T5" s="203">
        <v>25232.009024606468</v>
      </c>
      <c r="U5" s="203">
        <v>25246.258767732899</v>
      </c>
      <c r="V5" s="203">
        <v>21491.217611075139</v>
      </c>
      <c r="W5" s="203">
        <v>24274.53158978896</v>
      </c>
      <c r="X5" s="203">
        <v>24535.373127898209</v>
      </c>
      <c r="Y5" s="203">
        <v>24215.69449851456</v>
      </c>
      <c r="DA5" s="112" t="s">
        <v>2677</v>
      </c>
    </row>
    <row r="6" spans="1:105" ht="12" customHeight="1" x14ac:dyDescent="0.25">
      <c r="A6" s="154" t="s">
        <v>2112</v>
      </c>
      <c r="B6" s="338">
        <v>41127.818448109691</v>
      </c>
      <c r="C6" s="338">
        <v>39071.427525704203</v>
      </c>
      <c r="D6" s="338">
        <v>37015.036603298708</v>
      </c>
      <c r="E6" s="338">
        <v>37015.036603298708</v>
      </c>
      <c r="F6" s="338">
        <v>34958.645680893227</v>
      </c>
      <c r="G6" s="338">
        <v>34958.645680893227</v>
      </c>
      <c r="H6" s="338">
        <v>34958.645680893227</v>
      </c>
      <c r="I6" s="338">
        <v>32902.254758487739</v>
      </c>
      <c r="J6" s="338">
        <v>30845.863836082259</v>
      </c>
      <c r="K6" s="338">
        <v>30845.863836082259</v>
      </c>
      <c r="L6" s="338">
        <v>28789.472913676771</v>
      </c>
      <c r="M6" s="338">
        <v>26733.08199127129</v>
      </c>
      <c r="N6" s="338">
        <v>26733.08199127129</v>
      </c>
      <c r="O6" s="338">
        <v>26733.08199127129</v>
      </c>
      <c r="P6" s="338">
        <v>26733.08199127129</v>
      </c>
      <c r="Q6" s="338">
        <v>26733.08199127129</v>
      </c>
      <c r="R6" s="338">
        <v>26733.08199127129</v>
      </c>
      <c r="S6" s="338">
        <v>28789.472913676771</v>
      </c>
      <c r="T6" s="338">
        <v>28789.472913676771</v>
      </c>
      <c r="U6" s="338">
        <v>26733.08199127129</v>
      </c>
      <c r="V6" s="338">
        <v>24676.691068865799</v>
      </c>
      <c r="W6" s="338">
        <v>26733.08199127129</v>
      </c>
      <c r="X6" s="338">
        <v>26733.08199127129</v>
      </c>
      <c r="Y6" s="338">
        <v>26733.08199127129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2056.3909224054851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2056.3909224054851</v>
      </c>
      <c r="P7" s="340">
        <v>2056.3909224054851</v>
      </c>
      <c r="Q7" s="340">
        <v>0</v>
      </c>
      <c r="R7" s="340">
        <v>2056.3909224054851</v>
      </c>
      <c r="S7" s="340">
        <v>4112.7818448109692</v>
      </c>
      <c r="T7" s="340">
        <v>0</v>
      </c>
      <c r="U7" s="340">
        <v>0</v>
      </c>
      <c r="V7" s="340">
        <v>0</v>
      </c>
      <c r="W7" s="340">
        <v>2056.3909224054851</v>
      </c>
      <c r="X7" s="340">
        <v>2056.3909224054851</v>
      </c>
      <c r="Y7" s="340">
        <v>2056.3909224054851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2056.3909224054878</v>
      </c>
      <c r="D8" s="342">
        <f t="shared" si="0"/>
        <v>2056.3909224054951</v>
      </c>
      <c r="E8" s="342">
        <f t="shared" si="0"/>
        <v>0</v>
      </c>
      <c r="F8" s="342">
        <f t="shared" si="0"/>
        <v>2056.3909224054805</v>
      </c>
      <c r="G8" s="342">
        <f t="shared" si="0"/>
        <v>2056.3909224054878</v>
      </c>
      <c r="H8" s="342">
        <f t="shared" si="0"/>
        <v>0</v>
      </c>
      <c r="I8" s="342">
        <f t="shared" si="0"/>
        <v>2056.3909224054878</v>
      </c>
      <c r="J8" s="342">
        <f t="shared" si="0"/>
        <v>2056.3909224054805</v>
      </c>
      <c r="K8" s="342">
        <f t="shared" si="0"/>
        <v>0</v>
      </c>
      <c r="L8" s="342">
        <f t="shared" si="0"/>
        <v>2056.3909224054878</v>
      </c>
      <c r="M8" s="342">
        <f t="shared" si="0"/>
        <v>2056.3909224054805</v>
      </c>
      <c r="N8" s="342">
        <f t="shared" si="0"/>
        <v>0</v>
      </c>
      <c r="O8" s="342">
        <f t="shared" si="0"/>
        <v>2056.3909224054842</v>
      </c>
      <c r="P8" s="342">
        <f t="shared" si="0"/>
        <v>2056.3909224054842</v>
      </c>
      <c r="Q8" s="342">
        <f t="shared" si="0"/>
        <v>0</v>
      </c>
      <c r="R8" s="342">
        <f t="shared" si="0"/>
        <v>2056.3909224054842</v>
      </c>
      <c r="S8" s="342">
        <f t="shared" si="0"/>
        <v>2056.3909224054878</v>
      </c>
      <c r="T8" s="342">
        <f t="shared" si="0"/>
        <v>0</v>
      </c>
      <c r="U8" s="342">
        <f t="shared" si="0"/>
        <v>2056.3909224054805</v>
      </c>
      <c r="V8" s="342">
        <f t="shared" si="0"/>
        <v>2056.3909224054914</v>
      </c>
      <c r="W8" s="342">
        <f t="shared" si="0"/>
        <v>0</v>
      </c>
      <c r="X8" s="342">
        <f t="shared" si="0"/>
        <v>2056.3909224054842</v>
      </c>
      <c r="Y8" s="342">
        <f t="shared" si="0"/>
        <v>2056.3909224054842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8225.5636896219439</v>
      </c>
      <c r="C9" s="343">
        <f t="shared" si="1"/>
        <v>5980.9792011159807</v>
      </c>
      <c r="D9" s="343">
        <f t="shared" si="1"/>
        <v>4823.9955812163971</v>
      </c>
      <c r="E9" s="343">
        <f t="shared" si="1"/>
        <v>6088.5938358469393</v>
      </c>
      <c r="F9" s="343">
        <f t="shared" si="1"/>
        <v>5280.1154466889275</v>
      </c>
      <c r="G9" s="343">
        <f t="shared" si="1"/>
        <v>2937.9114504592762</v>
      </c>
      <c r="H9" s="343">
        <f t="shared" si="1"/>
        <v>2322.7763456428984</v>
      </c>
      <c r="I9" s="343">
        <f t="shared" si="1"/>
        <v>2466.361044099609</v>
      </c>
      <c r="J9" s="343">
        <f t="shared" si="1"/>
        <v>2688.3251277257586</v>
      </c>
      <c r="K9" s="343">
        <f t="shared" si="1"/>
        <v>7214.8188170674075</v>
      </c>
      <c r="L9" s="343">
        <f t="shared" si="1"/>
        <v>4409.6261358135198</v>
      </c>
      <c r="M9" s="343">
        <f t="shared" si="1"/>
        <v>2339.6196034450222</v>
      </c>
      <c r="N9" s="343">
        <f t="shared" si="1"/>
        <v>2559.127684024832</v>
      </c>
      <c r="O9" s="343">
        <f t="shared" si="1"/>
        <v>2681.561655562331</v>
      </c>
      <c r="P9" s="343">
        <f t="shared" si="1"/>
        <v>1816.4344450362514</v>
      </c>
      <c r="Q9" s="343">
        <f t="shared" si="1"/>
        <v>2316.5024397833295</v>
      </c>
      <c r="R9" s="343">
        <f t="shared" si="1"/>
        <v>2201.5481389167217</v>
      </c>
      <c r="S9" s="343">
        <f t="shared" si="1"/>
        <v>2688.7871633160321</v>
      </c>
      <c r="T9" s="343">
        <f t="shared" si="1"/>
        <v>3557.4638890703027</v>
      </c>
      <c r="U9" s="343">
        <f t="shared" si="1"/>
        <v>1486.8232235383912</v>
      </c>
      <c r="V9" s="343">
        <f t="shared" si="1"/>
        <v>3185.4734577906602</v>
      </c>
      <c r="W9" s="343">
        <f t="shared" si="1"/>
        <v>2458.5504014823309</v>
      </c>
      <c r="X9" s="343">
        <f t="shared" si="1"/>
        <v>2197.7088633730818</v>
      </c>
      <c r="Y9" s="343">
        <f t="shared" si="1"/>
        <v>2517.3874927567304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2707.5271711092</v>
      </c>
      <c r="C12" s="210">
        <v>2687.416509028375</v>
      </c>
      <c r="D12" s="210">
        <v>2717.4569217540839</v>
      </c>
      <c r="E12" s="210">
        <v>2724.2141874462591</v>
      </c>
      <c r="F12" s="210">
        <v>2554.237145313843</v>
      </c>
      <c r="G12" s="210">
        <v>2383.0705932932069</v>
      </c>
      <c r="H12" s="210">
        <v>2257.8867583834908</v>
      </c>
      <c r="I12" s="210">
        <v>1907.905846947549</v>
      </c>
      <c r="J12" s="210">
        <v>1655.061134995701</v>
      </c>
      <c r="K12" s="210">
        <v>1384.4128976784179</v>
      </c>
      <c r="L12" s="210">
        <v>1340.2121238177131</v>
      </c>
      <c r="M12" s="210">
        <v>1191.282115219261</v>
      </c>
      <c r="N12" s="210">
        <v>1200.9075666380049</v>
      </c>
      <c r="O12" s="210">
        <v>1166.661822871883</v>
      </c>
      <c r="P12" s="210">
        <v>1137.5966466036109</v>
      </c>
      <c r="Q12" s="210">
        <v>1106.4679277730011</v>
      </c>
      <c r="R12" s="210">
        <v>1098.5740326741191</v>
      </c>
      <c r="S12" s="210">
        <v>1163.23551160791</v>
      </c>
      <c r="T12" s="210">
        <v>1126.6909716251071</v>
      </c>
      <c r="U12" s="210">
        <v>1117.6792777300091</v>
      </c>
      <c r="V12" s="210">
        <v>996.94840928632834</v>
      </c>
      <c r="W12" s="210">
        <v>1090.7704914034121</v>
      </c>
      <c r="X12" s="210">
        <v>1007.792551728746</v>
      </c>
      <c r="Y12" s="210">
        <v>946.4530208625157</v>
      </c>
      <c r="DA12" s="109" t="s">
        <v>2680</v>
      </c>
    </row>
    <row r="13" spans="1:105" ht="12" customHeight="1" x14ac:dyDescent="0.25">
      <c r="A13" s="24" t="s">
        <v>28</v>
      </c>
      <c r="B13" s="213">
        <v>8.2748065348237319</v>
      </c>
      <c r="C13" s="213">
        <v>7.0018056749785034</v>
      </c>
      <c r="D13" s="213">
        <v>0.63499570077386069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11.368787618228721</v>
      </c>
      <c r="U13" s="213">
        <v>12.56552020636285</v>
      </c>
      <c r="V13" s="213">
        <v>7.5969905417024934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404.26096302665519</v>
      </c>
      <c r="C14" s="204">
        <f t="shared" si="2"/>
        <v>371.77325881341363</v>
      </c>
      <c r="D14" s="204">
        <f t="shared" si="2"/>
        <v>441.69294926913142</v>
      </c>
      <c r="E14" s="204">
        <f t="shared" si="2"/>
        <v>464.41195184866723</v>
      </c>
      <c r="F14" s="204">
        <f t="shared" si="2"/>
        <v>362.26233877901973</v>
      </c>
      <c r="G14" s="204">
        <f t="shared" si="2"/>
        <v>296.68005159071362</v>
      </c>
      <c r="H14" s="204">
        <f t="shared" si="2"/>
        <v>251.94901117798793</v>
      </c>
      <c r="I14" s="204">
        <f t="shared" si="2"/>
        <v>254.87248495270853</v>
      </c>
      <c r="J14" s="204">
        <f t="shared" si="2"/>
        <v>232.62158211521927</v>
      </c>
      <c r="K14" s="204">
        <f t="shared" si="2"/>
        <v>141.40627687016337</v>
      </c>
      <c r="L14" s="204">
        <f t="shared" si="2"/>
        <v>117.43104041272569</v>
      </c>
      <c r="M14" s="204">
        <f t="shared" si="2"/>
        <v>44.764488392089419</v>
      </c>
      <c r="N14" s="204">
        <f t="shared" si="2"/>
        <v>85.205846947549446</v>
      </c>
      <c r="O14" s="204">
        <f t="shared" si="2"/>
        <v>81.284006878761801</v>
      </c>
      <c r="P14" s="204">
        <f t="shared" si="2"/>
        <v>71.486500429922614</v>
      </c>
      <c r="Q14" s="204">
        <f t="shared" si="2"/>
        <v>81.914617368873593</v>
      </c>
      <c r="R14" s="204">
        <f t="shared" si="2"/>
        <v>88.764660361134986</v>
      </c>
      <c r="S14" s="204">
        <f t="shared" si="2"/>
        <v>69.690455717970764</v>
      </c>
      <c r="T14" s="204">
        <f t="shared" si="2"/>
        <v>59.854772141014614</v>
      </c>
      <c r="U14" s="204">
        <f t="shared" si="2"/>
        <v>45.001375752364567</v>
      </c>
      <c r="V14" s="204">
        <f t="shared" si="2"/>
        <v>35.027687016337055</v>
      </c>
      <c r="W14" s="204">
        <f t="shared" si="2"/>
        <v>51.087704213241615</v>
      </c>
      <c r="X14" s="204">
        <f t="shared" si="2"/>
        <v>32.575064488392087</v>
      </c>
      <c r="Y14" s="204">
        <f t="shared" si="2"/>
        <v>30.83250214961307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45.0463456577816</v>
      </c>
      <c r="C16" s="204">
        <v>46.145055889939812</v>
      </c>
      <c r="D16" s="204">
        <v>40.651590713671538</v>
      </c>
      <c r="E16" s="204">
        <v>40.651590713671538</v>
      </c>
      <c r="F16" s="204">
        <v>35.158125537403272</v>
      </c>
      <c r="G16" s="204">
        <v>31.862080825451411</v>
      </c>
      <c r="H16" s="204">
        <v>29.664660361134999</v>
      </c>
      <c r="I16" s="204">
        <v>20.875150472914871</v>
      </c>
      <c r="J16" s="204">
        <v>14.28297506448839</v>
      </c>
      <c r="K16" s="204">
        <v>13.184264832330181</v>
      </c>
      <c r="L16" s="204">
        <v>16.480395528804809</v>
      </c>
      <c r="M16" s="204">
        <v>15.3816852966466</v>
      </c>
      <c r="N16" s="204">
        <v>14.28297506448839</v>
      </c>
      <c r="O16" s="204">
        <v>12.085640584694749</v>
      </c>
      <c r="P16" s="204">
        <v>8.7895098882201186</v>
      </c>
      <c r="Q16" s="204">
        <v>7.690799656061909</v>
      </c>
      <c r="R16" s="204">
        <v>9.8882201203783318</v>
      </c>
      <c r="S16" s="204">
        <v>9.8882201203783318</v>
      </c>
      <c r="T16" s="204">
        <v>9.8882201203783318</v>
      </c>
      <c r="U16" s="204">
        <v>10.320034393809109</v>
      </c>
      <c r="V16" s="204">
        <v>8.2566638005159074</v>
      </c>
      <c r="W16" s="204">
        <v>6.6778159931212384</v>
      </c>
      <c r="X16" s="204">
        <v>4.8924333619948408</v>
      </c>
      <c r="Y16" s="204">
        <v>5.674720550300945</v>
      </c>
      <c r="DA16" s="71" t="s">
        <v>2683</v>
      </c>
    </row>
    <row r="17" spans="1:105" ht="12" customHeight="1" x14ac:dyDescent="0.25">
      <c r="A17" s="18" t="s">
        <v>71</v>
      </c>
      <c r="B17" s="204">
        <v>46.804213241616502</v>
      </c>
      <c r="C17" s="204">
        <v>60.031556319862418</v>
      </c>
      <c r="D17" s="204">
        <v>59.014015477214087</v>
      </c>
      <c r="E17" s="204">
        <v>71.22381771281168</v>
      </c>
      <c r="F17" s="204">
        <v>52.909114359415298</v>
      </c>
      <c r="G17" s="204">
        <v>49.856663800515904</v>
      </c>
      <c r="H17" s="204">
        <v>41.716852966466028</v>
      </c>
      <c r="I17" s="204">
        <v>45.786758383490969</v>
      </c>
      <c r="J17" s="204">
        <v>39.681857265692173</v>
      </c>
      <c r="K17" s="204">
        <v>34.594411006018923</v>
      </c>
      <c r="L17" s="204">
        <v>41.716852966466028</v>
      </c>
      <c r="M17" s="204">
        <v>27.47205503009458</v>
      </c>
      <c r="N17" s="204">
        <v>19.332158211521929</v>
      </c>
      <c r="O17" s="204">
        <v>22.38460877042132</v>
      </c>
      <c r="P17" s="204">
        <v>25.437059329320721</v>
      </c>
      <c r="Q17" s="204">
        <v>26.454600171969041</v>
      </c>
      <c r="R17" s="204">
        <v>24.419604471195179</v>
      </c>
      <c r="S17" s="204">
        <v>23.402149613069639</v>
      </c>
      <c r="T17" s="204">
        <v>20.349699054170252</v>
      </c>
      <c r="U17" s="204">
        <v>19.36371453138435</v>
      </c>
      <c r="V17" s="204">
        <v>17.847721410146171</v>
      </c>
      <c r="W17" s="204">
        <v>28.455975924333622</v>
      </c>
      <c r="X17" s="204">
        <v>9.3191745485812554</v>
      </c>
      <c r="Y17" s="204">
        <v>8.1337919174548574</v>
      </c>
      <c r="DA17" s="71" t="s">
        <v>2684</v>
      </c>
    </row>
    <row r="18" spans="1:105" ht="12" customHeight="1" x14ac:dyDescent="0.25">
      <c r="A18" s="18" t="s">
        <v>32</v>
      </c>
      <c r="B18" s="204">
        <v>312.4104041272571</v>
      </c>
      <c r="C18" s="204">
        <v>265.59664660361142</v>
      </c>
      <c r="D18" s="204">
        <v>342.02734307824579</v>
      </c>
      <c r="E18" s="204">
        <v>352.53654342218402</v>
      </c>
      <c r="F18" s="204">
        <v>274.19509888220119</v>
      </c>
      <c r="G18" s="204">
        <v>214.96130696474631</v>
      </c>
      <c r="H18" s="204">
        <v>180.5674978503869</v>
      </c>
      <c r="I18" s="204">
        <v>188.2105760963027</v>
      </c>
      <c r="J18" s="204">
        <v>178.6567497850387</v>
      </c>
      <c r="K18" s="204">
        <v>93.627601031814265</v>
      </c>
      <c r="L18" s="204">
        <v>59.233791917454852</v>
      </c>
      <c r="M18" s="204">
        <v>1.9107480653482369</v>
      </c>
      <c r="N18" s="204">
        <v>51.59071367153912</v>
      </c>
      <c r="O18" s="204">
        <v>46.813757523645727</v>
      </c>
      <c r="P18" s="204">
        <v>37.259931212381773</v>
      </c>
      <c r="Q18" s="204">
        <v>47.769217540842646</v>
      </c>
      <c r="R18" s="204">
        <v>54.456835769561472</v>
      </c>
      <c r="S18" s="204">
        <v>36.400085984522782</v>
      </c>
      <c r="T18" s="204">
        <v>29.61685296646603</v>
      </c>
      <c r="U18" s="204">
        <v>15.317626827171109</v>
      </c>
      <c r="V18" s="204">
        <v>8.9233018056749778</v>
      </c>
      <c r="W18" s="204">
        <v>15.953912295786759</v>
      </c>
      <c r="X18" s="204">
        <v>18.363456577815992</v>
      </c>
      <c r="Y18" s="204">
        <v>17.02398968185727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1309.6087704213239</v>
      </c>
      <c r="C20" s="204">
        <f t="shared" si="3"/>
        <v>1312.8546861564921</v>
      </c>
      <c r="D20" s="204">
        <f t="shared" si="3"/>
        <v>1324.312123817713</v>
      </c>
      <c r="E20" s="204">
        <f t="shared" si="3"/>
        <v>1353.783319002579</v>
      </c>
      <c r="F20" s="204">
        <f t="shared" si="3"/>
        <v>1265.9501289767841</v>
      </c>
      <c r="G20" s="204">
        <f t="shared" si="3"/>
        <v>1216.3370593293209</v>
      </c>
      <c r="H20" s="204">
        <f t="shared" si="3"/>
        <v>1169.1745485812551</v>
      </c>
      <c r="I20" s="204">
        <f t="shared" si="3"/>
        <v>867.54084264832329</v>
      </c>
      <c r="J20" s="204">
        <f t="shared" si="3"/>
        <v>709.60877042132415</v>
      </c>
      <c r="K20" s="204">
        <f t="shared" si="3"/>
        <v>681.42734307824583</v>
      </c>
      <c r="L20" s="204">
        <f t="shared" si="3"/>
        <v>634.99570077386068</v>
      </c>
      <c r="M20" s="204">
        <f t="shared" si="3"/>
        <v>579.75064488392081</v>
      </c>
      <c r="N20" s="204">
        <f t="shared" si="3"/>
        <v>598.79621668099742</v>
      </c>
      <c r="O20" s="204">
        <f t="shared" si="3"/>
        <v>585.59759243336191</v>
      </c>
      <c r="P20" s="204">
        <f t="shared" si="3"/>
        <v>571.21668099742044</v>
      </c>
      <c r="Q20" s="204">
        <f t="shared" si="3"/>
        <v>539.16595012897676</v>
      </c>
      <c r="R20" s="204">
        <f t="shared" si="3"/>
        <v>530.9759243336199</v>
      </c>
      <c r="S20" s="204">
        <f t="shared" si="3"/>
        <v>609.23523949560536</v>
      </c>
      <c r="T20" s="204">
        <f t="shared" si="3"/>
        <v>575.89791157097022</v>
      </c>
      <c r="U20" s="204">
        <f t="shared" si="3"/>
        <v>568.42975115145134</v>
      </c>
      <c r="V20" s="204">
        <f t="shared" si="3"/>
        <v>555.48107109329146</v>
      </c>
      <c r="W20" s="204">
        <f t="shared" si="3"/>
        <v>605.52157909361677</v>
      </c>
      <c r="X20" s="204">
        <f t="shared" si="3"/>
        <v>540.21707892801555</v>
      </c>
      <c r="Y20" s="204">
        <f t="shared" si="3"/>
        <v>513.90806364794628</v>
      </c>
      <c r="DA20" s="71"/>
    </row>
    <row r="21" spans="1:105" ht="12" customHeight="1" x14ac:dyDescent="0.25">
      <c r="A21" s="18" t="s">
        <v>73</v>
      </c>
      <c r="B21" s="204">
        <v>1309.6087704213239</v>
      </c>
      <c r="C21" s="204">
        <v>1312.8546861564921</v>
      </c>
      <c r="D21" s="204">
        <v>1324.312123817713</v>
      </c>
      <c r="E21" s="204">
        <v>1353.783319002579</v>
      </c>
      <c r="F21" s="204">
        <v>1265.9501289767841</v>
      </c>
      <c r="G21" s="204">
        <v>1216.3370593293209</v>
      </c>
      <c r="H21" s="204">
        <v>1169.1745485812551</v>
      </c>
      <c r="I21" s="204">
        <v>867.54084264832329</v>
      </c>
      <c r="J21" s="204">
        <v>709.60877042132415</v>
      </c>
      <c r="K21" s="204">
        <v>681.42734307824583</v>
      </c>
      <c r="L21" s="204">
        <v>634.99570077386068</v>
      </c>
      <c r="M21" s="204">
        <v>579.75064488392081</v>
      </c>
      <c r="N21" s="204">
        <v>598.79621668099742</v>
      </c>
      <c r="O21" s="204">
        <v>585.59759243336191</v>
      </c>
      <c r="P21" s="204">
        <v>571.21668099742044</v>
      </c>
      <c r="Q21" s="204">
        <v>539.16595012897676</v>
      </c>
      <c r="R21" s="204">
        <v>530.9759243336199</v>
      </c>
      <c r="S21" s="204">
        <v>609.23523949560536</v>
      </c>
      <c r="T21" s="204">
        <v>575.89791157097022</v>
      </c>
      <c r="U21" s="204">
        <v>568.42975115145134</v>
      </c>
      <c r="V21" s="204">
        <v>555.48107109329146</v>
      </c>
      <c r="W21" s="204">
        <v>605.52157909361677</v>
      </c>
      <c r="X21" s="204">
        <v>540.21707892801555</v>
      </c>
      <c r="Y21" s="204">
        <v>513.90806364794628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9.5528804815133275E-2</v>
      </c>
      <c r="O23" s="204">
        <f t="shared" si="4"/>
        <v>9.5528804815133275E-2</v>
      </c>
      <c r="P23" s="204">
        <f t="shared" si="4"/>
        <v>9.5528804815133275E-2</v>
      </c>
      <c r="Q23" s="204">
        <f t="shared" si="4"/>
        <v>9.5528804815133275E-2</v>
      </c>
      <c r="R23" s="204">
        <f t="shared" si="4"/>
        <v>9.5528804815133275E-2</v>
      </c>
      <c r="S23" s="204">
        <f t="shared" si="4"/>
        <v>0.17533660069725418</v>
      </c>
      <c r="T23" s="204">
        <f t="shared" si="4"/>
        <v>0.40346418139430867</v>
      </c>
      <c r="U23" s="204">
        <f t="shared" si="4"/>
        <v>0.57600981157529274</v>
      </c>
      <c r="V23" s="204">
        <f t="shared" si="4"/>
        <v>0.99399339510053941</v>
      </c>
      <c r="W23" s="204">
        <f t="shared" si="4"/>
        <v>2.7911307104834111</v>
      </c>
      <c r="X23" s="204">
        <f t="shared" si="4"/>
        <v>9.814767727643714</v>
      </c>
      <c r="Y23" s="204">
        <f t="shared" si="4"/>
        <v>11.844871230046582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7.222699914015477E-3</v>
      </c>
      <c r="T24" s="204">
        <v>8.4694754944110051E-2</v>
      </c>
      <c r="U24" s="204">
        <v>0.1088564058469475</v>
      </c>
      <c r="V24" s="204">
        <v>0.1097162510748065</v>
      </c>
      <c r="W24" s="204">
        <v>0.97429062768701624</v>
      </c>
      <c r="X24" s="204">
        <v>7.6350816852966474</v>
      </c>
      <c r="Y24" s="204">
        <v>8.9167669819432493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9.5528804815133275E-2</v>
      </c>
      <c r="O25" s="204">
        <v>9.5528804815133275E-2</v>
      </c>
      <c r="P25" s="204">
        <v>9.5528804815133275E-2</v>
      </c>
      <c r="Q25" s="204">
        <v>9.5528804815133275E-2</v>
      </c>
      <c r="R25" s="204">
        <v>9.5528804815133275E-2</v>
      </c>
      <c r="S25" s="204">
        <v>0.16811390078323871</v>
      </c>
      <c r="T25" s="204">
        <v>0.31876942645019862</v>
      </c>
      <c r="U25" s="204">
        <v>0.46715340572834518</v>
      </c>
      <c r="V25" s="204">
        <v>0.88427714402573288</v>
      </c>
      <c r="W25" s="204">
        <v>1.4309574498054201</v>
      </c>
      <c r="X25" s="204">
        <v>1.897366471812409</v>
      </c>
      <c r="Y25" s="204">
        <v>2.42065518266413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0.2124677558039553</v>
      </c>
      <c r="X26" s="204">
        <v>3.5941530524505577E-2</v>
      </c>
      <c r="Y26" s="204">
        <v>0.17730008598452279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0.1734148771870197</v>
      </c>
      <c r="X29" s="204">
        <v>0.24637804001015209</v>
      </c>
      <c r="Y29" s="204">
        <v>0.33014897945467953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84.408168529664664</v>
      </c>
      <c r="G30" s="204">
        <v>85.960619088564044</v>
      </c>
      <c r="H30" s="204">
        <v>68.4055030094583</v>
      </c>
      <c r="I30" s="204">
        <v>62.362682717110907</v>
      </c>
      <c r="J30" s="204">
        <v>62.099914015477211</v>
      </c>
      <c r="K30" s="204">
        <v>28.733190025795349</v>
      </c>
      <c r="L30" s="204">
        <v>43.159415305245062</v>
      </c>
      <c r="M30" s="204">
        <v>45.356835769561478</v>
      </c>
      <c r="N30" s="204">
        <v>41.917454858125538</v>
      </c>
      <c r="O30" s="204">
        <v>40.269389509888221</v>
      </c>
      <c r="P30" s="204">
        <v>44.496990541702488</v>
      </c>
      <c r="Q30" s="204">
        <v>35.420808254514178</v>
      </c>
      <c r="R30" s="204">
        <v>35.659673258813413</v>
      </c>
      <c r="S30" s="204">
        <v>40.085124677558028</v>
      </c>
      <c r="T30" s="204">
        <v>38.945571797076518</v>
      </c>
      <c r="U30" s="204">
        <v>37.219260533104041</v>
      </c>
      <c r="V30" s="204">
        <v>12.269045571797079</v>
      </c>
      <c r="W30" s="204">
        <v>5.2894239036973341</v>
      </c>
      <c r="X30" s="204">
        <v>5.076612209802235</v>
      </c>
      <c r="Y30" s="204">
        <v>5.1355975924333617</v>
      </c>
      <c r="DA30" s="71" t="s">
        <v>2695</v>
      </c>
    </row>
    <row r="31" spans="1:105" ht="12" customHeight="1" x14ac:dyDescent="0.25">
      <c r="A31" s="21" t="s">
        <v>40</v>
      </c>
      <c r="B31" s="207">
        <v>985.3826311263972</v>
      </c>
      <c r="C31" s="207">
        <v>995.78675838349091</v>
      </c>
      <c r="D31" s="207">
        <v>950.81685296646594</v>
      </c>
      <c r="E31" s="207">
        <v>906.0189165950128</v>
      </c>
      <c r="F31" s="207">
        <v>841.61650902837482</v>
      </c>
      <c r="G31" s="207">
        <v>784.09286328460871</v>
      </c>
      <c r="H31" s="207">
        <v>768.35769561478924</v>
      </c>
      <c r="I31" s="207">
        <v>723.12983662940667</v>
      </c>
      <c r="J31" s="207">
        <v>650.73086844368004</v>
      </c>
      <c r="K31" s="207">
        <v>532.84608770421323</v>
      </c>
      <c r="L31" s="207">
        <v>544.62596732588133</v>
      </c>
      <c r="M31" s="207">
        <v>521.41014617368864</v>
      </c>
      <c r="N31" s="207">
        <v>474.89251934651759</v>
      </c>
      <c r="O31" s="207">
        <v>459.41530524505578</v>
      </c>
      <c r="P31" s="207">
        <v>450.30094582975062</v>
      </c>
      <c r="Q31" s="207">
        <v>449.87102321582108</v>
      </c>
      <c r="R31" s="207">
        <v>443.07824591573512</v>
      </c>
      <c r="S31" s="207">
        <v>444.04935511607908</v>
      </c>
      <c r="T31" s="207">
        <v>440.22046431642298</v>
      </c>
      <c r="U31" s="207">
        <v>453.88736027515051</v>
      </c>
      <c r="V31" s="207">
        <v>385.57962166809972</v>
      </c>
      <c r="W31" s="207">
        <v>426.08065348237318</v>
      </c>
      <c r="X31" s="207">
        <v>420.10902837489249</v>
      </c>
      <c r="Y31" s="207">
        <v>384.73198624247641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4384.5984138783097</v>
      </c>
      <c r="C33" s="203">
        <f>TEL_emi!C5</f>
        <v>4280.176168123251</v>
      </c>
      <c r="D33" s="203">
        <f>TEL_emi!D5</f>
        <v>4511.8913158961604</v>
      </c>
      <c r="E33" s="203">
        <f>TEL_emi!E5</f>
        <v>4650.5455815587538</v>
      </c>
      <c r="F33" s="203">
        <f>TEL_emi!F5</f>
        <v>4119.0385672776883</v>
      </c>
      <c r="G33" s="203">
        <f>TEL_emi!G5</f>
        <v>3792.377912037819</v>
      </c>
      <c r="H33" s="203">
        <f>TEL_emi!H5</f>
        <v>3539.0884489181499</v>
      </c>
      <c r="I33" s="203">
        <f>TEL_emi!I5</f>
        <v>2844.786601438092</v>
      </c>
      <c r="J33" s="203">
        <f>TEL_emi!J5</f>
        <v>2406.520966678675</v>
      </c>
      <c r="K33" s="203">
        <f>TEL_emi!K5</f>
        <v>2046.098506318627</v>
      </c>
      <c r="L33" s="203">
        <f>TEL_emi!L5</f>
        <v>1856.388855597984</v>
      </c>
      <c r="M33" s="203">
        <f>TEL_emi!M5</f>
        <v>1493.7734833188711</v>
      </c>
      <c r="N33" s="203">
        <f>TEL_emi!N5</f>
        <v>1671.343665837921</v>
      </c>
      <c r="O33" s="203">
        <f>TEL_emi!O5</f>
        <v>1628.5275881979171</v>
      </c>
      <c r="P33" s="203">
        <f>TEL_emi!P5</f>
        <v>1564.551837718036</v>
      </c>
      <c r="Q33" s="203">
        <f>TEL_emi!Q5</f>
        <v>1523.581651798333</v>
      </c>
      <c r="R33" s="203">
        <f>TEL_emi!R5</f>
        <v>1525.508637118284</v>
      </c>
      <c r="S33" s="203">
        <f>TEL_emi!S5</f>
        <v>1647.6527385428451</v>
      </c>
      <c r="T33" s="203">
        <f>TEL_emi!T5</f>
        <v>1582.8335242007879</v>
      </c>
      <c r="U33" s="203">
        <f>TEL_emi!U5</f>
        <v>1522.2603892244019</v>
      </c>
      <c r="V33" s="203">
        <f>TEL_emi!V5</f>
        <v>1440.734920354083</v>
      </c>
      <c r="W33" s="203">
        <f>TEL_emi!W5</f>
        <v>1579.87019818058</v>
      </c>
      <c r="X33" s="203">
        <f>TEL_emi!X5</f>
        <v>1370.2045338959031</v>
      </c>
      <c r="Y33" s="203">
        <f>TEL_emi!Y5</f>
        <v>1302.4585500128389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62.111798890717267</v>
      </c>
      <c r="C35" s="284">
        <f t="shared" si="5"/>
        <v>60.234377537777071</v>
      </c>
      <c r="D35" s="284">
        <f t="shared" si="5"/>
        <v>65.263206332894796</v>
      </c>
      <c r="E35" s="284">
        <f t="shared" si="5"/>
        <v>71.083294664726338</v>
      </c>
      <c r="F35" s="284">
        <f t="shared" si="5"/>
        <v>71.066842133352949</v>
      </c>
      <c r="G35" s="284">
        <f t="shared" si="5"/>
        <v>69.79557643602152</v>
      </c>
      <c r="H35" s="284">
        <f t="shared" si="5"/>
        <v>67.628772289568957</v>
      </c>
      <c r="I35" s="284">
        <f t="shared" si="5"/>
        <v>55.989391156737078</v>
      </c>
      <c r="J35" s="284">
        <f t="shared" si="5"/>
        <v>51.146024389503914</v>
      </c>
      <c r="K35" s="284">
        <f t="shared" si="5"/>
        <v>51.056722391140674</v>
      </c>
      <c r="L35" s="284">
        <f t="shared" si="5"/>
        <v>46.948919722966011</v>
      </c>
      <c r="M35" s="284">
        <f t="shared" si="5"/>
        <v>40.066393518889264</v>
      </c>
      <c r="N35" s="284">
        <f t="shared" si="5"/>
        <v>43.202982936084751</v>
      </c>
      <c r="O35" s="284">
        <f t="shared" si="5"/>
        <v>41.681412527741692</v>
      </c>
      <c r="P35" s="284">
        <f t="shared" si="5"/>
        <v>40.048129651267587</v>
      </c>
      <c r="Q35" s="284">
        <f t="shared" si="5"/>
        <v>38.707158587093168</v>
      </c>
      <c r="R35" s="284">
        <f t="shared" si="5"/>
        <v>38.348267674180278</v>
      </c>
      <c r="S35" s="284">
        <f t="shared" si="5"/>
        <v>39.556454535025345</v>
      </c>
      <c r="T35" s="284">
        <f t="shared" si="5"/>
        <v>37.492661764372571</v>
      </c>
      <c r="U35" s="284">
        <f t="shared" si="5"/>
        <v>37.134367516239251</v>
      </c>
      <c r="V35" s="284">
        <f t="shared" si="5"/>
        <v>42.867816107625934</v>
      </c>
      <c r="W35" s="284">
        <f t="shared" si="5"/>
        <v>38.913959226091734</v>
      </c>
      <c r="X35" s="284">
        <f t="shared" si="5"/>
        <v>33.7709664352369</v>
      </c>
      <c r="Y35" s="284">
        <f t="shared" si="5"/>
        <v>34.348276544116615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82.290019057455112</v>
      </c>
      <c r="C36" s="344">
        <f t="shared" si="6"/>
        <v>81.214267110169686</v>
      </c>
      <c r="D36" s="344">
        <f t="shared" si="6"/>
        <v>84.416559249822683</v>
      </c>
      <c r="E36" s="344">
        <f t="shared" si="6"/>
        <v>88.086890818019711</v>
      </c>
      <c r="F36" s="344">
        <f t="shared" si="6"/>
        <v>86.063464907372747</v>
      </c>
      <c r="G36" s="344">
        <f t="shared" si="6"/>
        <v>74.42273422413372</v>
      </c>
      <c r="H36" s="344">
        <f t="shared" si="6"/>
        <v>69.184207572026423</v>
      </c>
      <c r="I36" s="344">
        <f t="shared" si="6"/>
        <v>62.686046444090913</v>
      </c>
      <c r="J36" s="344">
        <f t="shared" si="6"/>
        <v>58.778615280905839</v>
      </c>
      <c r="K36" s="344">
        <f t="shared" si="6"/>
        <v>58.584497493210407</v>
      </c>
      <c r="L36" s="344">
        <f t="shared" si="6"/>
        <v>54.972130712265894</v>
      </c>
      <c r="M36" s="344">
        <f t="shared" si="6"/>
        <v>48.836122411789262</v>
      </c>
      <c r="N36" s="344">
        <f t="shared" si="6"/>
        <v>49.677746196368759</v>
      </c>
      <c r="O36" s="344">
        <f t="shared" si="6"/>
        <v>48.506780718545947</v>
      </c>
      <c r="P36" s="344">
        <f t="shared" si="6"/>
        <v>45.656087741848097</v>
      </c>
      <c r="Q36" s="344">
        <f t="shared" si="6"/>
        <v>45.316254286959378</v>
      </c>
      <c r="R36" s="344">
        <f t="shared" si="6"/>
        <v>44.782117550659251</v>
      </c>
      <c r="S36" s="344">
        <f t="shared" si="6"/>
        <v>44.567239448558659</v>
      </c>
      <c r="T36" s="344">
        <f t="shared" si="6"/>
        <v>44.653240672446991</v>
      </c>
      <c r="U36" s="344">
        <f t="shared" si="6"/>
        <v>44.271085391808967</v>
      </c>
      <c r="V36" s="344">
        <f t="shared" si="6"/>
        <v>46.38864243655361</v>
      </c>
      <c r="W36" s="344">
        <f t="shared" si="6"/>
        <v>44.934769899421781</v>
      </c>
      <c r="X36" s="344">
        <f t="shared" si="6"/>
        <v>41.075085611101827</v>
      </c>
      <c r="Y36" s="344">
        <f t="shared" si="6"/>
        <v>39.084281515055167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39.751579526523535</v>
      </c>
      <c r="C37" s="344">
        <f>IF(TEL_ued!C$5=0,"",TEL_ued!C$5/C$5*1000)</f>
        <v>39.314987899001935</v>
      </c>
      <c r="D37" s="344">
        <f>IF(TEL_ued!D$5=0,"",TEL_ued!D$5/D$5*1000)</f>
        <v>40.735896701417708</v>
      </c>
      <c r="E37" s="344">
        <f>IF(TEL_ued!E$5=0,"",TEL_ued!E$5/E$5*1000)</f>
        <v>42.492289138674167</v>
      </c>
      <c r="F37" s="344">
        <f>IF(TEL_ued!F$5=0,"",TEL_ued!F$5/F$5*1000)</f>
        <v>41.72620700990975</v>
      </c>
      <c r="G37" s="344">
        <f>IF(TEL_ued!G$5=0,"",TEL_ued!G$5/G$5*1000)</f>
        <v>36.181983768417851</v>
      </c>
      <c r="H37" s="344">
        <f>IF(TEL_ued!H$5=0,"",TEL_ued!H$5/H$5*1000)</f>
        <v>33.675909230698821</v>
      </c>
      <c r="I37" s="344">
        <f>IF(TEL_ued!I$5=0,"",TEL_ued!I$5/I$5*1000)</f>
        <v>30.397552053353692</v>
      </c>
      <c r="J37" s="344">
        <f>IF(TEL_ued!J$5=0,"",TEL_ued!J$5/J$5*1000)</f>
        <v>28.46832451743602</v>
      </c>
      <c r="K37" s="344">
        <f>IF(TEL_ued!K$5=0,"",TEL_ued!K$5/K$5*1000)</f>
        <v>28.526650505892082</v>
      </c>
      <c r="L37" s="344">
        <f>IF(TEL_ued!L$5=0,"",TEL_ued!L$5/L$5*1000)</f>
        <v>26.855347477416313</v>
      </c>
      <c r="M37" s="344">
        <f>IF(TEL_ued!M$5=0,"",TEL_ued!M$5/M$5*1000)</f>
        <v>24.027883732875992</v>
      </c>
      <c r="N37" s="344">
        <f>IF(TEL_ued!N$5=0,"",TEL_ued!N$5/N$5*1000)</f>
        <v>24.301870248684892</v>
      </c>
      <c r="O37" s="344">
        <f>IF(TEL_ued!O$5=0,"",TEL_ued!O$5/O$5*1000)</f>
        <v>23.735232824491746</v>
      </c>
      <c r="P37" s="344">
        <f>IF(TEL_ued!P$5=0,"",TEL_ued!P$5/P$5*1000)</f>
        <v>22.36560285934841</v>
      </c>
      <c r="Q37" s="344">
        <f>IF(TEL_ued!Q$5=0,"",TEL_ued!Q$5/Q$5*1000)</f>
        <v>22.15659337327024</v>
      </c>
      <c r="R37" s="344">
        <f>IF(TEL_ued!R$5=0,"",TEL_ued!R$5/R$5*1000)</f>
        <v>21.876181166381155</v>
      </c>
      <c r="S37" s="344">
        <f>IF(TEL_ued!S$5=0,"",TEL_ued!S$5/S$5*1000)</f>
        <v>21.838693911380194</v>
      </c>
      <c r="T37" s="344">
        <f>IF(TEL_ued!T$5=0,"",TEL_ued!T$5/T$5*1000)</f>
        <v>21.859351752604088</v>
      </c>
      <c r="U37" s="344">
        <f>IF(TEL_ued!U$5=0,"",TEL_ued!U$5/U$5*1000)</f>
        <v>21.705797596508731</v>
      </c>
      <c r="V37" s="344">
        <f>IF(TEL_ued!V$5=0,"",TEL_ued!V$5/V$5*1000)</f>
        <v>22.759049614397387</v>
      </c>
      <c r="W37" s="344">
        <f>IF(TEL_ued!W$5=0,"",TEL_ued!W$5/W$5*1000)</f>
        <v>22.038118381474561</v>
      </c>
      <c r="X37" s="344">
        <f>IF(TEL_ued!X$5=0,"",TEL_ued!X$5/X$5*1000)</f>
        <v>20.135049739709899</v>
      </c>
      <c r="Y37" s="344">
        <f>IF(TEL_ued!Y$5=0,"",TEL_ued!Y$5/Y$5*1000)</f>
        <v>19.156174722134235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1.6194106787419826</v>
      </c>
      <c r="C38" s="345">
        <f t="shared" si="7"/>
        <v>1.5926731690990215</v>
      </c>
      <c r="D38" s="345">
        <f t="shared" si="7"/>
        <v>1.6603359117773215</v>
      </c>
      <c r="E38" s="345">
        <f t="shared" si="7"/>
        <v>1.707114515073531</v>
      </c>
      <c r="F38" s="345">
        <f t="shared" si="7"/>
        <v>1.6126296553296644</v>
      </c>
      <c r="G38" s="345">
        <f t="shared" si="7"/>
        <v>1.5913829505138855</v>
      </c>
      <c r="H38" s="345">
        <f t="shared" si="7"/>
        <v>1.5674339892280167</v>
      </c>
      <c r="I38" s="345">
        <f t="shared" si="7"/>
        <v>1.4910518807777935</v>
      </c>
      <c r="J38" s="345">
        <f t="shared" si="7"/>
        <v>1.4540375070102325</v>
      </c>
      <c r="K38" s="345">
        <f t="shared" si="7"/>
        <v>1.4779539469401204</v>
      </c>
      <c r="L38" s="345">
        <f t="shared" si="7"/>
        <v>1.3851455471913623</v>
      </c>
      <c r="M38" s="345">
        <f t="shared" si="7"/>
        <v>1.2539208506827413</v>
      </c>
      <c r="N38" s="345">
        <f t="shared" si="7"/>
        <v>1.3917338122174741</v>
      </c>
      <c r="O38" s="345">
        <f t="shared" si="7"/>
        <v>1.3958865853594953</v>
      </c>
      <c r="P38" s="345">
        <f t="shared" si="7"/>
        <v>1.3753133348178683</v>
      </c>
      <c r="Q38" s="345">
        <f t="shared" si="7"/>
        <v>1.3769776905010351</v>
      </c>
      <c r="R38" s="345">
        <f t="shared" si="7"/>
        <v>1.3886261569508724</v>
      </c>
      <c r="S38" s="345">
        <f t="shared" si="7"/>
        <v>1.4164395104008971</v>
      </c>
      <c r="T38" s="345">
        <f t="shared" si="7"/>
        <v>1.4048515201269021</v>
      </c>
      <c r="U38" s="345">
        <f t="shared" si="7"/>
        <v>1.3619831910242546</v>
      </c>
      <c r="V38" s="345">
        <f t="shared" si="7"/>
        <v>1.4451449111448424</v>
      </c>
      <c r="W38" s="345">
        <f t="shared" si="7"/>
        <v>1.4483983666883766</v>
      </c>
      <c r="X38" s="345">
        <f t="shared" si="7"/>
        <v>1.3596097049392588</v>
      </c>
      <c r="Y38" s="345">
        <f t="shared" si="7"/>
        <v>1.3761470683731247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IT: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2707.5271711092</v>
      </c>
      <c r="C5" s="223">
        <v>2687.4165090283741</v>
      </c>
      <c r="D5" s="223">
        <v>2717.4569217540829</v>
      </c>
      <c r="E5" s="223">
        <v>2724.2141874462591</v>
      </c>
      <c r="F5" s="223">
        <v>2554.237145313843</v>
      </c>
      <c r="G5" s="223">
        <v>2383.0705932932069</v>
      </c>
      <c r="H5" s="223">
        <v>2257.8867583834908</v>
      </c>
      <c r="I5" s="223">
        <v>1907.905846947549</v>
      </c>
      <c r="J5" s="223">
        <v>1655.0611349957001</v>
      </c>
      <c r="K5" s="223">
        <v>1384.412897678417</v>
      </c>
      <c r="L5" s="223">
        <v>1340.2121238177119</v>
      </c>
      <c r="M5" s="223">
        <v>1191.282115219261</v>
      </c>
      <c r="N5" s="223">
        <v>1200.9075666380049</v>
      </c>
      <c r="O5" s="223">
        <v>1166.661822871883</v>
      </c>
      <c r="P5" s="223">
        <v>1137.5966466036109</v>
      </c>
      <c r="Q5" s="223">
        <v>1106.4679277729999</v>
      </c>
      <c r="R5" s="223">
        <v>1098.5740326741179</v>
      </c>
      <c r="S5" s="223">
        <v>1163.23551160791</v>
      </c>
      <c r="T5" s="223">
        <v>1126.6909716251071</v>
      </c>
      <c r="U5" s="223">
        <v>1117.6792777300079</v>
      </c>
      <c r="V5" s="223">
        <v>996.94840928632834</v>
      </c>
      <c r="W5" s="223">
        <v>1090.770491403413</v>
      </c>
      <c r="X5" s="223">
        <v>1007.792551728746</v>
      </c>
      <c r="Y5" s="223">
        <v>946.45302086251513</v>
      </c>
      <c r="DA5" s="89" t="s">
        <v>2680</v>
      </c>
    </row>
    <row r="6" spans="1:105" ht="12" customHeight="1" x14ac:dyDescent="0.25">
      <c r="A6" s="55" t="s">
        <v>91</v>
      </c>
      <c r="B6" s="259">
        <v>66.746329414937975</v>
      </c>
      <c r="C6" s="259">
        <v>67.409669820477731</v>
      </c>
      <c r="D6" s="259">
        <v>64.567112099055748</v>
      </c>
      <c r="E6" s="259">
        <v>61.715173649631318</v>
      </c>
      <c r="F6" s="259">
        <v>57.336113072714092</v>
      </c>
      <c r="G6" s="259">
        <v>53.448834861274108</v>
      </c>
      <c r="H6" s="259">
        <v>52.301907397676352</v>
      </c>
      <c r="I6" s="259">
        <v>48.808102308224363</v>
      </c>
      <c r="J6" s="259">
        <v>43.755107346708947</v>
      </c>
      <c r="K6" s="259">
        <v>35.996185681556199</v>
      </c>
      <c r="L6" s="259">
        <v>36.638081519589292</v>
      </c>
      <c r="M6" s="259">
        <v>34.89354483502013</v>
      </c>
      <c r="N6" s="259">
        <v>32.020769156533717</v>
      </c>
      <c r="O6" s="259">
        <v>30.994893351681959</v>
      </c>
      <c r="P6" s="259">
        <v>30.373960149531079</v>
      </c>
      <c r="Q6" s="259">
        <v>30.272103798792301</v>
      </c>
      <c r="R6" s="259">
        <v>29.823273908097011</v>
      </c>
      <c r="S6" s="259">
        <v>30.046200840117411</v>
      </c>
      <c r="T6" s="259">
        <v>29.725838926047881</v>
      </c>
      <c r="U6" s="259">
        <v>30.56664786492194</v>
      </c>
      <c r="V6" s="259">
        <v>26.104027465760961</v>
      </c>
      <c r="W6" s="259">
        <v>28.837372923066201</v>
      </c>
      <c r="X6" s="259">
        <v>28.271170500653589</v>
      </c>
      <c r="Y6" s="259">
        <v>25.943389746035201</v>
      </c>
      <c r="DA6" s="67" t="s">
        <v>2697</v>
      </c>
    </row>
    <row r="7" spans="1:105" ht="12" customHeight="1" x14ac:dyDescent="0.25">
      <c r="A7" s="173" t="s">
        <v>92</v>
      </c>
      <c r="B7" s="224">
        <v>54.766219007128612</v>
      </c>
      <c r="C7" s="224">
        <v>55.310498314238153</v>
      </c>
      <c r="D7" s="224">
        <v>52.978143260763709</v>
      </c>
      <c r="E7" s="224">
        <v>50.638091199697499</v>
      </c>
      <c r="F7" s="224">
        <v>47.045015854534647</v>
      </c>
      <c r="G7" s="224">
        <v>43.855454245148003</v>
      </c>
      <c r="H7" s="224">
        <v>42.914385557067789</v>
      </c>
      <c r="I7" s="224">
        <v>40.047673688799478</v>
      </c>
      <c r="J7" s="224">
        <v>35.901626540889403</v>
      </c>
      <c r="K7" s="224">
        <v>29.535331841276879</v>
      </c>
      <c r="L7" s="224">
        <v>30.06201560581685</v>
      </c>
      <c r="M7" s="224">
        <v>28.630600890272941</v>
      </c>
      <c r="N7" s="224">
        <v>26.2734516156174</v>
      </c>
      <c r="O7" s="224">
        <v>25.431707365482641</v>
      </c>
      <c r="P7" s="224">
        <v>24.922223712435759</v>
      </c>
      <c r="Q7" s="224">
        <v>24.838649270803941</v>
      </c>
      <c r="R7" s="224">
        <v>24.470378591259081</v>
      </c>
      <c r="S7" s="224">
        <v>24.65329299701941</v>
      </c>
      <c r="T7" s="224">
        <v>24.390431939321331</v>
      </c>
      <c r="U7" s="224">
        <v>25.08032645326929</v>
      </c>
      <c r="V7" s="224">
        <v>21.418689202675651</v>
      </c>
      <c r="W7" s="224">
        <v>23.661434193285089</v>
      </c>
      <c r="X7" s="224">
        <v>23.196857846690129</v>
      </c>
      <c r="Y7" s="224">
        <v>21.286883894182729</v>
      </c>
      <c r="DA7" s="177" t="s">
        <v>2698</v>
      </c>
    </row>
    <row r="8" spans="1:105" ht="12" customHeight="1" x14ac:dyDescent="0.25">
      <c r="A8" s="173" t="s">
        <v>93</v>
      </c>
      <c r="B8" s="224">
        <v>39.363219911373697</v>
      </c>
      <c r="C8" s="224">
        <v>39.754420663358673</v>
      </c>
      <c r="D8" s="224">
        <v>38.078040468673912</v>
      </c>
      <c r="E8" s="224">
        <v>36.396128049782583</v>
      </c>
      <c r="F8" s="224">
        <v>33.813605145446793</v>
      </c>
      <c r="G8" s="224">
        <v>31.52110773870012</v>
      </c>
      <c r="H8" s="224">
        <v>30.844714619142479</v>
      </c>
      <c r="I8" s="224">
        <v>28.784265463824621</v>
      </c>
      <c r="J8" s="224">
        <v>25.804294076264259</v>
      </c>
      <c r="K8" s="224">
        <v>21.228519760917759</v>
      </c>
      <c r="L8" s="224">
        <v>21.607073716680869</v>
      </c>
      <c r="M8" s="224">
        <v>20.578244389883672</v>
      </c>
      <c r="N8" s="224">
        <v>18.884043348725012</v>
      </c>
      <c r="O8" s="224">
        <v>18.279039668940651</v>
      </c>
      <c r="P8" s="224">
        <v>17.9128482933132</v>
      </c>
      <c r="Q8" s="224">
        <v>17.852779163390331</v>
      </c>
      <c r="R8" s="224">
        <v>17.588084612467469</v>
      </c>
      <c r="S8" s="224">
        <v>17.719554341607701</v>
      </c>
      <c r="T8" s="224">
        <v>17.530622956387209</v>
      </c>
      <c r="U8" s="224">
        <v>18.0264846382873</v>
      </c>
      <c r="V8" s="224">
        <v>15.39468286442313</v>
      </c>
      <c r="W8" s="224">
        <v>17.00665582642366</v>
      </c>
      <c r="X8" s="224">
        <v>16.672741577308528</v>
      </c>
      <c r="Y8" s="224">
        <v>15.29994779894384</v>
      </c>
      <c r="DA8" s="177" t="s">
        <v>2699</v>
      </c>
    </row>
    <row r="9" spans="1:105" ht="12" customHeight="1" x14ac:dyDescent="0.25">
      <c r="A9" s="173" t="s">
        <v>94</v>
      </c>
      <c r="B9" s="224">
        <v>77.014995478774608</v>
      </c>
      <c r="C9" s="224">
        <v>77.78038825439738</v>
      </c>
      <c r="D9" s="224">
        <v>74.500513960448956</v>
      </c>
      <c r="E9" s="224">
        <v>71.209815749574631</v>
      </c>
      <c r="F9" s="224">
        <v>66.157053545439339</v>
      </c>
      <c r="G9" s="224">
        <v>61.671732532239368</v>
      </c>
      <c r="H9" s="224">
        <v>60.348354689626582</v>
      </c>
      <c r="I9" s="224">
        <v>56.317041124874272</v>
      </c>
      <c r="J9" s="224">
        <v>50.486662323125721</v>
      </c>
      <c r="K9" s="224">
        <v>41.534060401795607</v>
      </c>
      <c r="L9" s="224">
        <v>42.27470944567996</v>
      </c>
      <c r="M9" s="224">
        <v>40.261782501946321</v>
      </c>
      <c r="N9" s="224">
        <v>36.947041334461993</v>
      </c>
      <c r="O9" s="224">
        <v>35.763338482709969</v>
      </c>
      <c r="P9" s="224">
        <v>35.046877095612793</v>
      </c>
      <c r="Q9" s="224">
        <v>34.929350537068053</v>
      </c>
      <c r="R9" s="224">
        <v>34.411469893958078</v>
      </c>
      <c r="S9" s="224">
        <v>34.668693277058551</v>
      </c>
      <c r="T9" s="224">
        <v>34.299044914670617</v>
      </c>
      <c r="U9" s="224">
        <v>35.269209074909938</v>
      </c>
      <c r="V9" s="224">
        <v>30.120031691262639</v>
      </c>
      <c r="W9" s="224">
        <v>33.273891834307157</v>
      </c>
      <c r="X9" s="224">
        <v>32.620581346907983</v>
      </c>
      <c r="Y9" s="224">
        <v>29.934680476194469</v>
      </c>
      <c r="DA9" s="177" t="s">
        <v>2700</v>
      </c>
    </row>
    <row r="10" spans="1:105" ht="12" customHeight="1" x14ac:dyDescent="0.25">
      <c r="A10" s="56" t="s">
        <v>95</v>
      </c>
      <c r="B10" s="260">
        <v>248.17048479921829</v>
      </c>
      <c r="C10" s="260">
        <v>245.23561841071739</v>
      </c>
      <c r="D10" s="260">
        <v>254.3477997096395</v>
      </c>
      <c r="E10" s="260">
        <v>262.27287349864031</v>
      </c>
      <c r="F10" s="260">
        <v>245.62836078050151</v>
      </c>
      <c r="G10" s="260">
        <v>230.58247340542599</v>
      </c>
      <c r="H10" s="260">
        <v>215.6867939295696</v>
      </c>
      <c r="I10" s="260">
        <v>169.76850254094731</v>
      </c>
      <c r="J10" s="260">
        <v>143.34509191902879</v>
      </c>
      <c r="K10" s="260">
        <v>124.2195671684276</v>
      </c>
      <c r="L10" s="260">
        <v>116.69004543732331</v>
      </c>
      <c r="M10" s="260">
        <v>100.42942974472069</v>
      </c>
      <c r="N10" s="260">
        <v>106.20005714455159</v>
      </c>
      <c r="O10" s="260">
        <v>103.5995669924723</v>
      </c>
      <c r="P10" s="260">
        <v>100.8465025567659</v>
      </c>
      <c r="Q10" s="260">
        <v>96.521815244767041</v>
      </c>
      <c r="R10" s="260">
        <v>95.999992265794077</v>
      </c>
      <c r="S10" s="260">
        <v>105.599842243661</v>
      </c>
      <c r="T10" s="260">
        <v>100.690212107191</v>
      </c>
      <c r="U10" s="260">
        <v>98.0182837860593</v>
      </c>
      <c r="V10" s="260">
        <v>91.014689081950266</v>
      </c>
      <c r="W10" s="260">
        <v>99.423436905625422</v>
      </c>
      <c r="X10" s="260">
        <v>88.124441607045981</v>
      </c>
      <c r="Y10" s="260">
        <v>83.946942616631887</v>
      </c>
      <c r="DA10" s="68" t="s">
        <v>2701</v>
      </c>
    </row>
    <row r="11" spans="1:105" ht="12" customHeight="1" x14ac:dyDescent="0.25">
      <c r="A11" s="37" t="s">
        <v>159</v>
      </c>
      <c r="B11" s="226">
        <v>7.5735297372420449</v>
      </c>
      <c r="C11" s="226">
        <v>9.4298074358155262</v>
      </c>
      <c r="D11" s="226">
        <v>9.7690554552641284</v>
      </c>
      <c r="E11" s="226">
        <v>12.037420293869181</v>
      </c>
      <c r="F11" s="226">
        <v>9.0596759620013056</v>
      </c>
      <c r="G11" s="226">
        <v>8.3707625837078012</v>
      </c>
      <c r="H11" s="226">
        <v>6.7865650898060617</v>
      </c>
      <c r="I11" s="226">
        <v>7.3303455530968673</v>
      </c>
      <c r="J11" s="226">
        <v>6.3429677498588282</v>
      </c>
      <c r="K11" s="226">
        <v>5.185081202400708</v>
      </c>
      <c r="L11" s="226">
        <v>5.9926354764115288</v>
      </c>
      <c r="M11" s="226">
        <v>3.5813720862017941</v>
      </c>
      <c r="N11" s="226">
        <v>2.822845508614841</v>
      </c>
      <c r="O11" s="226">
        <v>3.2558227171797949</v>
      </c>
      <c r="P11" s="226">
        <v>3.6618179272942322</v>
      </c>
      <c r="Q11" s="226">
        <v>3.766806638953192</v>
      </c>
      <c r="R11" s="226">
        <v>3.533917524387153</v>
      </c>
      <c r="S11" s="226">
        <v>3.4101716434341922</v>
      </c>
      <c r="T11" s="226">
        <v>2.9520019340791199</v>
      </c>
      <c r="U11" s="226">
        <v>2.7075095004287468</v>
      </c>
      <c r="V11" s="226">
        <v>2.47390750261772</v>
      </c>
      <c r="W11" s="226">
        <v>3.9016413055169239</v>
      </c>
      <c r="X11" s="226">
        <v>1.238186072710076</v>
      </c>
      <c r="Y11" s="226">
        <v>1.120630074849581</v>
      </c>
      <c r="DA11" s="69" t="s">
        <v>2702</v>
      </c>
    </row>
    <row r="12" spans="1:105" ht="12" customHeight="1" x14ac:dyDescent="0.25">
      <c r="A12" s="37" t="s">
        <v>35</v>
      </c>
      <c r="B12" s="226">
        <v>211.9117122156828</v>
      </c>
      <c r="C12" s="226">
        <v>206.2243200176311</v>
      </c>
      <c r="D12" s="226">
        <v>219.22383137356701</v>
      </c>
      <c r="E12" s="226">
        <v>228.80069225398859</v>
      </c>
      <c r="F12" s="226">
        <v>216.76979649806739</v>
      </c>
      <c r="G12" s="226">
        <v>204.21881388111839</v>
      </c>
      <c r="H12" s="226">
        <v>190.20320592422391</v>
      </c>
      <c r="I12" s="226">
        <v>138.89112010886541</v>
      </c>
      <c r="J12" s="226">
        <v>113.4277943610995</v>
      </c>
      <c r="K12" s="226">
        <v>102.1337263635486</v>
      </c>
      <c r="L12" s="226">
        <v>91.217277748278732</v>
      </c>
      <c r="M12" s="226">
        <v>75.578720786277287</v>
      </c>
      <c r="N12" s="226">
        <v>87.449050198831188</v>
      </c>
      <c r="O12" s="226">
        <v>85.188577070105538</v>
      </c>
      <c r="P12" s="226">
        <v>82.243834275468316</v>
      </c>
      <c r="Q12" s="226">
        <v>76.78413983863031</v>
      </c>
      <c r="R12" s="226">
        <v>76.854754840990722</v>
      </c>
      <c r="S12" s="226">
        <v>88.802527525311334</v>
      </c>
      <c r="T12" s="226">
        <v>83.588103795788214</v>
      </c>
      <c r="U12" s="226">
        <v>79.545366740280684</v>
      </c>
      <c r="V12" s="226">
        <v>77.118886919556985</v>
      </c>
      <c r="W12" s="226">
        <v>82.603405803531302</v>
      </c>
      <c r="X12" s="226">
        <v>71.750959628197009</v>
      </c>
      <c r="Y12" s="226">
        <v>69.619430345697936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0.1734148771868434</v>
      </c>
      <c r="X14" s="226">
        <v>0.2463780400099943</v>
      </c>
      <c r="Y14" s="226">
        <v>0.33014897945442812</v>
      </c>
      <c r="DA14" s="69" t="s">
        <v>2705</v>
      </c>
    </row>
    <row r="15" spans="1:105" ht="12" customHeight="1" x14ac:dyDescent="0.25">
      <c r="A15" s="37" t="s">
        <v>40</v>
      </c>
      <c r="B15" s="226">
        <v>28.685242846293441</v>
      </c>
      <c r="C15" s="226">
        <v>29.581490957270809</v>
      </c>
      <c r="D15" s="226">
        <v>25.35491288080831</v>
      </c>
      <c r="E15" s="226">
        <v>21.434760950782429</v>
      </c>
      <c r="F15" s="226">
        <v>19.798888320432841</v>
      </c>
      <c r="G15" s="226">
        <v>17.992896940599831</v>
      </c>
      <c r="H15" s="226">
        <v>18.697022915539581</v>
      </c>
      <c r="I15" s="226">
        <v>23.547036878984979</v>
      </c>
      <c r="J15" s="226">
        <v>23.574329808070448</v>
      </c>
      <c r="K15" s="226">
        <v>16.90075960247831</v>
      </c>
      <c r="L15" s="226">
        <v>19.480132212633031</v>
      </c>
      <c r="M15" s="226">
        <v>21.26933687224167</v>
      </c>
      <c r="N15" s="226">
        <v>15.92816143710553</v>
      </c>
      <c r="O15" s="226">
        <v>15.15516720518692</v>
      </c>
      <c r="P15" s="226">
        <v>14.940850354003359</v>
      </c>
      <c r="Q15" s="226">
        <v>15.97086876718353</v>
      </c>
      <c r="R15" s="226">
        <v>15.6113199004162</v>
      </c>
      <c r="S15" s="226">
        <v>13.387143074915439</v>
      </c>
      <c r="T15" s="226">
        <v>14.1501063773237</v>
      </c>
      <c r="U15" s="226">
        <v>15.76540754534987</v>
      </c>
      <c r="V15" s="226">
        <v>11.42189465977556</v>
      </c>
      <c r="W15" s="226">
        <v>12.74497491939036</v>
      </c>
      <c r="X15" s="226">
        <v>14.888917866128899</v>
      </c>
      <c r="Y15" s="226">
        <v>12.876733216629949</v>
      </c>
      <c r="DA15" s="69" t="s">
        <v>2706</v>
      </c>
    </row>
    <row r="16" spans="1:105" ht="12" customHeight="1" x14ac:dyDescent="0.25">
      <c r="A16" s="57" t="s">
        <v>2707</v>
      </c>
      <c r="B16" s="261">
        <v>123.50624367363309</v>
      </c>
      <c r="C16" s="261">
        <v>121.3130649197925</v>
      </c>
      <c r="D16" s="261">
        <v>126.38196016092969</v>
      </c>
      <c r="E16" s="261">
        <v>129.64579383311531</v>
      </c>
      <c r="F16" s="261">
        <v>122.33804995465179</v>
      </c>
      <c r="G16" s="261">
        <v>114.08945536593519</v>
      </c>
      <c r="H16" s="261">
        <v>106.34610822334029</v>
      </c>
      <c r="I16" s="261">
        <v>85.458491339683619</v>
      </c>
      <c r="J16" s="261">
        <v>72.800419957189433</v>
      </c>
      <c r="K16" s="261">
        <v>61.215677419417609</v>
      </c>
      <c r="L16" s="261">
        <v>57.468313487167968</v>
      </c>
      <c r="M16" s="261">
        <v>48.622599199265622</v>
      </c>
      <c r="N16" s="261">
        <v>52.319212008466259</v>
      </c>
      <c r="O16" s="261">
        <v>50.924301236304878</v>
      </c>
      <c r="P16" s="261">
        <v>49.500456259126587</v>
      </c>
      <c r="Q16" s="261">
        <v>47.401744271715998</v>
      </c>
      <c r="R16" s="261">
        <v>47.324972043572458</v>
      </c>
      <c r="S16" s="261">
        <v>51.596287162981028</v>
      </c>
      <c r="T16" s="261">
        <v>49.371458670973382</v>
      </c>
      <c r="U16" s="261">
        <v>47.856628456202493</v>
      </c>
      <c r="V16" s="261">
        <v>43.726850691775901</v>
      </c>
      <c r="W16" s="261">
        <v>47.517408919915617</v>
      </c>
      <c r="X16" s="261">
        <v>42.302759860700519</v>
      </c>
      <c r="Y16" s="261">
        <v>40.349082689813137</v>
      </c>
      <c r="DA16" s="70" t="s">
        <v>2708</v>
      </c>
    </row>
    <row r="17" spans="1:105" ht="12" customHeight="1" x14ac:dyDescent="0.25">
      <c r="A17" s="46" t="s">
        <v>28</v>
      </c>
      <c r="B17" s="229">
        <v>0.68012108505372715</v>
      </c>
      <c r="C17" s="229">
        <v>0.57549087739526994</v>
      </c>
      <c r="D17" s="229">
        <v>5.2191427460840413E-2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0.92583424748308674</v>
      </c>
      <c r="U17" s="229">
        <v>1.0234158878204529</v>
      </c>
      <c r="V17" s="229">
        <v>0.62243816595875845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3.702439369131219</v>
      </c>
      <c r="C19" s="229">
        <v>3.792744319719608</v>
      </c>
      <c r="D19" s="229">
        <v>3.3412266339988079</v>
      </c>
      <c r="E19" s="229">
        <v>3.3412266339994758</v>
      </c>
      <c r="F19" s="229">
        <v>2.8667831714054479</v>
      </c>
      <c r="G19" s="229">
        <v>2.5960132048284441</v>
      </c>
      <c r="H19" s="229">
        <v>2.4202263606054091</v>
      </c>
      <c r="I19" s="229">
        <v>1.701261111545207</v>
      </c>
      <c r="J19" s="229">
        <v>1.162204284978922</v>
      </c>
      <c r="K19" s="229">
        <v>1.077870995657018</v>
      </c>
      <c r="L19" s="229">
        <v>1.3427411104796469</v>
      </c>
      <c r="M19" s="229">
        <v>1.250327640041748</v>
      </c>
      <c r="N19" s="229">
        <v>1.162991318917054</v>
      </c>
      <c r="O19" s="229">
        <v>0.98420469619386952</v>
      </c>
      <c r="P19" s="229">
        <v>0.71480778584898874</v>
      </c>
      <c r="Q19" s="229">
        <v>0.62663896000466246</v>
      </c>
      <c r="R19" s="229">
        <v>0.80561999179062838</v>
      </c>
      <c r="S19" s="229">
        <v>0.8054055083177889</v>
      </c>
      <c r="T19" s="229">
        <v>0.80526201575079948</v>
      </c>
      <c r="U19" s="229">
        <v>0.84052924097241921</v>
      </c>
      <c r="V19" s="229">
        <v>0.6764866488539133</v>
      </c>
      <c r="W19" s="229">
        <v>0.5480635163373605</v>
      </c>
      <c r="X19" s="229">
        <v>0.40076398069583008</v>
      </c>
      <c r="Y19" s="229">
        <v>0.46459044238041353</v>
      </c>
      <c r="DA19" s="73" t="s">
        <v>2711</v>
      </c>
    </row>
    <row r="20" spans="1:105" ht="12" customHeight="1" x14ac:dyDescent="0.25">
      <c r="A20" s="46" t="s">
        <v>159</v>
      </c>
      <c r="B20" s="229">
        <v>3.224439740084081</v>
      </c>
      <c r="C20" s="229">
        <v>4.1590478534814901</v>
      </c>
      <c r="D20" s="229">
        <v>4.0475309607060188</v>
      </c>
      <c r="E20" s="229">
        <v>4.8646354042950968</v>
      </c>
      <c r="F20" s="229">
        <v>3.5754702547933279</v>
      </c>
      <c r="G20" s="229">
        <v>3.3801291247432732</v>
      </c>
      <c r="H20" s="229">
        <v>2.8498288021318472</v>
      </c>
      <c r="I20" s="229">
        <v>3.134080385325086</v>
      </c>
      <c r="J20" s="229">
        <v>2.7127821813589259</v>
      </c>
      <c r="K20" s="229">
        <v>2.4043406287847242</v>
      </c>
      <c r="L20" s="229">
        <v>2.9106325379003559</v>
      </c>
      <c r="M20" s="229">
        <v>1.9419966439395011</v>
      </c>
      <c r="N20" s="229">
        <v>1.3442708727051249</v>
      </c>
      <c r="O20" s="229">
        <v>1.55776939866369</v>
      </c>
      <c r="P20" s="229">
        <v>1.770873722295748</v>
      </c>
      <c r="Q20" s="229">
        <v>1.848579599017645</v>
      </c>
      <c r="R20" s="229">
        <v>1.7016133077328131</v>
      </c>
      <c r="S20" s="229">
        <v>1.6283667821802941</v>
      </c>
      <c r="T20" s="229">
        <v>1.4168075226675201</v>
      </c>
      <c r="U20" s="229">
        <v>1.3565872784830031</v>
      </c>
      <c r="V20" s="229">
        <v>1.2596104312441549</v>
      </c>
      <c r="W20" s="229">
        <v>2.0326676883351</v>
      </c>
      <c r="X20" s="229">
        <v>0.66489882226334074</v>
      </c>
      <c r="Y20" s="229">
        <v>0.5886844750699658</v>
      </c>
      <c r="DA20" s="73" t="s">
        <v>2712</v>
      </c>
    </row>
    <row r="21" spans="1:105" ht="12" customHeight="1" x14ac:dyDescent="0.25">
      <c r="A21" s="46" t="s">
        <v>32</v>
      </c>
      <c r="B21" s="229">
        <v>25.67756746250377</v>
      </c>
      <c r="C21" s="229">
        <v>21.82986136467191</v>
      </c>
      <c r="D21" s="229">
        <v>28.111836417376679</v>
      </c>
      <c r="E21" s="229">
        <v>28.975606308664641</v>
      </c>
      <c r="F21" s="229">
        <v>22.357787371829389</v>
      </c>
      <c r="G21" s="229">
        <v>17.514310959938879</v>
      </c>
      <c r="H21" s="229">
        <v>14.731812629772049</v>
      </c>
      <c r="I21" s="229">
        <v>15.338588064771431</v>
      </c>
      <c r="J21" s="229">
        <v>14.537282268091429</v>
      </c>
      <c r="K21" s="229">
        <v>7.6544636222468396</v>
      </c>
      <c r="L21" s="229">
        <v>4.8260763765135026</v>
      </c>
      <c r="M21" s="229">
        <v>0.1553185540587052</v>
      </c>
      <c r="N21" s="229">
        <v>4.2007741290476366</v>
      </c>
      <c r="O21" s="229">
        <v>3.8123192294500048</v>
      </c>
      <c r="P21" s="229">
        <v>3.0301676964381432</v>
      </c>
      <c r="Q21" s="229">
        <v>3.8921899072531438</v>
      </c>
      <c r="R21" s="229">
        <v>4.4367454457455144</v>
      </c>
      <c r="S21" s="229">
        <v>2.9648237395886481</v>
      </c>
      <c r="T21" s="229">
        <v>2.4118927804632029</v>
      </c>
      <c r="U21" s="229">
        <v>1.2475649556230579</v>
      </c>
      <c r="V21" s="229">
        <v>0.73110576875565103</v>
      </c>
      <c r="W21" s="229">
        <v>1.3093737954405471</v>
      </c>
      <c r="X21" s="229">
        <v>1.5042436785403319</v>
      </c>
      <c r="Y21" s="229">
        <v>1.393757248003026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90.2216760168603</v>
      </c>
      <c r="C23" s="229">
        <v>90.955920504524229</v>
      </c>
      <c r="D23" s="229">
        <v>90.829174721387361</v>
      </c>
      <c r="E23" s="229">
        <v>92.464325486156056</v>
      </c>
      <c r="F23" s="229">
        <v>85.549854406186853</v>
      </c>
      <c r="G23" s="229">
        <v>82.463927714735689</v>
      </c>
      <c r="H23" s="229">
        <v>79.87053352142209</v>
      </c>
      <c r="I23" s="229">
        <v>59.382730606079733</v>
      </c>
      <c r="J23" s="229">
        <v>48.511187751267308</v>
      </c>
      <c r="K23" s="229">
        <v>47.359772832750323</v>
      </c>
      <c r="L23" s="229">
        <v>44.30437620941683</v>
      </c>
      <c r="M23" s="229">
        <v>40.982511335718577</v>
      </c>
      <c r="N23" s="229">
        <v>41.644224123941171</v>
      </c>
      <c r="O23" s="229">
        <v>40.759024677628183</v>
      </c>
      <c r="P23" s="229">
        <v>39.773535394451258</v>
      </c>
      <c r="Q23" s="229">
        <v>37.682208841294809</v>
      </c>
      <c r="R23" s="229">
        <v>37.0062608132463</v>
      </c>
      <c r="S23" s="229">
        <v>42.403462674461323</v>
      </c>
      <c r="T23" s="229">
        <v>40.117946027135673</v>
      </c>
      <c r="U23" s="229">
        <v>39.855901730000078</v>
      </c>
      <c r="V23" s="229">
        <v>39.265718021803877</v>
      </c>
      <c r="W23" s="229">
        <v>43.034523364782913</v>
      </c>
      <c r="X23" s="229">
        <v>38.529853956953218</v>
      </c>
      <c r="Y23" s="229">
        <v>36.57217375076106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6.8353626946467117E-4</v>
      </c>
      <c r="T25" s="229">
        <v>8.0152764931221629E-3</v>
      </c>
      <c r="U25" s="229">
        <v>1.0301868061213099E-2</v>
      </c>
      <c r="V25" s="229">
        <v>1.038324142662158E-2</v>
      </c>
      <c r="W25" s="229">
        <v>9.2204160348788922E-2</v>
      </c>
      <c r="X25" s="229">
        <v>0.72256293551624939</v>
      </c>
      <c r="Y25" s="229">
        <v>0.84385807399989843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7.9881547504368111</v>
      </c>
      <c r="G26" s="229">
        <v>8.1350743616889165</v>
      </c>
      <c r="H26" s="229">
        <v>6.4737069094089534</v>
      </c>
      <c r="I26" s="229">
        <v>5.9018311719621757</v>
      </c>
      <c r="J26" s="229">
        <v>5.8769634714928491</v>
      </c>
      <c r="K26" s="229">
        <v>2.7192293399787211</v>
      </c>
      <c r="L26" s="229">
        <v>4.0844872528576248</v>
      </c>
      <c r="M26" s="229">
        <v>4.2924450255070887</v>
      </c>
      <c r="N26" s="229">
        <v>3.9669515638552659</v>
      </c>
      <c r="O26" s="229">
        <v>3.8109832343691501</v>
      </c>
      <c r="P26" s="229">
        <v>4.2110716600924576</v>
      </c>
      <c r="Q26" s="229">
        <v>3.352126964145735</v>
      </c>
      <c r="R26" s="229">
        <v>3.3747324850571991</v>
      </c>
      <c r="S26" s="229">
        <v>3.7935449221635098</v>
      </c>
      <c r="T26" s="229">
        <v>3.6857008009799719</v>
      </c>
      <c r="U26" s="229">
        <v>3.5223274952422612</v>
      </c>
      <c r="V26" s="229">
        <v>1.1611084137329211</v>
      </c>
      <c r="W26" s="229">
        <v>0.50057639467091142</v>
      </c>
      <c r="X26" s="229">
        <v>0.48043648673155193</v>
      </c>
      <c r="Y26" s="229">
        <v>0.48601869959877281</v>
      </c>
      <c r="DA26" s="73" t="s">
        <v>2718</v>
      </c>
    </row>
    <row r="27" spans="1:105" ht="12" customHeight="1" x14ac:dyDescent="0.25">
      <c r="A27" s="57" t="s">
        <v>2719</v>
      </c>
      <c r="B27" s="261">
        <v>1049.803071225881</v>
      </c>
      <c r="C27" s="261">
        <v>1031.161051818237</v>
      </c>
      <c r="D27" s="261">
        <v>1074.2466613679021</v>
      </c>
      <c r="E27" s="261">
        <v>1101.98924758148</v>
      </c>
      <c r="F27" s="261">
        <v>1039.8734246145409</v>
      </c>
      <c r="G27" s="261">
        <v>969.76037061044917</v>
      </c>
      <c r="H27" s="261">
        <v>903.94191989839283</v>
      </c>
      <c r="I27" s="261">
        <v>726.39717638731065</v>
      </c>
      <c r="J27" s="261">
        <v>618.80356963611075</v>
      </c>
      <c r="K27" s="261">
        <v>520.33325806504968</v>
      </c>
      <c r="L27" s="261">
        <v>488.48066464092761</v>
      </c>
      <c r="M27" s="261">
        <v>413.29209319375792</v>
      </c>
      <c r="N27" s="261">
        <v>444.71330207196308</v>
      </c>
      <c r="O27" s="261">
        <v>432.8565605085916</v>
      </c>
      <c r="P27" s="261">
        <v>420.753878202576</v>
      </c>
      <c r="Q27" s="261">
        <v>402.91482630958592</v>
      </c>
      <c r="R27" s="261">
        <v>402.26226237036587</v>
      </c>
      <c r="S27" s="261">
        <v>438.5684408853387</v>
      </c>
      <c r="T27" s="261">
        <v>419.65739870327371</v>
      </c>
      <c r="U27" s="261">
        <v>406.78134187772122</v>
      </c>
      <c r="V27" s="261">
        <v>371.67823088009521</v>
      </c>
      <c r="W27" s="261">
        <v>403.89797581928281</v>
      </c>
      <c r="X27" s="261">
        <v>359.57345881595433</v>
      </c>
      <c r="Y27" s="261">
        <v>342.96720286341173</v>
      </c>
      <c r="DA27" s="70" t="s">
        <v>2720</v>
      </c>
    </row>
    <row r="28" spans="1:105" ht="12" customHeight="1" x14ac:dyDescent="0.25">
      <c r="A28" s="46" t="s">
        <v>28</v>
      </c>
      <c r="B28" s="229">
        <v>5.7810292229566818</v>
      </c>
      <c r="C28" s="229">
        <v>4.8916724578597952</v>
      </c>
      <c r="D28" s="229">
        <v>0.44362713341714338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7.8695911036062371</v>
      </c>
      <c r="U28" s="229">
        <v>8.6990350464738526</v>
      </c>
      <c r="V28" s="229">
        <v>5.290724410649446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31.470734637615369</v>
      </c>
      <c r="C30" s="229">
        <v>32.238326717616673</v>
      </c>
      <c r="D30" s="229">
        <v>28.400426388989871</v>
      </c>
      <c r="E30" s="229">
        <v>28.400426388995552</v>
      </c>
      <c r="F30" s="229">
        <v>24.367656956946309</v>
      </c>
      <c r="G30" s="229">
        <v>22.066112241041768</v>
      </c>
      <c r="H30" s="229">
        <v>20.571924065145971</v>
      </c>
      <c r="I30" s="229">
        <v>14.460719448134251</v>
      </c>
      <c r="J30" s="229">
        <v>9.8787364223208431</v>
      </c>
      <c r="K30" s="229">
        <v>9.1619034630846521</v>
      </c>
      <c r="L30" s="229">
        <v>11.41329943907699</v>
      </c>
      <c r="M30" s="229">
        <v>10.627784940354861</v>
      </c>
      <c r="N30" s="229">
        <v>9.8854262107949573</v>
      </c>
      <c r="O30" s="229">
        <v>8.3657399176478915</v>
      </c>
      <c r="P30" s="229">
        <v>6.0758661797164057</v>
      </c>
      <c r="Q30" s="229">
        <v>5.3264311600396299</v>
      </c>
      <c r="R30" s="229">
        <v>6.8477699302203421</v>
      </c>
      <c r="S30" s="229">
        <v>6.8459468207012053</v>
      </c>
      <c r="T30" s="229">
        <v>6.8447271338817943</v>
      </c>
      <c r="U30" s="229">
        <v>7.1444985482655641</v>
      </c>
      <c r="V30" s="229">
        <v>5.7501365152582622</v>
      </c>
      <c r="W30" s="229">
        <v>4.6585398888675646</v>
      </c>
      <c r="X30" s="229">
        <v>3.4064938359145538</v>
      </c>
      <c r="Y30" s="229">
        <v>3.9490187602335149</v>
      </c>
      <c r="DA30" s="73" t="s">
        <v>2723</v>
      </c>
    </row>
    <row r="31" spans="1:105" ht="12" customHeight="1" x14ac:dyDescent="0.25">
      <c r="A31" s="46" t="s">
        <v>159</v>
      </c>
      <c r="B31" s="229">
        <v>27.407737790714702</v>
      </c>
      <c r="C31" s="229">
        <v>35.351906754592683</v>
      </c>
      <c r="D31" s="229">
        <v>34.40401316600115</v>
      </c>
      <c r="E31" s="229">
        <v>41.349400936508317</v>
      </c>
      <c r="F31" s="229">
        <v>30.391497165743289</v>
      </c>
      <c r="G31" s="229">
        <v>28.731097560317821</v>
      </c>
      <c r="H31" s="229">
        <v>24.2235448181207</v>
      </c>
      <c r="I31" s="229">
        <v>26.63968327526322</v>
      </c>
      <c r="J31" s="229">
        <v>23.05864854155088</v>
      </c>
      <c r="K31" s="229">
        <v>20.436895344670148</v>
      </c>
      <c r="L31" s="229">
        <v>24.740376572153021</v>
      </c>
      <c r="M31" s="229">
        <v>16.506971473485759</v>
      </c>
      <c r="N31" s="229">
        <v>11.42630241799356</v>
      </c>
      <c r="O31" s="229">
        <v>13.24103988864136</v>
      </c>
      <c r="P31" s="229">
        <v>15.052426639513859</v>
      </c>
      <c r="Q31" s="229">
        <v>15.71292659164998</v>
      </c>
      <c r="R31" s="229">
        <v>14.463713115728909</v>
      </c>
      <c r="S31" s="229">
        <v>13.841117648532499</v>
      </c>
      <c r="T31" s="229">
        <v>12.04286394267392</v>
      </c>
      <c r="U31" s="229">
        <v>11.530991867105531</v>
      </c>
      <c r="V31" s="229">
        <v>10.706688665575321</v>
      </c>
      <c r="W31" s="229">
        <v>17.277675350848359</v>
      </c>
      <c r="X31" s="229">
        <v>5.6516399892383964</v>
      </c>
      <c r="Y31" s="229">
        <v>5.0038180380947086</v>
      </c>
      <c r="DA31" s="73" t="s">
        <v>2724</v>
      </c>
    </row>
    <row r="32" spans="1:105" ht="12" customHeight="1" x14ac:dyDescent="0.25">
      <c r="A32" s="46" t="s">
        <v>32</v>
      </c>
      <c r="B32" s="229">
        <v>218.25932343128221</v>
      </c>
      <c r="C32" s="229">
        <v>185.55382159971131</v>
      </c>
      <c r="D32" s="229">
        <v>238.95060954770179</v>
      </c>
      <c r="E32" s="229">
        <v>246.29265362364961</v>
      </c>
      <c r="F32" s="229">
        <v>190.04119266054991</v>
      </c>
      <c r="G32" s="229">
        <v>148.87164315948041</v>
      </c>
      <c r="H32" s="229">
        <v>125.2204073530624</v>
      </c>
      <c r="I32" s="229">
        <v>130.37799855055709</v>
      </c>
      <c r="J32" s="229">
        <v>123.5668992787772</v>
      </c>
      <c r="K32" s="229">
        <v>65.062940789098121</v>
      </c>
      <c r="L32" s="229">
        <v>41.02164920036477</v>
      </c>
      <c r="M32" s="229">
        <v>1.320207709498995</v>
      </c>
      <c r="N32" s="229">
        <v>35.706580096904929</v>
      </c>
      <c r="O32" s="229">
        <v>32.404713450325048</v>
      </c>
      <c r="P32" s="229">
        <v>25.75642541972422</v>
      </c>
      <c r="Q32" s="229">
        <v>33.083614211651721</v>
      </c>
      <c r="R32" s="229">
        <v>37.712336288836873</v>
      </c>
      <c r="S32" s="229">
        <v>25.2010017865035</v>
      </c>
      <c r="T32" s="229">
        <v>20.501088633937229</v>
      </c>
      <c r="U32" s="229">
        <v>10.604302122796</v>
      </c>
      <c r="V32" s="229">
        <v>6.2143990344230344</v>
      </c>
      <c r="W32" s="229">
        <v>11.12967726124465</v>
      </c>
      <c r="X32" s="229">
        <v>12.786071267592821</v>
      </c>
      <c r="Y32" s="229">
        <v>11.84693660802572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766.88424614331268</v>
      </c>
      <c r="C34" s="229">
        <v>773.12532428845623</v>
      </c>
      <c r="D34" s="229">
        <v>772.04798513179219</v>
      </c>
      <c r="E34" s="229">
        <v>785.94676663232656</v>
      </c>
      <c r="F34" s="229">
        <v>727.17376245258833</v>
      </c>
      <c r="G34" s="229">
        <v>700.94338557525339</v>
      </c>
      <c r="H34" s="229">
        <v>678.89953493208759</v>
      </c>
      <c r="I34" s="229">
        <v>504.75321015167759</v>
      </c>
      <c r="J34" s="229">
        <v>412.34509588577259</v>
      </c>
      <c r="K34" s="229">
        <v>402.55806907837763</v>
      </c>
      <c r="L34" s="229">
        <v>376.58719778004303</v>
      </c>
      <c r="M34" s="229">
        <v>348.35134635360799</v>
      </c>
      <c r="N34" s="229">
        <v>353.97590505350001</v>
      </c>
      <c r="O34" s="229">
        <v>346.4517097598395</v>
      </c>
      <c r="P34" s="229">
        <v>338.07505085283572</v>
      </c>
      <c r="Q34" s="229">
        <v>320.29877515100583</v>
      </c>
      <c r="R34" s="229">
        <v>314.55321691259348</v>
      </c>
      <c r="S34" s="229">
        <v>360.42943273292121</v>
      </c>
      <c r="T34" s="229">
        <v>341.00254123065321</v>
      </c>
      <c r="U34" s="229">
        <v>338.77516470500069</v>
      </c>
      <c r="V34" s="229">
        <v>333.75860318533302</v>
      </c>
      <c r="W34" s="229">
        <v>365.79344860065481</v>
      </c>
      <c r="X34" s="229">
        <v>327.50375863410233</v>
      </c>
      <c r="Y34" s="229">
        <v>310.86347688146913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5.8100582904497041E-3</v>
      </c>
      <c r="T36" s="229">
        <v>6.8129850191538374E-2</v>
      </c>
      <c r="U36" s="229">
        <v>8.7565878520311322E-2</v>
      </c>
      <c r="V36" s="229">
        <v>8.8257552126283445E-2</v>
      </c>
      <c r="W36" s="229">
        <v>0.78373536296470603</v>
      </c>
      <c r="X36" s="229">
        <v>6.1417849518881189</v>
      </c>
      <c r="Y36" s="229">
        <v>7.1727936289991394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67.899315378712899</v>
      </c>
      <c r="G37" s="229">
        <v>69.148132074355786</v>
      </c>
      <c r="H37" s="229">
        <v>55.026508729976094</v>
      </c>
      <c r="I37" s="229">
        <v>50.165564961678477</v>
      </c>
      <c r="J37" s="229">
        <v>49.954189507689243</v>
      </c>
      <c r="K37" s="229">
        <v>23.11344938981912</v>
      </c>
      <c r="L37" s="229">
        <v>34.718141649289812</v>
      </c>
      <c r="M37" s="229">
        <v>36.485782716810263</v>
      </c>
      <c r="N37" s="229">
        <v>33.719088292769761</v>
      </c>
      <c r="O37" s="229">
        <v>32.393357492137781</v>
      </c>
      <c r="P37" s="229">
        <v>35.794109110785897</v>
      </c>
      <c r="Q37" s="229">
        <v>28.493079195238749</v>
      </c>
      <c r="R37" s="229">
        <v>28.68522612298619</v>
      </c>
      <c r="S37" s="229">
        <v>32.245131838389838</v>
      </c>
      <c r="T37" s="229">
        <v>31.328456808329761</v>
      </c>
      <c r="U37" s="229">
        <v>29.939783709559219</v>
      </c>
      <c r="V37" s="229">
        <v>9.8694215167298296</v>
      </c>
      <c r="W37" s="229">
        <v>4.2548993547027489</v>
      </c>
      <c r="X37" s="229">
        <v>4.0837101372181888</v>
      </c>
      <c r="Y37" s="229">
        <v>4.1311589465895686</v>
      </c>
      <c r="DA37" s="73" t="s">
        <v>2730</v>
      </c>
    </row>
    <row r="38" spans="1:105" ht="12" customHeight="1" x14ac:dyDescent="0.25">
      <c r="A38" s="57" t="s">
        <v>2731</v>
      </c>
      <c r="B38" s="261">
        <v>243.0250968441332</v>
      </c>
      <c r="C38" s="261">
        <v>245.4403362694317</v>
      </c>
      <c r="D38" s="261">
        <v>235.09051071963879</v>
      </c>
      <c r="E38" s="261">
        <v>224.70652969865759</v>
      </c>
      <c r="F38" s="261">
        <v>208.76225785449751</v>
      </c>
      <c r="G38" s="261">
        <v>194.60857821284421</v>
      </c>
      <c r="H38" s="261">
        <v>190.4325859094883</v>
      </c>
      <c r="I38" s="261">
        <v>177.71155199404771</v>
      </c>
      <c r="J38" s="261">
        <v>159.3134677751967</v>
      </c>
      <c r="K38" s="261">
        <v>131.06303504566611</v>
      </c>
      <c r="L38" s="261">
        <v>133.40019425081229</v>
      </c>
      <c r="M38" s="261">
        <v>127.04829145058611</v>
      </c>
      <c r="N38" s="261">
        <v>116.5884415443022</v>
      </c>
      <c r="O38" s="261">
        <v>112.85320143432919</v>
      </c>
      <c r="P38" s="261">
        <v>110.59236772393361</v>
      </c>
      <c r="Q38" s="261">
        <v>110.2215061391925</v>
      </c>
      <c r="R38" s="261">
        <v>108.5873049987122</v>
      </c>
      <c r="S38" s="261">
        <v>109.3989876742736</v>
      </c>
      <c r="T38" s="261">
        <v>108.2325417307384</v>
      </c>
      <c r="U38" s="261">
        <v>111.2939486363824</v>
      </c>
      <c r="V38" s="261">
        <v>95.045433336873245</v>
      </c>
      <c r="W38" s="261">
        <v>104.9976142327026</v>
      </c>
      <c r="X38" s="261">
        <v>102.93605669468739</v>
      </c>
      <c r="Y38" s="261">
        <v>94.460547280435875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715.95151186858016</v>
      </c>
      <c r="C39" s="261">
        <f t="shared" si="0"/>
        <v>713.9451702888947</v>
      </c>
      <c r="D39" s="261">
        <f t="shared" si="0"/>
        <v>710.9978408263064</v>
      </c>
      <c r="E39" s="261">
        <f t="shared" si="0"/>
        <v>703.1826797158102</v>
      </c>
      <c r="F39" s="261">
        <f t="shared" si="0"/>
        <v>656.67628782709812</v>
      </c>
      <c r="G39" s="261">
        <f t="shared" si="0"/>
        <v>612.11941536268455</v>
      </c>
      <c r="H39" s="261">
        <f t="shared" si="0"/>
        <v>585.18923090525391</v>
      </c>
      <c r="I39" s="261">
        <f t="shared" si="0"/>
        <v>509.40036976854702</v>
      </c>
      <c r="J39" s="261">
        <f t="shared" si="0"/>
        <v>446.38954693027074</v>
      </c>
      <c r="K39" s="261">
        <f t="shared" si="0"/>
        <v>371.19263556197615</v>
      </c>
      <c r="L39" s="261">
        <f t="shared" si="0"/>
        <v>364.63875975803785</v>
      </c>
      <c r="M39" s="261">
        <f t="shared" si="0"/>
        <v>330.90414448560932</v>
      </c>
      <c r="N39" s="261">
        <f t="shared" si="0"/>
        <v>324.17818928901704</v>
      </c>
      <c r="O39" s="261">
        <f t="shared" si="0"/>
        <v>314.54683087654359</v>
      </c>
      <c r="P39" s="261">
        <f t="shared" si="0"/>
        <v>307.06478062937595</v>
      </c>
      <c r="Q39" s="261">
        <f t="shared" si="0"/>
        <v>301.06849167513417</v>
      </c>
      <c r="R39" s="261">
        <f t="shared" si="0"/>
        <v>298.25931577850361</v>
      </c>
      <c r="S39" s="261">
        <f t="shared" si="0"/>
        <v>310.83938053857685</v>
      </c>
      <c r="T39" s="261">
        <f t="shared" si="0"/>
        <v>303.07662667768579</v>
      </c>
      <c r="U39" s="261">
        <f t="shared" si="0"/>
        <v>303.9462042461297</v>
      </c>
      <c r="V39" s="261">
        <f t="shared" si="0"/>
        <v>267.5680937449643</v>
      </c>
      <c r="W39" s="261">
        <f t="shared" si="0"/>
        <v>293.6249882135503</v>
      </c>
      <c r="X39" s="261">
        <f t="shared" si="0"/>
        <v>276.32127593553901</v>
      </c>
      <c r="Y39" s="261">
        <f t="shared" si="0"/>
        <v>257.60129177674133</v>
      </c>
      <c r="DA39" s="70"/>
    </row>
    <row r="40" spans="1:105" ht="12" customHeight="1" x14ac:dyDescent="0.25">
      <c r="A40" s="60" t="s">
        <v>2734</v>
      </c>
      <c r="B40" s="329">
        <v>197.60998987781301</v>
      </c>
      <c r="C40" s="329">
        <v>194.10090387166801</v>
      </c>
      <c r="D40" s="329">
        <v>202.21113625748751</v>
      </c>
      <c r="E40" s="329">
        <v>207.43327013298449</v>
      </c>
      <c r="F40" s="329">
        <v>194.08576930361789</v>
      </c>
      <c r="G40" s="329">
        <v>180.84290850947011</v>
      </c>
      <c r="H40" s="329">
        <v>168.815414860597</v>
      </c>
      <c r="I40" s="329">
        <v>135.54315283272879</v>
      </c>
      <c r="J40" s="329">
        <v>115.30173355954039</v>
      </c>
      <c r="K40" s="329">
        <v>97.402344342504477</v>
      </c>
      <c r="L40" s="329">
        <v>91.127730751867873</v>
      </c>
      <c r="M40" s="329">
        <v>76.933077967010746</v>
      </c>
      <c r="N40" s="329">
        <v>82.903478027010195</v>
      </c>
      <c r="O40" s="329">
        <v>80.702001441680466</v>
      </c>
      <c r="P40" s="329">
        <v>78.335227432128733</v>
      </c>
      <c r="Q40" s="329">
        <v>75.16752694107771</v>
      </c>
      <c r="R40" s="329">
        <v>75.039909798518138</v>
      </c>
      <c r="S40" s="329">
        <v>81.772689633733847</v>
      </c>
      <c r="T40" s="329">
        <v>78.23865495461088</v>
      </c>
      <c r="U40" s="329">
        <v>75.854000526194682</v>
      </c>
      <c r="V40" s="329">
        <v>69.728937552039042</v>
      </c>
      <c r="W40" s="329">
        <v>75.910755013396198</v>
      </c>
      <c r="X40" s="329">
        <v>67.448837084263118</v>
      </c>
      <c r="Y40" s="329">
        <v>64.295518130353244</v>
      </c>
      <c r="DA40" s="72" t="s">
        <v>2735</v>
      </c>
    </row>
    <row r="41" spans="1:105" ht="12" customHeight="1" x14ac:dyDescent="0.25">
      <c r="A41" s="59" t="s">
        <v>28</v>
      </c>
      <c r="B41" s="230">
        <v>1.088193736085963</v>
      </c>
      <c r="C41" s="230">
        <v>0.92078540383243179</v>
      </c>
      <c r="D41" s="230">
        <v>8.3506283937344661E-2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1.585805736474778</v>
      </c>
      <c r="U41" s="230">
        <v>1.7514256583784999</v>
      </c>
      <c r="V41" s="230">
        <v>1.019893921393054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5.9239029906099523</v>
      </c>
      <c r="C42" s="295">
        <v>6.0683909115513721</v>
      </c>
      <c r="D42" s="295">
        <v>5.3459626143980943</v>
      </c>
      <c r="E42" s="295">
        <v>5.3459626143991628</v>
      </c>
      <c r="F42" s="295">
        <v>4.8657833595319531</v>
      </c>
      <c r="G42" s="295">
        <v>4.4308746277452364</v>
      </c>
      <c r="H42" s="295">
        <v>4.0909351507217879</v>
      </c>
      <c r="I42" s="295">
        <v>2.8984913942391608</v>
      </c>
      <c r="J42" s="295">
        <v>2.0023497865361479</v>
      </c>
      <c r="K42" s="295">
        <v>1.79476131154509</v>
      </c>
      <c r="L42" s="295">
        <v>2.2920977947176571</v>
      </c>
      <c r="M42" s="295">
        <v>2.169889900193072</v>
      </c>
      <c r="N42" s="295">
        <v>1.9940334612461621</v>
      </c>
      <c r="O42" s="295">
        <v>1.685877628229939</v>
      </c>
      <c r="P42" s="295">
        <v>1.236374284404189</v>
      </c>
      <c r="Q42" s="295">
        <v>1.069314645337097</v>
      </c>
      <c r="R42" s="295">
        <v>1.375502207112292</v>
      </c>
      <c r="S42" s="295">
        <v>1.377768582479566</v>
      </c>
      <c r="T42" s="295">
        <v>1.37928482059764</v>
      </c>
      <c r="U42" s="295">
        <v>1.43844208085498</v>
      </c>
      <c r="V42" s="295">
        <v>1.108454877613301</v>
      </c>
      <c r="W42" s="295">
        <v>0.88661150381298515</v>
      </c>
      <c r="X42" s="295">
        <v>0.65769396597026597</v>
      </c>
      <c r="Y42" s="295">
        <v>0.76554820914091837</v>
      </c>
      <c r="DA42" s="122" t="s">
        <v>2737</v>
      </c>
    </row>
    <row r="43" spans="1:105" ht="12" customHeight="1" x14ac:dyDescent="0.25">
      <c r="A43" s="59" t="s">
        <v>159</v>
      </c>
      <c r="B43" s="295">
        <v>5.1591035841345319</v>
      </c>
      <c r="C43" s="295">
        <v>6.654476565570385</v>
      </c>
      <c r="D43" s="295">
        <v>6.4760495371296294</v>
      </c>
      <c r="E43" s="295">
        <v>7.783416646872154</v>
      </c>
      <c r="F43" s="295">
        <v>6.0686360384017748</v>
      </c>
      <c r="G43" s="295">
        <v>5.7692034653257522</v>
      </c>
      <c r="H43" s="295">
        <v>4.8170968674451702</v>
      </c>
      <c r="I43" s="295">
        <v>5.339630092095434</v>
      </c>
      <c r="J43" s="295">
        <v>4.6738244661192478</v>
      </c>
      <c r="K43" s="295">
        <v>4.0034638261032987</v>
      </c>
      <c r="L43" s="295">
        <v>4.9685336728624652</v>
      </c>
      <c r="M43" s="295">
        <v>3.3702517395780052</v>
      </c>
      <c r="N43" s="295">
        <v>2.3048504812990598</v>
      </c>
      <c r="O43" s="295">
        <v>2.6683560740000858</v>
      </c>
      <c r="P43" s="295">
        <v>3.0630090697363159</v>
      </c>
      <c r="Q43" s="295">
        <v>3.1544691033673349</v>
      </c>
      <c r="R43" s="295">
        <v>2.9053063284040501</v>
      </c>
      <c r="S43" s="295">
        <v>2.785568971246883</v>
      </c>
      <c r="T43" s="295">
        <v>2.4267642972105721</v>
      </c>
      <c r="U43" s="295">
        <v>2.3215994549635379</v>
      </c>
      <c r="V43" s="295">
        <v>2.063930350688548</v>
      </c>
      <c r="W43" s="295">
        <v>3.2882804678381699</v>
      </c>
      <c r="X43" s="295">
        <v>1.0911657844701259</v>
      </c>
      <c r="Y43" s="295">
        <v>0.97002930867411541</v>
      </c>
      <c r="DA43" s="122" t="s">
        <v>2738</v>
      </c>
    </row>
    <row r="44" spans="1:105" ht="12" customHeight="1" x14ac:dyDescent="0.25">
      <c r="A44" s="59" t="s">
        <v>32</v>
      </c>
      <c r="B44" s="295">
        <v>41.084107940006042</v>
      </c>
      <c r="C44" s="295">
        <v>34.927778183475041</v>
      </c>
      <c r="D44" s="295">
        <v>44.97893826780269</v>
      </c>
      <c r="E44" s="295">
        <v>46.360970093863443</v>
      </c>
      <c r="F44" s="295">
        <v>37.947812319711417</v>
      </c>
      <c r="G44" s="295">
        <v>29.89342115459764</v>
      </c>
      <c r="H44" s="295">
        <v>24.901344395697841</v>
      </c>
      <c r="I44" s="295">
        <v>26.13282887841881</v>
      </c>
      <c r="J44" s="295">
        <v>25.046133818768809</v>
      </c>
      <c r="K44" s="295">
        <v>12.74543542334019</v>
      </c>
      <c r="L44" s="295">
        <v>8.2382515388942927</v>
      </c>
      <c r="M44" s="295">
        <v>0.269548677459712</v>
      </c>
      <c r="N44" s="295">
        <v>7.202533707868219</v>
      </c>
      <c r="O44" s="295">
        <v>6.5302509990610229</v>
      </c>
      <c r="P44" s="295">
        <v>5.2411592199694814</v>
      </c>
      <c r="Q44" s="295">
        <v>6.6417441874792811</v>
      </c>
      <c r="R44" s="295">
        <v>7.5752255594525986</v>
      </c>
      <c r="S44" s="295">
        <v>5.0717818028419321</v>
      </c>
      <c r="T44" s="295">
        <v>4.1311859195298588</v>
      </c>
      <c r="U44" s="295">
        <v>2.135023796069301</v>
      </c>
      <c r="V44" s="295">
        <v>1.197950849142964</v>
      </c>
      <c r="W44" s="295">
        <v>2.1181958572740762</v>
      </c>
      <c r="X44" s="295">
        <v>2.468615041219913</v>
      </c>
      <c r="Y44" s="295">
        <v>2.2966214279376529</v>
      </c>
      <c r="DA44" s="122" t="s">
        <v>2739</v>
      </c>
    </row>
    <row r="45" spans="1:105" ht="12" customHeight="1" x14ac:dyDescent="0.25">
      <c r="A45" s="59" t="s">
        <v>35</v>
      </c>
      <c r="B45" s="295">
        <v>144.35468162697649</v>
      </c>
      <c r="C45" s="295">
        <v>145.5294728072387</v>
      </c>
      <c r="D45" s="295">
        <v>145.32667955421971</v>
      </c>
      <c r="E45" s="295">
        <v>147.94292077784971</v>
      </c>
      <c r="F45" s="295">
        <v>145.20353758597281</v>
      </c>
      <c r="G45" s="295">
        <v>140.74940926180139</v>
      </c>
      <c r="H45" s="295">
        <v>135.00603844673219</v>
      </c>
      <c r="I45" s="295">
        <v>101.1722024679754</v>
      </c>
      <c r="J45" s="295">
        <v>83.579425488116172</v>
      </c>
      <c r="K45" s="295">
        <v>78.858683781515907</v>
      </c>
      <c r="L45" s="295">
        <v>75.628847745393458</v>
      </c>
      <c r="M45" s="295">
        <v>71.123387649779957</v>
      </c>
      <c r="N45" s="295">
        <v>71.402060376596751</v>
      </c>
      <c r="O45" s="295">
        <v>69.817516740389422</v>
      </c>
      <c r="P45" s="295">
        <v>68.794684858018755</v>
      </c>
      <c r="Q45" s="295">
        <v>64.301999004894</v>
      </c>
      <c r="R45" s="295">
        <v>63.183875703549198</v>
      </c>
      <c r="S45" s="295">
        <v>72.537570277165472</v>
      </c>
      <c r="T45" s="295">
        <v>68.715614180798028</v>
      </c>
      <c r="U45" s="295">
        <v>68.207509535928367</v>
      </c>
      <c r="V45" s="295">
        <v>64.338707553201175</v>
      </c>
      <c r="W45" s="295">
        <v>69.61766718447096</v>
      </c>
      <c r="X45" s="295">
        <v>63.23136229260281</v>
      </c>
      <c r="Y45" s="295">
        <v>60.263319184600562</v>
      </c>
      <c r="DA45" s="122" t="s">
        <v>2740</v>
      </c>
    </row>
    <row r="46" spans="1:105" ht="12" customHeight="1" x14ac:dyDescent="0.25">
      <c r="A46" s="60" t="s">
        <v>2741</v>
      </c>
      <c r="B46" s="329">
        <v>131.7399932518754</v>
      </c>
      <c r="C46" s="329">
        <v>129.40060258111211</v>
      </c>
      <c r="D46" s="329">
        <v>134.80742417165831</v>
      </c>
      <c r="E46" s="329">
        <v>138.28884675532299</v>
      </c>
      <c r="F46" s="329">
        <v>130.4939199516287</v>
      </c>
      <c r="G46" s="329">
        <v>121.69541905699759</v>
      </c>
      <c r="H46" s="329">
        <v>113.435848771563</v>
      </c>
      <c r="I46" s="329">
        <v>91.155724095662535</v>
      </c>
      <c r="J46" s="329">
        <v>77.653781287668778</v>
      </c>
      <c r="K46" s="329">
        <v>65.296722580712157</v>
      </c>
      <c r="L46" s="329">
        <v>61.299534386312487</v>
      </c>
      <c r="M46" s="329">
        <v>51.864105812550029</v>
      </c>
      <c r="N46" s="329">
        <v>55.807159475697361</v>
      </c>
      <c r="O46" s="329">
        <v>54.319254652058568</v>
      </c>
      <c r="P46" s="329">
        <v>52.800486676401697</v>
      </c>
      <c r="Q46" s="329">
        <v>50.561860556497066</v>
      </c>
      <c r="R46" s="329">
        <v>50.479970179810643</v>
      </c>
      <c r="S46" s="329">
        <v>55.036039640513117</v>
      </c>
      <c r="T46" s="329">
        <v>52.662889249038273</v>
      </c>
      <c r="U46" s="329">
        <v>51.047070353282692</v>
      </c>
      <c r="V46" s="329">
        <v>46.641974071227637</v>
      </c>
      <c r="W46" s="329">
        <v>50.685236181243347</v>
      </c>
      <c r="X46" s="329">
        <v>45.122943851413908</v>
      </c>
      <c r="Y46" s="329">
        <v>43.039021535800707</v>
      </c>
      <c r="DA46" s="72" t="s">
        <v>2742</v>
      </c>
    </row>
    <row r="47" spans="1:105" ht="12" customHeight="1" x14ac:dyDescent="0.25">
      <c r="A47" s="64" t="s">
        <v>28</v>
      </c>
      <c r="B47" s="229">
        <v>0.72546249072397595</v>
      </c>
      <c r="C47" s="229">
        <v>0.61385693588828816</v>
      </c>
      <c r="D47" s="229">
        <v>5.5670855958229792E-2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0.9875565306486257</v>
      </c>
      <c r="U47" s="229">
        <v>1.0916436136751511</v>
      </c>
      <c r="V47" s="229">
        <v>0.66393404368934261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3.949268660406636</v>
      </c>
      <c r="C49" s="229">
        <v>4.0455939410342499</v>
      </c>
      <c r="D49" s="229">
        <v>3.5639750762653968</v>
      </c>
      <c r="E49" s="229">
        <v>3.56397507626611</v>
      </c>
      <c r="F49" s="229">
        <v>3.057902049499146</v>
      </c>
      <c r="G49" s="229">
        <v>2.769080751817008</v>
      </c>
      <c r="H49" s="229">
        <v>2.5815747846457699</v>
      </c>
      <c r="I49" s="229">
        <v>1.814678518981554</v>
      </c>
      <c r="J49" s="229">
        <v>1.2396845706441839</v>
      </c>
      <c r="K49" s="229">
        <v>1.1497290620341529</v>
      </c>
      <c r="L49" s="229">
        <v>1.4322571845116241</v>
      </c>
      <c r="M49" s="229">
        <v>1.333682816044532</v>
      </c>
      <c r="N49" s="229">
        <v>1.2405240735115239</v>
      </c>
      <c r="O49" s="229">
        <v>1.049818342606794</v>
      </c>
      <c r="P49" s="229">
        <v>0.76246163823892155</v>
      </c>
      <c r="Q49" s="229">
        <v>0.66841489067164028</v>
      </c>
      <c r="R49" s="229">
        <v>0.85932799124333725</v>
      </c>
      <c r="S49" s="229">
        <v>0.85909920887230828</v>
      </c>
      <c r="T49" s="229">
        <v>0.85894615013418596</v>
      </c>
      <c r="U49" s="229">
        <v>0.89656452370391437</v>
      </c>
      <c r="V49" s="229">
        <v>0.72158575877750786</v>
      </c>
      <c r="W49" s="229">
        <v>0.58460108409318479</v>
      </c>
      <c r="X49" s="229">
        <v>0.42748157940888543</v>
      </c>
      <c r="Y49" s="229">
        <v>0.49556313853910799</v>
      </c>
      <c r="DA49" s="73" t="s">
        <v>2745</v>
      </c>
    </row>
    <row r="50" spans="1:105" ht="12" customHeight="1" x14ac:dyDescent="0.25">
      <c r="A50" s="64" t="s">
        <v>159</v>
      </c>
      <c r="B50" s="229">
        <v>3.439402389423023</v>
      </c>
      <c r="C50" s="229">
        <v>4.4363177103802593</v>
      </c>
      <c r="D50" s="229">
        <v>4.3173663580864208</v>
      </c>
      <c r="E50" s="229">
        <v>5.188944431248105</v>
      </c>
      <c r="F50" s="229">
        <v>3.8138349384462171</v>
      </c>
      <c r="G50" s="229">
        <v>3.6054710663928251</v>
      </c>
      <c r="H50" s="229">
        <v>3.0398173889406359</v>
      </c>
      <c r="I50" s="229">
        <v>3.3430190776800912</v>
      </c>
      <c r="J50" s="229">
        <v>2.893634326782855</v>
      </c>
      <c r="K50" s="229">
        <v>2.5646300040370398</v>
      </c>
      <c r="L50" s="229">
        <v>3.104674707093714</v>
      </c>
      <c r="M50" s="229">
        <v>2.071463086868802</v>
      </c>
      <c r="N50" s="229">
        <v>1.433888930885467</v>
      </c>
      <c r="O50" s="229">
        <v>1.661620691907937</v>
      </c>
      <c r="P50" s="229">
        <v>1.8889319704487979</v>
      </c>
      <c r="Q50" s="229">
        <v>1.971818238952155</v>
      </c>
      <c r="R50" s="229">
        <v>1.8150541949150021</v>
      </c>
      <c r="S50" s="229">
        <v>1.7369245676589811</v>
      </c>
      <c r="T50" s="229">
        <v>1.5112613575120211</v>
      </c>
      <c r="U50" s="229">
        <v>1.447026430381871</v>
      </c>
      <c r="V50" s="229">
        <v>1.343584459993765</v>
      </c>
      <c r="W50" s="229">
        <v>2.1681788675574412</v>
      </c>
      <c r="X50" s="229">
        <v>0.70922541041423015</v>
      </c>
      <c r="Y50" s="229">
        <v>0.62793010674129712</v>
      </c>
      <c r="DA50" s="73" t="s">
        <v>2746</v>
      </c>
    </row>
    <row r="51" spans="1:105" ht="12" customHeight="1" x14ac:dyDescent="0.25">
      <c r="A51" s="64" t="s">
        <v>32</v>
      </c>
      <c r="B51" s="229">
        <v>27.389405293337369</v>
      </c>
      <c r="C51" s="229">
        <v>23.285185455650051</v>
      </c>
      <c r="D51" s="229">
        <v>29.98595884520179</v>
      </c>
      <c r="E51" s="229">
        <v>30.907313395908972</v>
      </c>
      <c r="F51" s="229">
        <v>23.848306529951358</v>
      </c>
      <c r="G51" s="229">
        <v>18.68193169060147</v>
      </c>
      <c r="H51" s="229">
        <v>15.71393347175685</v>
      </c>
      <c r="I51" s="229">
        <v>16.36116060242286</v>
      </c>
      <c r="J51" s="229">
        <v>15.506434419297531</v>
      </c>
      <c r="K51" s="229">
        <v>8.1647611970632976</v>
      </c>
      <c r="L51" s="229">
        <v>5.1478148016144054</v>
      </c>
      <c r="M51" s="229">
        <v>0.16567312432928569</v>
      </c>
      <c r="N51" s="229">
        <v>4.4808257376508154</v>
      </c>
      <c r="O51" s="229">
        <v>4.0664738447466746</v>
      </c>
      <c r="P51" s="229">
        <v>3.232178876200686</v>
      </c>
      <c r="Q51" s="229">
        <v>4.1516692344033546</v>
      </c>
      <c r="R51" s="229">
        <v>4.7325284754618826</v>
      </c>
      <c r="S51" s="229">
        <v>3.162478655561225</v>
      </c>
      <c r="T51" s="229">
        <v>2.5726856324940841</v>
      </c>
      <c r="U51" s="229">
        <v>1.3307359526645961</v>
      </c>
      <c r="V51" s="229">
        <v>0.77984615333936136</v>
      </c>
      <c r="W51" s="229">
        <v>1.3966653818032511</v>
      </c>
      <c r="X51" s="229">
        <v>1.604526590443021</v>
      </c>
      <c r="Y51" s="229">
        <v>1.486674397869896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96.236454417984362</v>
      </c>
      <c r="C53" s="229">
        <v>97.019648538159231</v>
      </c>
      <c r="D53" s="229">
        <v>96.88445303614651</v>
      </c>
      <c r="E53" s="229">
        <v>98.628613851899857</v>
      </c>
      <c r="F53" s="229">
        <v>91.253178033266011</v>
      </c>
      <c r="G53" s="229">
        <v>87.961522895718119</v>
      </c>
      <c r="H53" s="229">
        <v>85.195235756183564</v>
      </c>
      <c r="I53" s="229">
        <v>63.341579313151712</v>
      </c>
      <c r="J53" s="229">
        <v>51.745266934685162</v>
      </c>
      <c r="K53" s="229">
        <v>50.517091021600351</v>
      </c>
      <c r="L53" s="229">
        <v>47.258001290044618</v>
      </c>
      <c r="M53" s="229">
        <v>43.714678758099843</v>
      </c>
      <c r="N53" s="229">
        <v>44.420505732203942</v>
      </c>
      <c r="O53" s="229">
        <v>43.476292989470068</v>
      </c>
      <c r="P53" s="229">
        <v>42.425104420748013</v>
      </c>
      <c r="Q53" s="229">
        <v>40.194356097381139</v>
      </c>
      <c r="R53" s="229">
        <v>39.473344867462728</v>
      </c>
      <c r="S53" s="229">
        <v>45.230360186092099</v>
      </c>
      <c r="T53" s="229">
        <v>42.792475762278038</v>
      </c>
      <c r="U53" s="229">
        <v>42.51296184533345</v>
      </c>
      <c r="V53" s="229">
        <v>41.883432556590819</v>
      </c>
      <c r="W53" s="229">
        <v>45.90349158910179</v>
      </c>
      <c r="X53" s="229">
        <v>41.098510887416779</v>
      </c>
      <c r="Y53" s="229">
        <v>39.010318667478487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7.2910535409564936E-4</v>
      </c>
      <c r="T55" s="229">
        <v>8.5496282593303056E-3</v>
      </c>
      <c r="U55" s="229">
        <v>1.098865926529397E-2</v>
      </c>
      <c r="V55" s="229">
        <v>1.1075457521729689E-2</v>
      </c>
      <c r="W55" s="229">
        <v>9.8351104372041573E-2</v>
      </c>
      <c r="X55" s="229">
        <v>0.77073379788399943</v>
      </c>
      <c r="Y55" s="229">
        <v>0.90011527893322552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8.5206984004659336</v>
      </c>
      <c r="G56" s="229">
        <v>8.6774126524681812</v>
      </c>
      <c r="H56" s="229">
        <v>6.9052873700362163</v>
      </c>
      <c r="I56" s="229">
        <v>6.2952865834263214</v>
      </c>
      <c r="J56" s="229">
        <v>6.2687610362590398</v>
      </c>
      <c r="K56" s="229">
        <v>2.900511295977303</v>
      </c>
      <c r="L56" s="229">
        <v>4.3567864030481349</v>
      </c>
      <c r="M56" s="229">
        <v>4.5786080272075633</v>
      </c>
      <c r="N56" s="229">
        <v>4.231415001445618</v>
      </c>
      <c r="O56" s="229">
        <v>4.0650487833270956</v>
      </c>
      <c r="P56" s="229">
        <v>4.4918097707652889</v>
      </c>
      <c r="Q56" s="229">
        <v>3.5756020950887861</v>
      </c>
      <c r="R56" s="229">
        <v>3.5997146507276812</v>
      </c>
      <c r="S56" s="229">
        <v>4.0464479169744134</v>
      </c>
      <c r="T56" s="229">
        <v>3.9314141877119702</v>
      </c>
      <c r="U56" s="229">
        <v>3.7571493282584139</v>
      </c>
      <c r="V56" s="229">
        <v>1.2385156413151159</v>
      </c>
      <c r="W56" s="229">
        <v>0.53394815431563913</v>
      </c>
      <c r="X56" s="229">
        <v>0.51246558584698876</v>
      </c>
      <c r="Y56" s="229">
        <v>0.51841994623869125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386.60152873889172</v>
      </c>
      <c r="C58" s="329">
        <v>390.44366383611458</v>
      </c>
      <c r="D58" s="329">
        <v>373.97928039716061</v>
      </c>
      <c r="E58" s="329">
        <v>357.46056282750271</v>
      </c>
      <c r="F58" s="329">
        <v>332.09659857185147</v>
      </c>
      <c r="G58" s="329">
        <v>309.58108779621688</v>
      </c>
      <c r="H58" s="329">
        <v>302.93796727309388</v>
      </c>
      <c r="I58" s="329">
        <v>282.70149284015571</v>
      </c>
      <c r="J58" s="329">
        <v>253.4340320830616</v>
      </c>
      <c r="K58" s="329">
        <v>208.49356863875951</v>
      </c>
      <c r="L58" s="329">
        <v>212.21149461985749</v>
      </c>
      <c r="M58" s="329">
        <v>202.10696070604851</v>
      </c>
      <c r="N58" s="329">
        <v>185.46755178630951</v>
      </c>
      <c r="O58" s="329">
        <v>179.5255747828046</v>
      </c>
      <c r="P58" s="329">
        <v>175.92906652084551</v>
      </c>
      <c r="Q58" s="329">
        <v>175.33910417755939</v>
      </c>
      <c r="R58" s="329">
        <v>172.73943580017479</v>
      </c>
      <c r="S58" s="329">
        <v>174.03065126432989</v>
      </c>
      <c r="T58" s="329">
        <v>172.1750824740366</v>
      </c>
      <c r="U58" s="329">
        <v>177.04513336665229</v>
      </c>
      <c r="V58" s="329">
        <v>151.19718212169761</v>
      </c>
      <c r="W58" s="329">
        <v>167.02899701891079</v>
      </c>
      <c r="X58" s="329">
        <v>163.74949499986201</v>
      </c>
      <c r="Y58" s="329">
        <v>150.26675211058739</v>
      </c>
      <c r="DA58" s="72" t="s">
        <v>2756</v>
      </c>
    </row>
    <row r="59" spans="1:105" ht="12" customHeight="1" x14ac:dyDescent="0.25">
      <c r="A59" s="132" t="s">
        <v>2757</v>
      </c>
      <c r="B59" s="316">
        <v>89.179998885538183</v>
      </c>
      <c r="C59" s="316">
        <v>90.066290268829235</v>
      </c>
      <c r="D59" s="316">
        <v>86.268339180724098</v>
      </c>
      <c r="E59" s="316">
        <v>82.457854469869375</v>
      </c>
      <c r="F59" s="316">
        <v>76.60697666441834</v>
      </c>
      <c r="G59" s="316">
        <v>71.413170958506214</v>
      </c>
      <c r="H59" s="316">
        <v>69.880757253932543</v>
      </c>
      <c r="I59" s="316">
        <v>65.212672331289795</v>
      </c>
      <c r="J59" s="316">
        <v>58.461348490915107</v>
      </c>
      <c r="K59" s="316">
        <v>48.094626732333367</v>
      </c>
      <c r="L59" s="316">
        <v>48.952265955676367</v>
      </c>
      <c r="M59" s="316">
        <v>46.621384528197623</v>
      </c>
      <c r="N59" s="316">
        <v>42.783059124366751</v>
      </c>
      <c r="O59" s="316">
        <v>41.412382954825901</v>
      </c>
      <c r="P59" s="316">
        <v>40.582751980940209</v>
      </c>
      <c r="Q59" s="316">
        <v>40.446661362549797</v>
      </c>
      <c r="R59" s="316">
        <v>39.846978211388453</v>
      </c>
      <c r="S59" s="316">
        <v>40.14483164727622</v>
      </c>
      <c r="T59" s="316">
        <v>39.716794998817527</v>
      </c>
      <c r="U59" s="316">
        <v>40.840202696124678</v>
      </c>
      <c r="V59" s="316">
        <v>34.877680326547178</v>
      </c>
      <c r="W59" s="316">
        <v>38.529712535253452</v>
      </c>
      <c r="X59" s="316">
        <v>37.773207543258422</v>
      </c>
      <c r="Y59" s="316">
        <v>34.663051720125097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0.99999999999999967</v>
      </c>
      <c r="C63" s="232">
        <f t="shared" si="1"/>
        <v>1</v>
      </c>
      <c r="D63" s="232">
        <f t="shared" si="1"/>
        <v>1</v>
      </c>
      <c r="E63" s="232">
        <f t="shared" si="1"/>
        <v>0.99999999999999989</v>
      </c>
      <c r="F63" s="232">
        <f t="shared" si="1"/>
        <v>1.0000000000000002</v>
      </c>
      <c r="G63" s="232">
        <f t="shared" si="1"/>
        <v>1</v>
      </c>
      <c r="H63" s="232">
        <f t="shared" si="1"/>
        <v>0.99999999999999989</v>
      </c>
      <c r="I63" s="232">
        <f t="shared" si="1"/>
        <v>1</v>
      </c>
      <c r="J63" s="232">
        <f t="shared" si="1"/>
        <v>1</v>
      </c>
      <c r="K63" s="232">
        <f t="shared" si="1"/>
        <v>0.99999999999999989</v>
      </c>
      <c r="L63" s="232">
        <f t="shared" si="1"/>
        <v>1.0000000000000002</v>
      </c>
      <c r="M63" s="232">
        <f t="shared" si="1"/>
        <v>0.99999999999999944</v>
      </c>
      <c r="N63" s="232">
        <f t="shared" si="1"/>
        <v>1</v>
      </c>
      <c r="O63" s="232">
        <f t="shared" si="1"/>
        <v>0.99999999999999967</v>
      </c>
      <c r="P63" s="232">
        <f t="shared" si="1"/>
        <v>1</v>
      </c>
      <c r="Q63" s="232">
        <f t="shared" si="1"/>
        <v>1.0000000000000002</v>
      </c>
      <c r="R63" s="232">
        <f t="shared" si="1"/>
        <v>1.0000000000000004</v>
      </c>
      <c r="S63" s="232">
        <f t="shared" si="1"/>
        <v>1.0000000000000004</v>
      </c>
      <c r="T63" s="232">
        <f t="shared" si="1"/>
        <v>0.99999999999999978</v>
      </c>
      <c r="U63" s="232">
        <f t="shared" si="1"/>
        <v>1.0000000000000002</v>
      </c>
      <c r="V63" s="232">
        <f t="shared" si="1"/>
        <v>1</v>
      </c>
      <c r="W63" s="232">
        <f t="shared" si="1"/>
        <v>0.99999999999999933</v>
      </c>
      <c r="X63" s="232">
        <f t="shared" si="1"/>
        <v>0.99999999999999989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2.4652136505649111E-2</v>
      </c>
      <c r="C64" s="299">
        <f t="shared" si="2"/>
        <v>2.5083447092780365E-2</v>
      </c>
      <c r="D64" s="299">
        <f t="shared" si="2"/>
        <v>2.376012351186731E-2</v>
      </c>
      <c r="E64" s="299">
        <f t="shared" si="2"/>
        <v>2.2654303003790073E-2</v>
      </c>
      <c r="F64" s="299">
        <f t="shared" si="2"/>
        <v>2.2447450965117459E-2</v>
      </c>
      <c r="G64" s="299">
        <f t="shared" si="2"/>
        <v>2.2428557094237075E-2</v>
      </c>
      <c r="H64" s="299">
        <f t="shared" si="2"/>
        <v>2.3164096783632022E-2</v>
      </c>
      <c r="I64" s="299">
        <f t="shared" si="2"/>
        <v>2.5582028791573889E-2</v>
      </c>
      <c r="J64" s="299">
        <f t="shared" si="2"/>
        <v>2.6437154750070684E-2</v>
      </c>
      <c r="K64" s="299">
        <f t="shared" si="2"/>
        <v>2.6001047622367421E-2</v>
      </c>
      <c r="L64" s="299">
        <f t="shared" si="2"/>
        <v>2.7337524313108361E-2</v>
      </c>
      <c r="M64" s="299">
        <f t="shared" si="2"/>
        <v>2.9290748504688005E-2</v>
      </c>
      <c r="N64" s="299">
        <f t="shared" si="2"/>
        <v>2.6663808311390116E-2</v>
      </c>
      <c r="O64" s="299">
        <f t="shared" si="2"/>
        <v>2.6567161746481237E-2</v>
      </c>
      <c r="P64" s="299">
        <f t="shared" si="2"/>
        <v>2.6700113999294086E-2</v>
      </c>
      <c r="Q64" s="299">
        <f t="shared" si="2"/>
        <v>2.7359223922306809E-2</v>
      </c>
      <c r="R64" s="299">
        <f t="shared" si="2"/>
        <v>2.7147259102331081E-2</v>
      </c>
      <c r="S64" s="299">
        <f t="shared" si="2"/>
        <v>2.5829851771448531E-2</v>
      </c>
      <c r="T64" s="299">
        <f t="shared" si="2"/>
        <v>2.6383311550967854E-2</v>
      </c>
      <c r="U64" s="299">
        <f t="shared" si="2"/>
        <v>2.7348317602346895E-2</v>
      </c>
      <c r="V64" s="299">
        <f t="shared" si="2"/>
        <v>2.618393010371288E-2</v>
      </c>
      <c r="W64" s="299">
        <f t="shared" si="2"/>
        <v>2.6437617400121731E-2</v>
      </c>
      <c r="X64" s="299">
        <f t="shared" si="2"/>
        <v>2.8052569402460675E-2</v>
      </c>
      <c r="Y64" s="299">
        <f t="shared" si="2"/>
        <v>2.7411175382368844E-2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2.0227394055917225E-2</v>
      </c>
      <c r="C65" s="233">
        <f t="shared" si="3"/>
        <v>2.058128992228133E-2</v>
      </c>
      <c r="D65" s="233">
        <f t="shared" si="3"/>
        <v>1.9495485958455235E-2</v>
      </c>
      <c r="E65" s="233">
        <f t="shared" si="3"/>
        <v>1.8588146054391855E-2</v>
      </c>
      <c r="F65" s="233">
        <f t="shared" si="3"/>
        <v>1.8418421304711764E-2</v>
      </c>
      <c r="G65" s="233">
        <f t="shared" si="3"/>
        <v>1.8402918641425299E-2</v>
      </c>
      <c r="H65" s="233">
        <f t="shared" si="3"/>
        <v>1.900643838656987E-2</v>
      </c>
      <c r="I65" s="233">
        <f t="shared" si="3"/>
        <v>2.0990382598214473E-2</v>
      </c>
      <c r="J65" s="233">
        <f t="shared" si="3"/>
        <v>2.1692024410314412E-2</v>
      </c>
      <c r="K65" s="233">
        <f t="shared" si="3"/>
        <v>2.1334192920916858E-2</v>
      </c>
      <c r="L65" s="233">
        <f t="shared" si="3"/>
        <v>2.2430789179986341E-2</v>
      </c>
      <c r="M65" s="233">
        <f t="shared" si="3"/>
        <v>2.4033434670513245E-2</v>
      </c>
      <c r="N65" s="233">
        <f t="shared" si="3"/>
        <v>2.1877996563191882E-2</v>
      </c>
      <c r="O65" s="233">
        <f t="shared" si="3"/>
        <v>2.1798696817625637E-2</v>
      </c>
      <c r="P65" s="233">
        <f t="shared" si="3"/>
        <v>2.1907785845574637E-2</v>
      </c>
      <c r="Q65" s="233">
        <f t="shared" si="3"/>
        <v>2.2448593987533794E-2</v>
      </c>
      <c r="R65" s="233">
        <f t="shared" si="3"/>
        <v>2.227467413524601E-2</v>
      </c>
      <c r="S65" s="233">
        <f t="shared" si="3"/>
        <v>2.1193724530419303E-2</v>
      </c>
      <c r="T65" s="233">
        <f t="shared" si="3"/>
        <v>2.1647845375153105E-2</v>
      </c>
      <c r="U65" s="233">
        <f t="shared" si="3"/>
        <v>2.2439645212182072E-2</v>
      </c>
      <c r="V65" s="233">
        <f t="shared" si="3"/>
        <v>2.1484250341507995E-2</v>
      </c>
      <c r="W65" s="233">
        <f t="shared" si="3"/>
        <v>2.1692404020612704E-2</v>
      </c>
      <c r="X65" s="233">
        <f t="shared" si="3"/>
        <v>2.3017492843044662E-2</v>
      </c>
      <c r="Y65" s="233">
        <f t="shared" si="3"/>
        <v>2.2491220826559053E-2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1.4538439477690509E-2</v>
      </c>
      <c r="C66" s="233">
        <f t="shared" si="4"/>
        <v>1.4792802131639707E-2</v>
      </c>
      <c r="D66" s="233">
        <f t="shared" si="4"/>
        <v>1.4012380532639698E-2</v>
      </c>
      <c r="E66" s="233">
        <f t="shared" si="4"/>
        <v>1.3360229976594149E-2</v>
      </c>
      <c r="F66" s="233">
        <f t="shared" si="4"/>
        <v>1.3238240312761588E-2</v>
      </c>
      <c r="G66" s="233">
        <f t="shared" si="4"/>
        <v>1.322709777352443E-2</v>
      </c>
      <c r="H66" s="233">
        <f t="shared" si="4"/>
        <v>1.3660877590347096E-2</v>
      </c>
      <c r="I66" s="233">
        <f t="shared" si="4"/>
        <v>1.5086837492466651E-2</v>
      </c>
      <c r="J66" s="233">
        <f t="shared" si="4"/>
        <v>1.5591142544913485E-2</v>
      </c>
      <c r="K66" s="233">
        <f t="shared" si="4"/>
        <v>1.5333951161908993E-2</v>
      </c>
      <c r="L66" s="233">
        <f t="shared" si="4"/>
        <v>1.6122129723115192E-2</v>
      </c>
      <c r="M66" s="233">
        <f t="shared" si="4"/>
        <v>1.7274031169431391E-2</v>
      </c>
      <c r="N66" s="233">
        <f t="shared" si="4"/>
        <v>1.5724810029794169E-2</v>
      </c>
      <c r="O66" s="233">
        <f t="shared" si="4"/>
        <v>1.5667813337668431E-2</v>
      </c>
      <c r="P66" s="233">
        <f t="shared" si="4"/>
        <v>1.5746221076506767E-2</v>
      </c>
      <c r="Q66" s="233">
        <f t="shared" si="4"/>
        <v>1.6134926928539912E-2</v>
      </c>
      <c r="R66" s="233">
        <f t="shared" si="4"/>
        <v>1.6009922034708076E-2</v>
      </c>
      <c r="S66" s="233">
        <f t="shared" si="4"/>
        <v>1.5232989506238874E-2</v>
      </c>
      <c r="T66" s="233">
        <f t="shared" si="4"/>
        <v>1.5559388863391295E-2</v>
      </c>
      <c r="U66" s="233">
        <f t="shared" si="4"/>
        <v>1.6128494996255863E-2</v>
      </c>
      <c r="V66" s="233">
        <f t="shared" si="4"/>
        <v>1.5441804932958877E-2</v>
      </c>
      <c r="W66" s="233">
        <f t="shared" si="4"/>
        <v>1.5591415389815382E-2</v>
      </c>
      <c r="X66" s="233">
        <f t="shared" si="4"/>
        <v>1.6543822980938348E-2</v>
      </c>
      <c r="Y66" s="233">
        <f t="shared" si="4"/>
        <v>1.6165564969089323E-2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2.8444772891133598E-2</v>
      </c>
      <c r="C67" s="233">
        <f t="shared" si="5"/>
        <v>2.8942438953208114E-2</v>
      </c>
      <c r="D67" s="233">
        <f t="shared" si="5"/>
        <v>2.7415527129077671E-2</v>
      </c>
      <c r="E67" s="233">
        <f t="shared" si="5"/>
        <v>2.6139580388988556E-2</v>
      </c>
      <c r="F67" s="233">
        <f t="shared" si="5"/>
        <v>2.5900904959750917E-2</v>
      </c>
      <c r="G67" s="233">
        <f t="shared" si="5"/>
        <v>2.587910433950432E-2</v>
      </c>
      <c r="H67" s="233">
        <f t="shared" si="5"/>
        <v>2.6727803981113882E-2</v>
      </c>
      <c r="I67" s="233">
        <f t="shared" si="5"/>
        <v>2.9517725528739106E-2</v>
      </c>
      <c r="J67" s="233">
        <f t="shared" si="5"/>
        <v>3.0504409327004642E-2</v>
      </c>
      <c r="K67" s="233">
        <f t="shared" si="5"/>
        <v>3.0001208795039327E-2</v>
      </c>
      <c r="L67" s="233">
        <f t="shared" si="5"/>
        <v>3.1543297284355808E-2</v>
      </c>
      <c r="M67" s="233">
        <f t="shared" si="5"/>
        <v>3.3797017505409248E-2</v>
      </c>
      <c r="N67" s="233">
        <f t="shared" si="5"/>
        <v>3.0765932666988606E-2</v>
      </c>
      <c r="O67" s="233">
        <f t="shared" si="5"/>
        <v>3.0654417399786055E-2</v>
      </c>
      <c r="P67" s="233">
        <f t="shared" si="5"/>
        <v>3.0807823845339338E-2</v>
      </c>
      <c r="Q67" s="233">
        <f t="shared" si="5"/>
        <v>3.1568335294969406E-2</v>
      </c>
      <c r="R67" s="233">
        <f t="shared" si="5"/>
        <v>3.1323760502689701E-2</v>
      </c>
      <c r="S67" s="233">
        <f t="shared" si="5"/>
        <v>2.9803675120902151E-2</v>
      </c>
      <c r="T67" s="233">
        <f t="shared" si="5"/>
        <v>3.0442282558809049E-2</v>
      </c>
      <c r="U67" s="233">
        <f t="shared" si="5"/>
        <v>3.1555751079631038E-2</v>
      </c>
      <c r="V67" s="233">
        <f t="shared" si="5"/>
        <v>3.0212227042745621E-2</v>
      </c>
      <c r="W67" s="233">
        <f t="shared" si="5"/>
        <v>3.0504943153986615E-2</v>
      </c>
      <c r="X67" s="233">
        <f t="shared" si="5"/>
        <v>3.2368349310531543E-2</v>
      </c>
      <c r="Y67" s="233">
        <f t="shared" si="5"/>
        <v>3.1628279287348675E-2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9.16594623490148E-2</v>
      </c>
      <c r="C68" s="300">
        <f t="shared" si="6"/>
        <v>9.1253297576631115E-2</v>
      </c>
      <c r="D68" s="300">
        <f t="shared" si="6"/>
        <v>9.3597730169522358E-2</v>
      </c>
      <c r="E68" s="300">
        <f t="shared" si="6"/>
        <v>9.6274688938648004E-2</v>
      </c>
      <c r="F68" s="300">
        <f t="shared" si="6"/>
        <v>9.6165057043018129E-2</v>
      </c>
      <c r="G68" s="300">
        <f t="shared" si="6"/>
        <v>9.6758557658495559E-2</v>
      </c>
      <c r="H68" s="300">
        <f t="shared" si="6"/>
        <v>9.5525957237991954E-2</v>
      </c>
      <c r="I68" s="300">
        <f t="shared" si="6"/>
        <v>8.8981593516556004E-2</v>
      </c>
      <c r="J68" s="300">
        <f t="shared" si="6"/>
        <v>8.6610149249502624E-2</v>
      </c>
      <c r="K68" s="300">
        <f t="shared" si="6"/>
        <v>8.9727253608180665E-2</v>
      </c>
      <c r="L68" s="300">
        <f t="shared" si="6"/>
        <v>8.706834042429154E-2</v>
      </c>
      <c r="M68" s="300">
        <f t="shared" si="6"/>
        <v>8.4303649372118872E-2</v>
      </c>
      <c r="N68" s="300">
        <f t="shared" si="6"/>
        <v>8.8433165128489824E-2</v>
      </c>
      <c r="O68" s="300">
        <f t="shared" si="6"/>
        <v>8.8799997532660407E-2</v>
      </c>
      <c r="P68" s="300">
        <f t="shared" si="6"/>
        <v>8.864873402875395E-2</v>
      </c>
      <c r="Q68" s="300">
        <f t="shared" si="6"/>
        <v>8.7234173555339786E-2</v>
      </c>
      <c r="R68" s="300">
        <f t="shared" si="6"/>
        <v>8.7386001680845857E-2</v>
      </c>
      <c r="S68" s="300">
        <f t="shared" si="6"/>
        <v>9.0781136914994204E-2</v>
      </c>
      <c r="T68" s="300">
        <f t="shared" si="6"/>
        <v>8.9368082857678624E-2</v>
      </c>
      <c r="U68" s="300">
        <f t="shared" si="6"/>
        <v>8.7698041593052667E-2</v>
      </c>
      <c r="V68" s="300">
        <f t="shared" si="6"/>
        <v>9.1293278803768488E-2</v>
      </c>
      <c r="W68" s="300">
        <f t="shared" si="6"/>
        <v>9.1149731028847977E-2</v>
      </c>
      <c r="X68" s="300">
        <f t="shared" si="6"/>
        <v>8.7443037216219918E-2</v>
      </c>
      <c r="Y68" s="300">
        <f t="shared" si="6"/>
        <v>8.8696365024150833E-2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4.5615883375617595E-2</v>
      </c>
      <c r="C69" s="301">
        <f t="shared" si="7"/>
        <v>4.5141147459741106E-2</v>
      </c>
      <c r="D69" s="301">
        <f t="shared" si="7"/>
        <v>4.6507438314551751E-2</v>
      </c>
      <c r="E69" s="301">
        <f t="shared" si="7"/>
        <v>4.7590161754002262E-2</v>
      </c>
      <c r="F69" s="301">
        <f t="shared" si="7"/>
        <v>4.7896120444063127E-2</v>
      </c>
      <c r="G69" s="301">
        <f t="shared" si="7"/>
        <v>4.7874979317449835E-2</v>
      </c>
      <c r="H69" s="301">
        <f t="shared" si="7"/>
        <v>4.7099841401912299E-2</v>
      </c>
      <c r="I69" s="301">
        <f t="shared" si="7"/>
        <v>4.4791776007400114E-2</v>
      </c>
      <c r="J69" s="301">
        <f t="shared" si="7"/>
        <v>4.3986544314194513E-2</v>
      </c>
      <c r="K69" s="301">
        <f t="shared" si="7"/>
        <v>4.4217789015165113E-2</v>
      </c>
      <c r="L69" s="301">
        <f t="shared" si="7"/>
        <v>4.2880013145579099E-2</v>
      </c>
      <c r="M69" s="301">
        <f t="shared" si="7"/>
        <v>4.0815352281450487E-2</v>
      </c>
      <c r="N69" s="301">
        <f t="shared" si="7"/>
        <v>4.3566393835735635E-2</v>
      </c>
      <c r="O69" s="301">
        <f t="shared" si="7"/>
        <v>4.3649582285077593E-2</v>
      </c>
      <c r="P69" s="301">
        <f t="shared" si="7"/>
        <v>4.351318756688876E-2</v>
      </c>
      <c r="Q69" s="301">
        <f t="shared" si="7"/>
        <v>4.2840594907366185E-2</v>
      </c>
      <c r="R69" s="301">
        <f t="shared" si="7"/>
        <v>4.3078546038791167E-2</v>
      </c>
      <c r="S69" s="301">
        <f t="shared" si="7"/>
        <v>4.4355839078245494E-2</v>
      </c>
      <c r="T69" s="301">
        <f t="shared" si="7"/>
        <v>4.3819876003587208E-2</v>
      </c>
      <c r="U69" s="301">
        <f t="shared" si="7"/>
        <v>4.2817854289469055E-2</v>
      </c>
      <c r="V69" s="301">
        <f t="shared" si="7"/>
        <v>4.3860695583112508E-2</v>
      </c>
      <c r="W69" s="301">
        <f t="shared" si="7"/>
        <v>4.3563159522933659E-2</v>
      </c>
      <c r="X69" s="301">
        <f t="shared" si="7"/>
        <v>4.1975662340563304E-2</v>
      </c>
      <c r="Y69" s="301">
        <f t="shared" si="7"/>
        <v>4.2631891705562398E-2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0.38773500869274946</v>
      </c>
      <c r="C70" s="301">
        <f t="shared" si="8"/>
        <v>0.38369975340779966</v>
      </c>
      <c r="D70" s="301">
        <f t="shared" si="8"/>
        <v>0.39531322567368976</v>
      </c>
      <c r="E70" s="301">
        <f t="shared" si="8"/>
        <v>0.40451637490901915</v>
      </c>
      <c r="F70" s="301">
        <f t="shared" si="8"/>
        <v>0.40711702377453685</v>
      </c>
      <c r="G70" s="301">
        <f t="shared" si="8"/>
        <v>0.40693732419832362</v>
      </c>
      <c r="H70" s="301">
        <f t="shared" si="8"/>
        <v>0.40034865191625468</v>
      </c>
      <c r="I70" s="301">
        <f t="shared" si="8"/>
        <v>0.38073009606290092</v>
      </c>
      <c r="J70" s="301">
        <f t="shared" si="8"/>
        <v>0.37388562667065373</v>
      </c>
      <c r="K70" s="301">
        <f t="shared" si="8"/>
        <v>0.37585120662890342</v>
      </c>
      <c r="L70" s="301">
        <f t="shared" si="8"/>
        <v>0.36448011173742223</v>
      </c>
      <c r="M70" s="301">
        <f t="shared" si="8"/>
        <v>0.34693049439232926</v>
      </c>
      <c r="N70" s="301">
        <f t="shared" si="8"/>
        <v>0.37031434760375281</v>
      </c>
      <c r="O70" s="301">
        <f t="shared" si="8"/>
        <v>0.37102144942315968</v>
      </c>
      <c r="P70" s="301">
        <f t="shared" si="8"/>
        <v>0.36986209431855444</v>
      </c>
      <c r="Q70" s="301">
        <f t="shared" si="8"/>
        <v>0.36414505671261255</v>
      </c>
      <c r="R70" s="301">
        <f t="shared" si="8"/>
        <v>0.3661676413297249</v>
      </c>
      <c r="S70" s="301">
        <f t="shared" si="8"/>
        <v>0.37702463216508669</v>
      </c>
      <c r="T70" s="301">
        <f t="shared" si="8"/>
        <v>0.37246894603049119</v>
      </c>
      <c r="U70" s="301">
        <f t="shared" si="8"/>
        <v>0.36395176146048697</v>
      </c>
      <c r="V70" s="301">
        <f t="shared" si="8"/>
        <v>0.37281591245645634</v>
      </c>
      <c r="W70" s="301">
        <f t="shared" si="8"/>
        <v>0.37028685594493616</v>
      </c>
      <c r="X70" s="301">
        <f t="shared" si="8"/>
        <v>0.35679312989478801</v>
      </c>
      <c r="Y70" s="301">
        <f t="shared" si="8"/>
        <v>0.36237107949728048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8.9759061123132686E-2</v>
      </c>
      <c r="C71" s="301">
        <f t="shared" si="9"/>
        <v>9.132947403012337E-2</v>
      </c>
      <c r="D71" s="301">
        <f t="shared" si="9"/>
        <v>8.6511218940645035E-2</v>
      </c>
      <c r="E71" s="301">
        <f t="shared" si="9"/>
        <v>8.2484898116363836E-2</v>
      </c>
      <c r="F71" s="301">
        <f t="shared" si="9"/>
        <v>8.1731744539658466E-2</v>
      </c>
      <c r="G71" s="301">
        <f t="shared" si="9"/>
        <v>8.1662951471324741E-2</v>
      </c>
      <c r="H71" s="301">
        <f t="shared" si="9"/>
        <v>8.4341070340403793E-2</v>
      </c>
      <c r="I71" s="301">
        <f t="shared" si="9"/>
        <v>9.3144822779576739E-2</v>
      </c>
      <c r="J71" s="301">
        <f t="shared" si="9"/>
        <v>9.625835832077019E-2</v>
      </c>
      <c r="K71" s="301">
        <f t="shared" si="9"/>
        <v>9.4670481086568531E-2</v>
      </c>
      <c r="L71" s="301">
        <f t="shared" si="9"/>
        <v>9.9536626986189411E-2</v>
      </c>
      <c r="M71" s="301">
        <f t="shared" si="9"/>
        <v>0.10664836635040247</v>
      </c>
      <c r="N71" s="301">
        <f t="shared" si="9"/>
        <v>9.7083609749163968E-2</v>
      </c>
      <c r="O71" s="301">
        <f t="shared" si="9"/>
        <v>9.673171712821374E-2</v>
      </c>
      <c r="P71" s="301">
        <f t="shared" si="9"/>
        <v>9.7215799689737384E-2</v>
      </c>
      <c r="Q71" s="301">
        <f t="shared" si="9"/>
        <v>9.961563581968122E-2</v>
      </c>
      <c r="R71" s="301">
        <f t="shared" si="9"/>
        <v>9.8843866475154196E-2</v>
      </c>
      <c r="S71" s="301">
        <f t="shared" si="9"/>
        <v>9.4047152603735626E-2</v>
      </c>
      <c r="T71" s="301">
        <f t="shared" si="9"/>
        <v>9.6062313852241898E-2</v>
      </c>
      <c r="U71" s="301">
        <f t="shared" si="9"/>
        <v>9.9575925629057885E-2</v>
      </c>
      <c r="V71" s="301">
        <f t="shared" si="9"/>
        <v>9.5336360890441771E-2</v>
      </c>
      <c r="W71" s="301">
        <f t="shared" si="9"/>
        <v>9.6260042841468885E-2</v>
      </c>
      <c r="X71" s="301">
        <f t="shared" si="9"/>
        <v>0.10214012449101063</v>
      </c>
      <c r="Y71" s="301">
        <f t="shared" si="9"/>
        <v>9.9804792417855809E-2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0.26443003767724865</v>
      </c>
      <c r="C72" s="301">
        <f t="shared" si="10"/>
        <v>0.26566227002416498</v>
      </c>
      <c r="D72" s="301">
        <f t="shared" si="10"/>
        <v>0.26164088752780174</v>
      </c>
      <c r="E72" s="301">
        <f t="shared" si="10"/>
        <v>0.25812312517724234</v>
      </c>
      <c r="F72" s="301">
        <f t="shared" si="10"/>
        <v>0.25709292069136019</v>
      </c>
      <c r="G72" s="301">
        <f t="shared" si="10"/>
        <v>0.25686163770616044</v>
      </c>
      <c r="H72" s="301">
        <f t="shared" si="10"/>
        <v>0.25917563346897599</v>
      </c>
      <c r="I72" s="301">
        <f t="shared" si="10"/>
        <v>0.2669945011089172</v>
      </c>
      <c r="J72" s="301">
        <f t="shared" si="10"/>
        <v>0.26971181758275686</v>
      </c>
      <c r="K72" s="301">
        <f t="shared" si="10"/>
        <v>0.26812278055516919</v>
      </c>
      <c r="L72" s="301">
        <f t="shared" si="10"/>
        <v>0.27207540752528958</v>
      </c>
      <c r="M72" s="301">
        <f t="shared" si="10"/>
        <v>0.27777143655405662</v>
      </c>
      <c r="N72" s="301">
        <f t="shared" si="10"/>
        <v>0.26994433068364165</v>
      </c>
      <c r="O72" s="301">
        <f t="shared" si="10"/>
        <v>0.26961268870721034</v>
      </c>
      <c r="P72" s="301">
        <f t="shared" si="10"/>
        <v>0.2699241260477897</v>
      </c>
      <c r="Q72" s="301">
        <f t="shared" si="10"/>
        <v>0.27209870626896343</v>
      </c>
      <c r="R72" s="301">
        <f t="shared" si="10"/>
        <v>0.27149678301833624</v>
      </c>
      <c r="S72" s="301">
        <f t="shared" si="10"/>
        <v>0.26721964506474849</v>
      </c>
      <c r="T72" s="301">
        <f t="shared" si="10"/>
        <v>0.26899712016023053</v>
      </c>
      <c r="U72" s="301">
        <f t="shared" si="10"/>
        <v>0.27194402750620955</v>
      </c>
      <c r="V72" s="301">
        <f t="shared" si="10"/>
        <v>0.26838710133105542</v>
      </c>
      <c r="W72" s="301">
        <f t="shared" si="10"/>
        <v>0.26919043971914286</v>
      </c>
      <c r="X72" s="301">
        <f t="shared" si="10"/>
        <v>0.27418467765170851</v>
      </c>
      <c r="Y72" s="301">
        <f t="shared" si="10"/>
        <v>0.27217546576372686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7.2985413400988172E-2</v>
      </c>
      <c r="C73" s="302">
        <f t="shared" si="11"/>
        <v>7.2225835935585778E-2</v>
      </c>
      <c r="D73" s="302">
        <f t="shared" si="11"/>
        <v>7.4411901303282804E-2</v>
      </c>
      <c r="E73" s="302">
        <f t="shared" si="11"/>
        <v>7.6144258806403617E-2</v>
      </c>
      <c r="F73" s="302">
        <f t="shared" si="11"/>
        <v>7.5985806431364183E-2</v>
      </c>
      <c r="G73" s="302">
        <f t="shared" si="11"/>
        <v>7.5886509203053079E-2</v>
      </c>
      <c r="H73" s="302">
        <f t="shared" si="11"/>
        <v>7.4766998049742114E-2</v>
      </c>
      <c r="I73" s="302">
        <f t="shared" si="11"/>
        <v>7.1042893992690329E-2</v>
      </c>
      <c r="J73" s="302">
        <f t="shared" si="11"/>
        <v>6.966614774616163E-2</v>
      </c>
      <c r="K73" s="302">
        <f t="shared" si="11"/>
        <v>7.0356426544308251E-2</v>
      </c>
      <c r="L73" s="302">
        <f t="shared" si="11"/>
        <v>6.7995005516203313E-2</v>
      </c>
      <c r="M73" s="302">
        <f t="shared" si="11"/>
        <v>6.4580066286692175E-2</v>
      </c>
      <c r="N73" s="302">
        <f t="shared" si="11"/>
        <v>6.9034020877312169E-2</v>
      </c>
      <c r="O73" s="302">
        <f t="shared" si="11"/>
        <v>6.9173431288788098E-2</v>
      </c>
      <c r="P73" s="302">
        <f t="shared" si="11"/>
        <v>6.8860283357906379E-2</v>
      </c>
      <c r="Q73" s="302">
        <f t="shared" si="11"/>
        <v>6.7934664037093431E-2</v>
      </c>
      <c r="R73" s="302">
        <f t="shared" si="11"/>
        <v>6.8306648042515725E-2</v>
      </c>
      <c r="S73" s="302">
        <f t="shared" si="11"/>
        <v>7.0297621434116636E-2</v>
      </c>
      <c r="T73" s="302">
        <f t="shared" si="11"/>
        <v>6.9441095140543876E-2</v>
      </c>
      <c r="U73" s="302">
        <f t="shared" si="11"/>
        <v>6.7867412447919023E-2</v>
      </c>
      <c r="V73" s="302">
        <f t="shared" si="11"/>
        <v>6.9942373048124853E-2</v>
      </c>
      <c r="W73" s="302">
        <f t="shared" si="11"/>
        <v>6.9593700610407511E-2</v>
      </c>
      <c r="X73" s="302">
        <f t="shared" si="11"/>
        <v>6.6927302616558146E-2</v>
      </c>
      <c r="Y73" s="302">
        <f t="shared" si="11"/>
        <v>6.7933132139786384E-2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4.8656942267325476E-2</v>
      </c>
      <c r="C74" s="302">
        <f t="shared" si="12"/>
        <v>4.8150557290390555E-2</v>
      </c>
      <c r="D74" s="302">
        <f t="shared" si="12"/>
        <v>4.9607934202188522E-2</v>
      </c>
      <c r="E74" s="302">
        <f t="shared" si="12"/>
        <v>5.0762839204269078E-2</v>
      </c>
      <c r="F74" s="302">
        <f t="shared" si="12"/>
        <v>5.1089195140334047E-2</v>
      </c>
      <c r="G74" s="302">
        <f t="shared" si="12"/>
        <v>5.1066644605279848E-2</v>
      </c>
      <c r="H74" s="302">
        <f t="shared" si="12"/>
        <v>5.0239830828706464E-2</v>
      </c>
      <c r="I74" s="302">
        <f t="shared" si="12"/>
        <v>4.7777894407893456E-2</v>
      </c>
      <c r="J74" s="302">
        <f t="shared" si="12"/>
        <v>4.6918980601807513E-2</v>
      </c>
      <c r="K74" s="302">
        <f t="shared" si="12"/>
        <v>4.7165641616176146E-2</v>
      </c>
      <c r="L74" s="302">
        <f t="shared" si="12"/>
        <v>4.5738680688617694E-2</v>
      </c>
      <c r="M74" s="302">
        <f t="shared" si="12"/>
        <v>4.3536375766880547E-2</v>
      </c>
      <c r="N74" s="302">
        <f t="shared" si="12"/>
        <v>4.6470820091451356E-2</v>
      </c>
      <c r="O74" s="302">
        <f t="shared" si="12"/>
        <v>4.6559554437416127E-2</v>
      </c>
      <c r="P74" s="302">
        <f t="shared" si="12"/>
        <v>4.6414066738014681E-2</v>
      </c>
      <c r="Q74" s="302">
        <f t="shared" si="12"/>
        <v>4.5696634567857268E-2</v>
      </c>
      <c r="R74" s="302">
        <f t="shared" si="12"/>
        <v>4.5950449108043925E-2</v>
      </c>
      <c r="S74" s="302">
        <f t="shared" si="12"/>
        <v>4.7312895016795212E-2</v>
      </c>
      <c r="T74" s="302">
        <f t="shared" si="12"/>
        <v>4.6741201070493017E-2</v>
      </c>
      <c r="U74" s="302">
        <f t="shared" si="12"/>
        <v>4.567237790876702E-2</v>
      </c>
      <c r="V74" s="302">
        <f t="shared" si="12"/>
        <v>4.6784741955320015E-2</v>
      </c>
      <c r="W74" s="302">
        <f t="shared" si="12"/>
        <v>4.6467370157795923E-2</v>
      </c>
      <c r="X74" s="302">
        <f t="shared" si="12"/>
        <v>4.4774039829934206E-2</v>
      </c>
      <c r="Y74" s="302">
        <f t="shared" si="12"/>
        <v>4.5474017819266591E-2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0.14278768200893496</v>
      </c>
      <c r="C76" s="302">
        <f t="shared" si="14"/>
        <v>0.14528587679818863</v>
      </c>
      <c r="D76" s="302">
        <f t="shared" si="14"/>
        <v>0.13762105202233044</v>
      </c>
      <c r="E76" s="302">
        <f t="shared" si="14"/>
        <v>0.13121602716656963</v>
      </c>
      <c r="F76" s="302">
        <f t="shared" si="14"/>
        <v>0.13001791911966196</v>
      </c>
      <c r="G76" s="302">
        <f t="shared" si="14"/>
        <v>0.12990848389782753</v>
      </c>
      <c r="H76" s="302">
        <f t="shared" si="14"/>
        <v>0.13416880459052738</v>
      </c>
      <c r="I76" s="302">
        <f t="shared" si="14"/>
        <v>0.14817371270833343</v>
      </c>
      <c r="J76" s="302">
        <f t="shared" si="14"/>
        <v>0.1531266892347877</v>
      </c>
      <c r="K76" s="302">
        <f t="shared" si="14"/>
        <v>0.15060071239468481</v>
      </c>
      <c r="L76" s="302">
        <f t="shared" si="14"/>
        <v>0.15834172132046859</v>
      </c>
      <c r="M76" s="302">
        <f t="shared" si="14"/>
        <v>0.16965499450048388</v>
      </c>
      <c r="N76" s="302">
        <f t="shared" si="14"/>
        <v>0.15443948971487814</v>
      </c>
      <c r="O76" s="302">
        <f t="shared" si="14"/>
        <v>0.15387970298100617</v>
      </c>
      <c r="P76" s="302">
        <f t="shared" si="14"/>
        <v>0.15464977595186863</v>
      </c>
      <c r="Q76" s="302">
        <f t="shared" si="14"/>
        <v>0.15846740766401274</v>
      </c>
      <c r="R76" s="302">
        <f t="shared" si="14"/>
        <v>0.15723968586777654</v>
      </c>
      <c r="S76" s="302">
        <f t="shared" si="14"/>
        <v>0.14960912861383666</v>
      </c>
      <c r="T76" s="302">
        <f t="shared" si="14"/>
        <v>0.15281482394919357</v>
      </c>
      <c r="U76" s="302">
        <f t="shared" si="14"/>
        <v>0.15840423714952348</v>
      </c>
      <c r="V76" s="302">
        <f t="shared" si="14"/>
        <v>0.15165998632761052</v>
      </c>
      <c r="W76" s="302">
        <f t="shared" si="14"/>
        <v>0.15312936895093948</v>
      </c>
      <c r="X76" s="302">
        <f t="shared" si="14"/>
        <v>0.16248333520521618</v>
      </c>
      <c r="Y76" s="302">
        <f t="shared" si="14"/>
        <v>0.15876831580467388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3.293780385184595E-2</v>
      </c>
      <c r="C77" s="235">
        <f t="shared" si="15"/>
        <v>3.351407940163037E-2</v>
      </c>
      <c r="D77" s="235">
        <f t="shared" si="15"/>
        <v>3.1745982241749397E-2</v>
      </c>
      <c r="E77" s="235">
        <f t="shared" si="15"/>
        <v>3.0268491680959662E-2</v>
      </c>
      <c r="F77" s="235">
        <f t="shared" si="15"/>
        <v>2.9992115965021535E-2</v>
      </c>
      <c r="G77" s="235">
        <f t="shared" si="15"/>
        <v>2.9966871799554668E-2</v>
      </c>
      <c r="H77" s="235">
        <f t="shared" si="15"/>
        <v>3.0949628892798373E-2</v>
      </c>
      <c r="I77" s="235">
        <f t="shared" si="15"/>
        <v>3.4180236113654817E-2</v>
      </c>
      <c r="J77" s="235">
        <f t="shared" si="15"/>
        <v>3.5322772829818758E-2</v>
      </c>
      <c r="K77" s="235">
        <f t="shared" si="15"/>
        <v>3.4740088605780373E-2</v>
      </c>
      <c r="L77" s="235">
        <f t="shared" si="15"/>
        <v>3.6525759680662746E-2</v>
      </c>
      <c r="M77" s="235">
        <f t="shared" si="15"/>
        <v>3.9135469199599912E-2</v>
      </c>
      <c r="N77" s="235">
        <f t="shared" si="15"/>
        <v>3.5625605427851419E-2</v>
      </c>
      <c r="O77" s="235">
        <f t="shared" si="15"/>
        <v>3.5496475622116594E-2</v>
      </c>
      <c r="P77" s="235">
        <f t="shared" si="15"/>
        <v>3.567411358156107E-2</v>
      </c>
      <c r="Q77" s="235">
        <f t="shared" si="15"/>
        <v>3.6554752602687035E-2</v>
      </c>
      <c r="R77" s="235">
        <f t="shared" si="15"/>
        <v>3.6271545682173154E-2</v>
      </c>
      <c r="S77" s="235">
        <f t="shared" si="15"/>
        <v>3.4511353244181024E-2</v>
      </c>
      <c r="T77" s="235">
        <f t="shared" si="15"/>
        <v>3.5250832747449064E-2</v>
      </c>
      <c r="U77" s="235">
        <f t="shared" si="15"/>
        <v>3.6540180631308296E-2</v>
      </c>
      <c r="V77" s="235">
        <f t="shared" si="15"/>
        <v>3.4984438514240254E-2</v>
      </c>
      <c r="W77" s="235">
        <f t="shared" si="15"/>
        <v>3.5323390978133397E-2</v>
      </c>
      <c r="X77" s="235">
        <f t="shared" si="15"/>
        <v>3.7481133868734258E-2</v>
      </c>
      <c r="Y77" s="235">
        <f t="shared" si="15"/>
        <v>3.6624165126057921E-2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82.290019057455069</v>
      </c>
      <c r="C81" s="322">
        <f t="shared" si="16"/>
        <v>81.214267110169686</v>
      </c>
      <c r="D81" s="322">
        <f t="shared" si="16"/>
        <v>84.41655924982264</v>
      </c>
      <c r="E81" s="322">
        <f t="shared" si="16"/>
        <v>88.086890818019683</v>
      </c>
      <c r="F81" s="322">
        <f t="shared" si="16"/>
        <v>86.063464907372762</v>
      </c>
      <c r="G81" s="322">
        <f t="shared" si="16"/>
        <v>74.42273422413372</v>
      </c>
      <c r="H81" s="322">
        <f t="shared" si="16"/>
        <v>69.184207572026423</v>
      </c>
      <c r="I81" s="322">
        <f t="shared" si="16"/>
        <v>62.686046444090906</v>
      </c>
      <c r="J81" s="322">
        <f t="shared" si="16"/>
        <v>58.778615280905797</v>
      </c>
      <c r="K81" s="322">
        <f t="shared" si="16"/>
        <v>58.584497493210371</v>
      </c>
      <c r="L81" s="322">
        <f t="shared" si="16"/>
        <v>54.972130712265866</v>
      </c>
      <c r="M81" s="322">
        <f t="shared" si="16"/>
        <v>48.836122411789241</v>
      </c>
      <c r="N81" s="322">
        <f t="shared" si="16"/>
        <v>49.677746196368766</v>
      </c>
      <c r="O81" s="322">
        <f t="shared" si="16"/>
        <v>48.506780718545926</v>
      </c>
      <c r="P81" s="322">
        <f t="shared" si="16"/>
        <v>45.65608774184809</v>
      </c>
      <c r="Q81" s="322">
        <f t="shared" si="16"/>
        <v>45.316254286959335</v>
      </c>
      <c r="R81" s="322">
        <f t="shared" si="16"/>
        <v>44.782117550659223</v>
      </c>
      <c r="S81" s="322">
        <f t="shared" si="16"/>
        <v>44.567239448558674</v>
      </c>
      <c r="T81" s="322">
        <f t="shared" si="16"/>
        <v>44.653240672446977</v>
      </c>
      <c r="U81" s="322">
        <f t="shared" si="16"/>
        <v>44.271085391808938</v>
      </c>
      <c r="V81" s="322">
        <f t="shared" si="16"/>
        <v>46.38864243655361</v>
      </c>
      <c r="W81" s="322">
        <f t="shared" si="16"/>
        <v>44.934769899421788</v>
      </c>
      <c r="X81" s="322">
        <f t="shared" si="16"/>
        <v>41.075085611101812</v>
      </c>
      <c r="Y81" s="322">
        <f t="shared" si="16"/>
        <v>39.084281515055153</v>
      </c>
      <c r="DA81" s="95"/>
    </row>
    <row r="82" spans="1:105" ht="12" customHeight="1" x14ac:dyDescent="0.25">
      <c r="A82" s="55" t="s">
        <v>91</v>
      </c>
      <c r="B82" s="334">
        <f>IF(B$6=0,0,B$6/TEL!B$5*1000)</f>
        <v>2.0286247828568502</v>
      </c>
      <c r="C82" s="334">
        <f>IF(C$6=0,0,C$6/TEL!C$5*1000)</f>
        <v>2.0371337722368734</v>
      </c>
      <c r="D82" s="334">
        <f>IF(D$6=0,0,D$6/TEL!D$5*1000)</f>
        <v>2.0057478742226507</v>
      </c>
      <c r="E82" s="334">
        <f>IF(E$6=0,0,E$6/TEL!E$5*1000)</f>
        <v>1.9955471152531918</v>
      </c>
      <c r="F82" s="334">
        <f>IF(F$6=0,0,F$6/TEL!F$5*1000)</f>
        <v>1.9319054083963572</v>
      </c>
      <c r="G82" s="334">
        <f>IF(G$6=0,0,G$6/TEL!G$5*1000)</f>
        <v>1.6691945436552145</v>
      </c>
      <c r="H82" s="334">
        <f>IF(H$6=0,0,H$6/TEL!H$5*1000)</f>
        <v>1.6025896800973074</v>
      </c>
      <c r="I82" s="334">
        <f>IF(I$6=0,0,I$6/TEL!I$5*1000)</f>
        <v>1.6036362449626718</v>
      </c>
      <c r="J82" s="334">
        <f>IF(J$6=0,0,J$6/TEL!J$5*1000)</f>
        <v>1.5539393481761761</v>
      </c>
      <c r="K82" s="334">
        <f>IF(K$6=0,0,K$6/TEL!K$5*1000)</f>
        <v>1.5232583092534278</v>
      </c>
      <c r="L82" s="334">
        <f>IF(L$6=0,0,L$6/TEL!L$5*1000)</f>
        <v>1.5028019598899385</v>
      </c>
      <c r="M82" s="334">
        <f>IF(M$6=0,0,M$6/TEL!M$5*1000)</f>
        <v>1.4304465795078767</v>
      </c>
      <c r="N82" s="334">
        <f>IF(N$6=0,0,N$6/TEL!N$5*1000)</f>
        <v>1.3245979019218661</v>
      </c>
      <c r="O82" s="334">
        <f>IF(O$6=0,0,O$6/TEL!O$5*1000)</f>
        <v>1.2886874891507074</v>
      </c>
      <c r="P82" s="334">
        <f>IF(P$6=0,0,P$6/TEL!P$5*1000)</f>
        <v>1.2190227474691173</v>
      </c>
      <c r="Q82" s="334">
        <f>IF(Q$6=0,0,Q$6/TEL!Q$5*1000)</f>
        <v>1.2398175483571163</v>
      </c>
      <c r="R82" s="334">
        <f>IF(R$6=0,0,R$6/TEL!R$5*1000)</f>
        <v>1.2157117482987936</v>
      </c>
      <c r="S82" s="334">
        <f>IF(S$6=0,0,S$6/TEL!S$5*1000)</f>
        <v>1.1511651888189236</v>
      </c>
      <c r="T82" s="334">
        <f>IF(T$6=0,0,T$6/TEL!T$5*1000)</f>
        <v>1.1781003604215181</v>
      </c>
      <c r="U82" s="334">
        <f>IF(U$6=0,0,U$6/TEL!U$5*1000)</f>
        <v>1.2107397038958105</v>
      </c>
      <c r="V82" s="334">
        <f>IF(V$6=0,0,V$6/TEL!V$5*1000)</f>
        <v>1.2146369711648486</v>
      </c>
      <c r="W82" s="334">
        <f>IF(W$6=0,0,W$6/TEL!W$5*1000)</f>
        <v>1.1879682545634205</v>
      </c>
      <c r="X82" s="334">
        <f>IF(X$6=0,0,X$6/TEL!X$5*1000)</f>
        <v>1.1522616898174478</v>
      </c>
      <c r="Y82" s="334">
        <f>IF(Y$6=0,0,Y$6/TEL!Y$5*1000)</f>
        <v>1.0713460953030531</v>
      </c>
      <c r="DA82" s="67"/>
    </row>
    <row r="83" spans="1:105" ht="12" customHeight="1" x14ac:dyDescent="0.25">
      <c r="A83" s="173" t="s">
        <v>92</v>
      </c>
      <c r="B83" s="335">
        <f>IF(B$7=0,0,B$7/TEL!B$5*1000)</f>
        <v>1.6645126423440828</v>
      </c>
      <c r="C83" s="335">
        <f>IF(C$7=0,0,C$7/TEL!C$5*1000)</f>
        <v>1.6714943772199991</v>
      </c>
      <c r="D83" s="335">
        <f>IF(D$7=0,0,D$7/TEL!D$5*1000)</f>
        <v>1.6457418455160218</v>
      </c>
      <c r="E83" s="335">
        <f>IF(E$7=0,0,E$7/TEL!E$5*1000)</f>
        <v>1.6373719920026193</v>
      </c>
      <c r="F83" s="335">
        <f>IF(F$7=0,0,F$7/TEL!F$5*1000)</f>
        <v>1.5851531556072678</v>
      </c>
      <c r="G83" s="335">
        <f>IF(G$7=0,0,G$7/TEL!G$5*1000)</f>
        <v>1.369595522999151</v>
      </c>
      <c r="H83" s="335">
        <f>IF(H$7=0,0,H$7/TEL!H$5*1000)</f>
        <v>1.3149453785413809</v>
      </c>
      <c r="I83" s="335">
        <f>IF(I$7=0,0,I$7/TEL!I$5*1000)</f>
        <v>1.3158040984309103</v>
      </c>
      <c r="J83" s="335">
        <f>IF(J$7=0,0,J$7/TEL!J$5*1000)</f>
        <v>1.2750271574778884</v>
      </c>
      <c r="K83" s="335">
        <f>IF(K$7=0,0,K$7/TEL!K$5*1000)</f>
        <v>1.2498529716951201</v>
      </c>
      <c r="L83" s="335">
        <f>IF(L$7=0,0,L$7/TEL!L$5*1000)</f>
        <v>1.2330682747814876</v>
      </c>
      <c r="M83" s="335">
        <f>IF(M$7=0,0,M$7/TEL!M$5*1000)</f>
        <v>1.1736997575449251</v>
      </c>
      <c r="N83" s="335">
        <f>IF(N$7=0,0,N$7/TEL!N$5*1000)</f>
        <v>1.0868495605512745</v>
      </c>
      <c r="O83" s="335">
        <f>IF(O$7=0,0,O$7/TEL!O$5*1000)</f>
        <v>1.057384606482632</v>
      </c>
      <c r="P83" s="335">
        <f>IF(P$7=0,0,P$7/TEL!P$5*1000)</f>
        <v>1.0002237927951731</v>
      </c>
      <c r="Q83" s="335">
        <f>IF(Q$7=0,0,Q$7/TEL!Q$5*1000)</f>
        <v>1.0172861935237878</v>
      </c>
      <c r="R83" s="335">
        <f>IF(R$7=0,0,R$7/TEL!R$5*1000)</f>
        <v>0.99750707552721507</v>
      </c>
      <c r="S83" s="335">
        <f>IF(S$7=0,0,S$7/TEL!S$5*1000)</f>
        <v>0.94454579595398847</v>
      </c>
      <c r="T83" s="335">
        <f>IF(T$7=0,0,T$7/TEL!T$5*1000)</f>
        <v>0.96664644957663004</v>
      </c>
      <c r="U83" s="335">
        <f>IF(U$7=0,0,U$7/TEL!U$5*1000)</f>
        <v>0.99342744935040894</v>
      </c>
      <c r="V83" s="335">
        <f>IF(V$7=0,0,V$7/TEL!V$5*1000)</f>
        <v>0.9966252071096191</v>
      </c>
      <c r="W83" s="335">
        <f>IF(W$7=0,0,W$7/TEL!W$5*1000)</f>
        <v>0.97474318323152453</v>
      </c>
      <c r="X83" s="335">
        <f>IF(X$7=0,0,X$7/TEL!X$5*1000)</f>
        <v>0.94544548908098303</v>
      </c>
      <c r="Y83" s="335">
        <f>IF(Y$7=0,0,Y$7/TEL!Y$5*1000)</f>
        <v>0.87905320640250517</v>
      </c>
      <c r="DA83" s="177"/>
    </row>
    <row r="84" spans="1:105" ht="12" customHeight="1" x14ac:dyDescent="0.25">
      <c r="A84" s="173" t="s">
        <v>93</v>
      </c>
      <c r="B84" s="335">
        <f>IF(B$8=0,0,B$8/TEL!B$5*1000)</f>
        <v>1.1963684616848096</v>
      </c>
      <c r="C84" s="335">
        <f>IF(C$8=0,0,C$8/TEL!C$5*1000)</f>
        <v>1.2013865836268742</v>
      </c>
      <c r="D84" s="335">
        <f>IF(D$8=0,0,D$8/TEL!D$5*1000)</f>
        <v>1.1828769514646407</v>
      </c>
      <c r="E84" s="335">
        <f>IF(E$8=0,0,E$8/TEL!E$5*1000)</f>
        <v>1.1768611192518827</v>
      </c>
      <c r="F84" s="335">
        <f>IF(F$8=0,0,F$8/TEL!F$5*1000)</f>
        <v>1.1393288305927241</v>
      </c>
      <c r="G84" s="335">
        <f>IF(G$8=0,0,G$8/TEL!G$5*1000)</f>
        <v>0.98439678215563953</v>
      </c>
      <c r="H84" s="335">
        <f>IF(H$8=0,0,H$8/TEL!H$5*1000)</f>
        <v>0.94511699082661771</v>
      </c>
      <c r="I84" s="335">
        <f>IF(I$8=0,0,I$8/TEL!I$5*1000)</f>
        <v>0.94573419574721651</v>
      </c>
      <c r="J84" s="335">
        <f>IF(J$8=0,0,J$8/TEL!J$5*1000)</f>
        <v>0.91642576943723231</v>
      </c>
      <c r="K84" s="335">
        <f>IF(K$8=0,0,K$8/TEL!K$5*1000)</f>
        <v>0.8983318234058677</v>
      </c>
      <c r="L84" s="335">
        <f>IF(L$8=0,0,L$8/TEL!L$5*1000)</f>
        <v>0.88626782249919456</v>
      </c>
      <c r="M84" s="335">
        <f>IF(M$8=0,0,M$8/TEL!M$5*1000)</f>
        <v>0.84359670073541471</v>
      </c>
      <c r="N84" s="335">
        <f>IF(N$8=0,0,N$8/TEL!N$5*1000)</f>
        <v>0.78117312164622865</v>
      </c>
      <c r="O84" s="335">
        <f>IF(O$8=0,0,O$8/TEL!O$5*1000)</f>
        <v>0.75999518590939186</v>
      </c>
      <c r="P84" s="335">
        <f>IF(P$8=0,0,P$8/TEL!P$5*1000)</f>
        <v>0.71891085107153074</v>
      </c>
      <c r="Q84" s="335">
        <f>IF(Q$8=0,0,Q$8/TEL!Q$5*1000)</f>
        <v>0.73117445159522243</v>
      </c>
      <c r="R84" s="335">
        <f>IF(R$8=0,0,R$8/TEL!R$5*1000)</f>
        <v>0.71695821053518605</v>
      </c>
      <c r="S84" s="335">
        <f>IF(S$8=0,0,S$8/TEL!S$5*1000)</f>
        <v>0.67889229084192926</v>
      </c>
      <c r="T84" s="335">
        <f>IF(T$8=0,0,T$8/TEL!T$5*1000)</f>
        <v>0.69477713563320298</v>
      </c>
      <c r="U84" s="335">
        <f>IF(U$8=0,0,U$8/TEL!U$5*1000)</f>
        <v>0.71402597922060629</v>
      </c>
      <c r="V84" s="335">
        <f>IF(V$8=0,0,V$8/TEL!V$5*1000)</f>
        <v>0.71632436761003893</v>
      </c>
      <c r="W84" s="335">
        <f>IF(W$8=0,0,W$8/TEL!W$5*1000)</f>
        <v>0.70059666294765832</v>
      </c>
      <c r="X84" s="335">
        <f>IF(X$8=0,0,X$8/TEL!X$5*1000)</f>
        <v>0.67953894527695646</v>
      </c>
      <c r="Y84" s="335">
        <f>IF(Y$8=0,0,Y$8/TEL!Y$5*1000)</f>
        <v>0.63181949210180077</v>
      </c>
      <c r="DA84" s="177"/>
    </row>
    <row r="85" spans="1:105" ht="12" customHeight="1" x14ac:dyDescent="0.25">
      <c r="A85" s="173" t="s">
        <v>94</v>
      </c>
      <c r="B85" s="335">
        <f>IF(B$9=0,0,B$9/TEL!B$5*1000)</f>
        <v>2.3407209032963663</v>
      </c>
      <c r="C85" s="335">
        <f>IF(C$9=0,0,C$9/TEL!C$5*1000)</f>
        <v>2.350538967965623</v>
      </c>
      <c r="D85" s="335">
        <f>IF(D$9=0,0,D$9/TEL!D$5*1000)</f>
        <v>2.3143244702569055</v>
      </c>
      <c r="E85" s="335">
        <f>IF(E$9=0,0,E$9/TEL!E$5*1000)</f>
        <v>2.3025543637536838</v>
      </c>
      <c r="F85" s="335">
        <f>IF(F$9=0,0,F$9/TEL!F$5*1000)</f>
        <v>2.2291216250727199</v>
      </c>
      <c r="G85" s="335">
        <f>IF(G$9=0,0,G$9/TEL!G$5*1000)</f>
        <v>1.9259937042175557</v>
      </c>
      <c r="H85" s="335">
        <f>IF(H$9=0,0,H$9/TEL!H$5*1000)</f>
        <v>1.849141938573817</v>
      </c>
      <c r="I85" s="335">
        <f>IF(I$9=0,0,I$9/TEL!I$5*1000)</f>
        <v>1.8503495134184675</v>
      </c>
      <c r="J85" s="335">
        <f>IF(J$9=0,0,J$9/TEL!J$5*1000)</f>
        <v>1.7930069402032804</v>
      </c>
      <c r="K85" s="335">
        <f>IF(K$9=0,0,K$9/TEL!K$5*1000)</f>
        <v>1.7576057414462625</v>
      </c>
      <c r="L85" s="335">
        <f>IF(L$9=0,0,L$9/TEL!L$5*1000)</f>
        <v>1.7340022614114676</v>
      </c>
      <c r="M85" s="335">
        <f>IF(M$9=0,0,M$9/TEL!M$5*1000)</f>
        <v>1.6505152840475508</v>
      </c>
      <c r="N85" s="335">
        <f>IF(N$9=0,0,N$9/TEL!N$5*1000)</f>
        <v>1.5283821945252305</v>
      </c>
      <c r="O85" s="335">
        <f>IF(O$9=0,0,O$9/TEL!O$5*1000)</f>
        <v>1.4869471028662016</v>
      </c>
      <c r="P85" s="335">
        <f>IF(P$9=0,0,P$9/TEL!P$5*1000)</f>
        <v>1.4065647086182127</v>
      </c>
      <c r="Q85" s="335">
        <f>IF(Q$9=0,0,Q$9/TEL!Q$5*1000)</f>
        <v>1.4305587096428272</v>
      </c>
      <c r="R85" s="335">
        <f>IF(R$9=0,0,R$9/TEL!R$5*1000)</f>
        <v>1.4027443249601459</v>
      </c>
      <c r="S85" s="335">
        <f>IF(S$9=0,0,S$9/TEL!S$5*1000)</f>
        <v>1.3282675255602967</v>
      </c>
      <c r="T85" s="335">
        <f>IF(T$9=0,0,T$9/TEL!T$5*1000)</f>
        <v>1.3593465697171359</v>
      </c>
      <c r="U85" s="335">
        <f>IF(U$9=0,0,U$9/TEL!U$5*1000)</f>
        <v>1.3970073506490124</v>
      </c>
      <c r="V85" s="335">
        <f>IF(V$9=0,0,V$9/TEL!V$5*1000)</f>
        <v>1.4015041974979019</v>
      </c>
      <c r="W85" s="335">
        <f>IF(W$9=0,0,W$9/TEL!W$5*1000)</f>
        <v>1.3707326014193313</v>
      </c>
      <c r="X85" s="335">
        <f>IF(X$9=0,0,X$9/TEL!X$5*1000)</f>
        <v>1.3295327190201318</v>
      </c>
      <c r="Y85" s="335">
        <f>IF(Y$9=0,0,Y$9/TEL!Y$5*1000)</f>
        <v>1.2361685715035233</v>
      </c>
      <c r="DA85" s="177"/>
    </row>
    <row r="86" spans="1:105" ht="12" customHeight="1" x14ac:dyDescent="0.25">
      <c r="A86" s="56" t="s">
        <v>95</v>
      </c>
      <c r="B86" s="336">
        <f>IF(B$10=0,0,B$10/TEL!B$5*1000)</f>
        <v>7.5426589034965179</v>
      </c>
      <c r="C86" s="336">
        <f>IF(C$10=0,0,C$10/TEL!C$5*1000)</f>
        <v>7.4110696840723183</v>
      </c>
      <c r="D86" s="336">
        <f>IF(D$10=0,0,D$10/TEL!D$5*1000)</f>
        <v>7.9011983345043983</v>
      </c>
      <c r="E86" s="336">
        <f>IF(E$10=0,0,E$10/TEL!E$5*1000)</f>
        <v>8.4805380130774957</v>
      </c>
      <c r="F86" s="336">
        <f>IF(F$10=0,0,F$10/TEL!F$5*1000)</f>
        <v>8.2762980121372909</v>
      </c>
      <c r="G86" s="336">
        <f>IF(G$10=0,0,G$10/TEL!G$5*1000)</f>
        <v>7.2010364205287338</v>
      </c>
      <c r="H86" s="336">
        <f>IF(H$10=0,0,H$10/TEL!H$5*1000)</f>
        <v>6.608887654069755</v>
      </c>
      <c r="I86" s="336">
        <f>IF(I$10=0,0,I$10/TEL!I$5*1000)</f>
        <v>5.5779043038480483</v>
      </c>
      <c r="J86" s="336">
        <f>IF(J$10=0,0,J$10/TEL!J$5*1000)</f>
        <v>5.0908246421583474</v>
      </c>
      <c r="K86" s="336">
        <f>IF(K$10=0,0,K$10/TEL!K$5*1000)</f>
        <v>5.2566260640811127</v>
      </c>
      <c r="L86" s="336">
        <f>IF(L$10=0,0,L$10/TEL!L$5*1000)</f>
        <v>4.7863321907042149</v>
      </c>
      <c r="M86" s="336">
        <f>IF(M$10=0,0,M$10/TEL!M$5*1000)</f>
        <v>4.1170633404973582</v>
      </c>
      <c r="N86" s="336">
        <f>IF(N$10=0,0,N$10/TEL!N$5*1000)</f>
        <v>4.393160332594686</v>
      </c>
      <c r="O86" s="336">
        <f>IF(O$10=0,0,O$10/TEL!O$5*1000)</f>
        <v>4.3074020081241793</v>
      </c>
      <c r="P86" s="336">
        <f>IF(P$10=0,0,P$10/TEL!P$5*1000)</f>
        <v>4.0473543790205442</v>
      </c>
      <c r="Q86" s="336">
        <f>IF(Q$10=0,0,Q$10/TEL!Q$5*1000)</f>
        <v>3.9531259913465213</v>
      </c>
      <c r="R86" s="336">
        <f>IF(R$10=0,0,R$10/TEL!R$5*1000)</f>
        <v>3.9133301995537422</v>
      </c>
      <c r="S86" s="336">
        <f>IF(S$10=0,0,S$10/TEL!S$5*1000)</f>
        <v>4.0458646663029345</v>
      </c>
      <c r="T86" s="336">
        <f>IF(T$10=0,0,T$10/TEL!T$5*1000)</f>
        <v>3.9905745122791072</v>
      </c>
      <c r="U86" s="336">
        <f>IF(U$10=0,0,U$10/TEL!U$5*1000)</f>
        <v>3.8824874880604452</v>
      </c>
      <c r="V86" s="336">
        <f>IF(V$10=0,0,V$10/TEL!V$5*1000)</f>
        <v>4.2349712672886142</v>
      </c>
      <c r="W86" s="336">
        <f>IF(W$10=0,0,W$10/TEL!W$5*1000)</f>
        <v>4.095792190175473</v>
      </c>
      <c r="X86" s="336">
        <f>IF(X$10=0,0,X$10/TEL!X$5*1000)</f>
        <v>3.591730239750996</v>
      </c>
      <c r="Y86" s="336">
        <f>IF(Y$10=0,0,Y$10/TEL!Y$5*1000)</f>
        <v>3.4666336999660019</v>
      </c>
      <c r="DA86" s="68"/>
    </row>
    <row r="87" spans="1:105" ht="12" customHeight="1" x14ac:dyDescent="0.25">
      <c r="A87" s="174" t="s">
        <v>2707</v>
      </c>
      <c r="B87" s="349">
        <f>IF(B$16=0,0,B$16/TEL!B$5*1000)</f>
        <v>3.7537319123022224</v>
      </c>
      <c r="C87" s="349">
        <f>IF(C$16=0,0,C$16/TEL!C$5*1000)</f>
        <v>3.6661052074549709</v>
      </c>
      <c r="D87" s="349">
        <f>IF(D$16=0,0,D$16/TEL!D$5*1000)</f>
        <v>3.9259979220378303</v>
      </c>
      <c r="E87" s="349">
        <f>IF(E$16=0,0,E$16/TEL!E$5*1000)</f>
        <v>4.1920693824366939</v>
      </c>
      <c r="F87" s="349">
        <f>IF(F$16=0,0,F$16/TEL!F$5*1000)</f>
        <v>4.1221060810369261</v>
      </c>
      <c r="G87" s="349">
        <f>IF(G$16=0,0,G$16/TEL!G$5*1000)</f>
        <v>3.5629868617284677</v>
      </c>
      <c r="H87" s="349">
        <f>IF(H$16=0,0,H$16/TEL!H$5*1000)</f>
        <v>3.2585652041594249</v>
      </c>
      <c r="I87" s="349">
        <f>IF(I$16=0,0,I$16/TEL!I$5*1000)</f>
        <v>2.8078193511132006</v>
      </c>
      <c r="J87" s="349">
        <f>IF(J$16=0,0,J$16/TEL!J$5*1000)</f>
        <v>2.5854681657805543</v>
      </c>
      <c r="K87" s="349">
        <f>IF(K$16=0,0,K$16/TEL!K$5*1000)</f>
        <v>2.5904769497142457</v>
      </c>
      <c r="L87" s="349">
        <f>IF(L$16=0,0,L$16/TEL!L$5*1000)</f>
        <v>2.3572056875824519</v>
      </c>
      <c r="M87" s="349">
        <f>IF(M$16=0,0,M$16/TEL!M$5*1000)</f>
        <v>1.9932635402972183</v>
      </c>
      <c r="N87" s="349">
        <f>IF(N$16=0,0,N$16/TEL!N$5*1000)</f>
        <v>2.1642802556627196</v>
      </c>
      <c r="O87" s="349">
        <f>IF(O$16=0,0,O$16/TEL!O$5*1000)</f>
        <v>2.1173007163583866</v>
      </c>
      <c r="P87" s="349">
        <f>IF(P$16=0,0,P$16/TEL!P$5*1000)</f>
        <v>1.9866419094813665</v>
      </c>
      <c r="Q87" s="349">
        <f>IF(Q$16=0,0,Q$16/TEL!Q$5*1000)</f>
        <v>1.9413752926268211</v>
      </c>
      <c r="R87" s="349">
        <f>IF(R$16=0,0,R$16/TEL!R$5*1000)</f>
        <v>1.9291485126206303</v>
      </c>
      <c r="S87" s="349">
        <f>IF(S$16=0,0,S$16/TEL!S$5*1000)</f>
        <v>1.9768173011419023</v>
      </c>
      <c r="T87" s="349">
        <f>IF(T$16=0,0,T$16/TEL!T$5*1000)</f>
        <v>1.9566994694249642</v>
      </c>
      <c r="U87" s="349">
        <f>IF(U$16=0,0,U$16/TEL!U$5*1000)</f>
        <v>1.8955928835431164</v>
      </c>
      <c r="V87" s="349">
        <f>IF(V$16=0,0,V$16/TEL!V$5*1000)</f>
        <v>2.0346381244235321</v>
      </c>
      <c r="W87" s="349">
        <f>IF(W$16=0,0,W$16/TEL!W$5*1000)</f>
        <v>1.9575005492548305</v>
      </c>
      <c r="X87" s="349">
        <f>IF(X$16=0,0,X$16/TEL!X$5*1000)</f>
        <v>1.7241539242213402</v>
      </c>
      <c r="Y87" s="349">
        <f>IF(Y$16=0,0,Y$16/TEL!Y$5*1000)</f>
        <v>1.6662368569395452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31.906721254568879</v>
      </c>
      <c r="C88" s="349">
        <f>IF(C$27=0,0,C$27/TEL!C$5*1000)</f>
        <v>31.161894263367277</v>
      </c>
      <c r="D88" s="349">
        <f>IF(D$27=0,0,D$27/TEL!D$5*1000)</f>
        <v>33.370982337321543</v>
      </c>
      <c r="E88" s="349">
        <f>IF(E$27=0,0,E$27/TEL!E$5*1000)</f>
        <v>35.632589750711894</v>
      </c>
      <c r="F88" s="349">
        <f>IF(F$27=0,0,F$27/TEL!F$5*1000)</f>
        <v>35.037901688813889</v>
      </c>
      <c r="G88" s="349">
        <f>IF(G$27=0,0,G$27/TEL!G$5*1000)</f>
        <v>30.285388324691979</v>
      </c>
      <c r="H88" s="349">
        <f>IF(H$27=0,0,H$27/TEL!H$5*1000)</f>
        <v>27.697804235355122</v>
      </c>
      <c r="I88" s="349">
        <f>IF(I$27=0,0,I$27/TEL!I$5*1000)</f>
        <v>23.866464484462199</v>
      </c>
      <c r="J88" s="349">
        <f>IF(J$27=0,0,J$27/TEL!J$5*1000)</f>
        <v>21.976479409134729</v>
      </c>
      <c r="K88" s="349">
        <f>IF(K$27=0,0,K$27/TEL!K$5*1000)</f>
        <v>22.019054072571087</v>
      </c>
      <c r="L88" s="349">
        <f>IF(L$27=0,0,L$27/TEL!L$5*1000)</f>
        <v>20.036248344450836</v>
      </c>
      <c r="M88" s="349">
        <f>IF(M$27=0,0,M$27/TEL!M$5*1000)</f>
        <v>16.94274009252636</v>
      </c>
      <c r="N88" s="349">
        <f>IF(N$27=0,0,N$27/TEL!N$5*1000)</f>
        <v>18.396382173133109</v>
      </c>
      <c r="O88" s="349">
        <f>IF(O$27=0,0,O$27/TEL!O$5*1000)</f>
        <v>17.997056089046289</v>
      </c>
      <c r="P88" s="349">
        <f>IF(P$27=0,0,P$27/TEL!P$5*1000)</f>
        <v>16.886456230591616</v>
      </c>
      <c r="Q88" s="349">
        <f>IF(Q$27=0,0,Q$27/TEL!Q$5*1000)</f>
        <v>16.501689987327975</v>
      </c>
      <c r="R88" s="349">
        <f>IF(R$27=0,0,R$27/TEL!R$5*1000)</f>
        <v>16.397762357275358</v>
      </c>
      <c r="S88" s="349">
        <f>IF(S$27=0,0,S$27/TEL!S$5*1000)</f>
        <v>16.80294705970617</v>
      </c>
      <c r="T88" s="349">
        <f>IF(T$27=0,0,T$27/TEL!T$5*1000)</f>
        <v>16.631945490112191</v>
      </c>
      <c r="U88" s="349">
        <f>IF(U$27=0,0,U$27/TEL!U$5*1000)</f>
        <v>16.112539510116491</v>
      </c>
      <c r="V88" s="349">
        <f>IF(V$27=0,0,V$27/TEL!V$5*1000)</f>
        <v>17.294424057600025</v>
      </c>
      <c r="W88" s="349">
        <f>IF(W$27=0,0,W$27/TEL!W$5*1000)</f>
        <v>16.63875466866606</v>
      </c>
      <c r="X88" s="349">
        <f>IF(X$27=0,0,X$27/TEL!X$5*1000)</f>
        <v>14.65530835588139</v>
      </c>
      <c r="Y88" s="349">
        <f>IF(Y$27=0,0,Y$27/TEL!Y$5*1000)</f>
        <v>14.163013283986137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7.3862748504018674</v>
      </c>
      <c r="C89" s="349">
        <f>IF(C$38=0,0,C$38/TEL!C$5*1000)</f>
        <v>7.4172562989137427</v>
      </c>
      <c r="D89" s="349">
        <f>IF(D$38=0,0,D$38/TEL!D$5*1000)</f>
        <v>7.3029794394773422</v>
      </c>
      <c r="E89" s="349">
        <f>IF(E$38=0,0,E$38/TEL!E$5*1000)</f>
        <v>7.2658382145116214</v>
      </c>
      <c r="F89" s="349">
        <f>IF(F$38=0,0,F$38/TEL!F$5*1000)</f>
        <v>7.0341171280072512</v>
      </c>
      <c r="G89" s="349">
        <f>IF(G$38=0,0,G$38/TEL!G$5*1000)</f>
        <v>6.0775801333087305</v>
      </c>
      <c r="H89" s="349">
        <f>IF(H$38=0,0,H$38/TEL!H$5*1000)</f>
        <v>5.8350701172773771</v>
      </c>
      <c r="I89" s="349">
        <f>IF(I$38=0,0,I$38/TEL!I$5*1000)</f>
        <v>5.8388806867871645</v>
      </c>
      <c r="J89" s="349">
        <f>IF(J$38=0,0,J$38/TEL!J$5*1000)</f>
        <v>5.6579330113081294</v>
      </c>
      <c r="K89" s="349">
        <f>IF(K$38=0,0,K$38/TEL!K$5*1000)</f>
        <v>5.5462225618970935</v>
      </c>
      <c r="L89" s="349">
        <f>IF(L$38=0,0,L$38/TEL!L$5*1000)</f>
        <v>5.4717404693428522</v>
      </c>
      <c r="M89" s="349">
        <f>IF(M$38=0,0,M$38/TEL!M$5*1000)</f>
        <v>5.2082926741056026</v>
      </c>
      <c r="N89" s="349">
        <f>IF(N$38=0,0,N$38/TEL!N$5*1000)</f>
        <v>4.8228949249462794</v>
      </c>
      <c r="O89" s="349">
        <f>IF(O$38=0,0,O$38/TEL!O$5*1000)</f>
        <v>4.6921441912666779</v>
      </c>
      <c r="P89" s="349">
        <f>IF(P$38=0,0,P$38/TEL!P$5*1000)</f>
        <v>4.4384930805285787</v>
      </c>
      <c r="Q89" s="349">
        <f>IF(Q$38=0,0,Q$38/TEL!Q$5*1000)</f>
        <v>4.5142074837618082</v>
      </c>
      <c r="R89" s="349">
        <f>IF(R$38=0,0,R$38/TEL!R$5*1000)</f>
        <v>4.4264376476520182</v>
      </c>
      <c r="S89" s="349">
        <f>IF(S$38=0,0,S$38/TEL!S$5*1000)</f>
        <v>4.1914219695458232</v>
      </c>
      <c r="T89" s="349">
        <f>IF(T$38=0,0,T$38/TEL!T$5*1000)</f>
        <v>4.2894936199962954</v>
      </c>
      <c r="U89" s="349">
        <f>IF(U$38=0,0,U$38/TEL!U$5*1000)</f>
        <v>4.4083343064924367</v>
      </c>
      <c r="V89" s="349">
        <f>IF(V$38=0,0,V$38/TEL!V$5*1000)</f>
        <v>4.4225243565489363</v>
      </c>
      <c r="W89" s="349">
        <f>IF(W$38=0,0,W$38/TEL!W$5*1000)</f>
        <v>4.32542287558989</v>
      </c>
      <c r="X89" s="349">
        <f>IF(X$38=0,0,X$38/TEL!X$5*1000)</f>
        <v>4.1954143577968592</v>
      </c>
      <c r="Y89" s="349">
        <f>IF(Y$38=0,0,Y$38/TEL!Y$5*1000)</f>
        <v>3.9007986034111175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21.759952839824365</v>
      </c>
      <c r="C90" s="349">
        <f>IF(C$39=0,0,C$39/TEL!C$5*1000)</f>
        <v>21.575566558836556</v>
      </c>
      <c r="D90" s="349">
        <f>IF(D$39=0,0,D$39/TEL!D$5*1000)</f>
        <v>22.08682348416686</v>
      </c>
      <c r="E90" s="349">
        <f>IF(E$39=0,0,E$39/TEL!E$5*1000)</f>
        <v>22.737263545093775</v>
      </c>
      <c r="F90" s="349">
        <f>IF(F$39=0,0,F$39/TEL!F$5*1000)</f>
        <v>22.126307557854844</v>
      </c>
      <c r="G90" s="349">
        <f>IF(G$39=0,0,G$39/TEL!G$5*1000)</f>
        <v>19.116345395381305</v>
      </c>
      <c r="H90" s="349">
        <f>IF(H$39=0,0,H$39/TEL!H$5*1000)</f>
        <v>17.93086082352907</v>
      </c>
      <c r="I90" s="349">
        <f>IF(I$39=0,0,I$39/TEL!I$5*1000)</f>
        <v>16.736829696830466</v>
      </c>
      <c r="J90" s="349">
        <f>IF(J$39=0,0,J$39/TEL!J$5*1000)</f>
        <v>15.853287162410711</v>
      </c>
      <c r="K90" s="349">
        <f>IF(K$39=0,0,K$39/TEL!K$5*1000)</f>
        <v>15.707838365306905</v>
      </c>
      <c r="L90" s="349">
        <f>IF(L$39=0,0,L$39/TEL!L$5*1000)</f>
        <v>14.956564866073219</v>
      </c>
      <c r="M90" s="349">
        <f>IF(M$39=0,0,M$39/TEL!M$5*1000)</f>
        <v>13.565279878052465</v>
      </c>
      <c r="N90" s="349">
        <f>IF(N$39=0,0,N$39/TEL!N$5*1000)</f>
        <v>13.410225946850591</v>
      </c>
      <c r="O90" s="349">
        <f>IF(O$39=0,0,O$39/TEL!O$5*1000)</f>
        <v>13.078043570058242</v>
      </c>
      <c r="P90" s="349">
        <f>IF(P$39=0,0,P$39/TEL!P$5*1000)</f>
        <v>12.323679582479551</v>
      </c>
      <c r="Q90" s="349">
        <f>IF(Q$39=0,0,Q$39/TEL!Q$5*1000)</f>
        <v>12.330494164437003</v>
      </c>
      <c r="R90" s="349">
        <f>IF(R$39=0,0,R$39/TEL!R$5*1000)</f>
        <v>12.158200851752948</v>
      </c>
      <c r="S90" s="349">
        <f>IF(S$39=0,0,S$39/TEL!S$5*1000)</f>
        <v>11.909241906959503</v>
      </c>
      <c r="T90" s="349">
        <f>IF(T$39=0,0,T$39/TEL!T$5*1000)</f>
        <v>12.011593146709917</v>
      </c>
      <c r="U90" s="349">
        <f>IF(U$39=0,0,U$39/TEL!U$5*1000)</f>
        <v>12.039257263519838</v>
      </c>
      <c r="V90" s="349">
        <f>IF(V$39=0,0,V$39/TEL!V$5*1000)</f>
        <v>12.450113278229409</v>
      </c>
      <c r="W90" s="349">
        <f>IF(W$39=0,0,W$39/TEL!W$5*1000)</f>
        <v>12.096010467903865</v>
      </c>
      <c r="X90" s="349">
        <f>IF(X$39=0,0,X$39/TEL!X$5*1000)</f>
        <v>11.262159107796283</v>
      </c>
      <c r="Y90" s="349">
        <f>IF(Y$39=0,0,Y$39/TEL!Y$5*1000)</f>
        <v>10.637782525400752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2.7104525066791223</v>
      </c>
      <c r="C91" s="337">
        <f>IF(C$59=0,0,C$59/TEL!C$5*1000)</f>
        <v>2.7218213964754443</v>
      </c>
      <c r="D91" s="337">
        <f>IF(D$59=0,0,D$59/TEL!D$5*1000)</f>
        <v>2.6798865908544558</v>
      </c>
      <c r="E91" s="337">
        <f>IF(E$59=0,0,E$59/TEL!E$5*1000)</f>
        <v>2.6662573219268317</v>
      </c>
      <c r="F91" s="337">
        <f>IF(F$59=0,0,F$59/TEL!F$5*1000)</f>
        <v>2.5812254198534847</v>
      </c>
      <c r="G91" s="337">
        <f>IF(G$59=0,0,G$59/TEL!G$5*1000)</f>
        <v>2.230216535466945</v>
      </c>
      <c r="H91" s="337">
        <f>IF(H$59=0,0,H$59/TEL!H$5*1000)</f>
        <v>2.1412255495965491</v>
      </c>
      <c r="I91" s="337">
        <f>IF(I$59=0,0,I$59/TEL!I$5*1000)</f>
        <v>2.142623868490559</v>
      </c>
      <c r="J91" s="337">
        <f>IF(J$59=0,0,J$59/TEL!J$5*1000)</f>
        <v>2.076223674818749</v>
      </c>
      <c r="K91" s="337">
        <f>IF(K$59=0,0,K$59/TEL!K$5*1000)</f>
        <v>2.0352306338392467</v>
      </c>
      <c r="L91" s="337">
        <f>IF(L$59=0,0,L$59/TEL!L$5*1000)</f>
        <v>2.0078988355302019</v>
      </c>
      <c r="M91" s="337">
        <f>IF(M$59=0,0,M$59/TEL!M$5*1000)</f>
        <v>1.9112245644744701</v>
      </c>
      <c r="N91" s="337">
        <f>IF(N$59=0,0,N$59/TEL!N$5*1000)</f>
        <v>1.7697997845367803</v>
      </c>
      <c r="O91" s="337">
        <f>IF(O$59=0,0,O$59/TEL!O$5*1000)</f>
        <v>1.7218197592832212</v>
      </c>
      <c r="P91" s="337">
        <f>IF(P$59=0,0,P$59/TEL!P$5*1000)</f>
        <v>1.6287404597924071</v>
      </c>
      <c r="Q91" s="337">
        <f>IF(Q$59=0,0,Q$59/TEL!Q$5*1000)</f>
        <v>1.6565244643402541</v>
      </c>
      <c r="R91" s="337">
        <f>IF(R$59=0,0,R$59/TEL!R$5*1000)</f>
        <v>1.6243166224831835</v>
      </c>
      <c r="S91" s="337">
        <f>IF(S$59=0,0,S$59/TEL!S$5*1000)</f>
        <v>1.5380757437272075</v>
      </c>
      <c r="T91" s="337">
        <f>IF(T$59=0,0,T$59/TEL!T$5*1000)</f>
        <v>1.5740639185760188</v>
      </c>
      <c r="U91" s="337">
        <f>IF(U$59=0,0,U$59/TEL!U$5*1000)</f>
        <v>1.617673456960772</v>
      </c>
      <c r="V91" s="337">
        <f>IF(V$59=0,0,V$59/TEL!V$5*1000)</f>
        <v>1.6228806090806855</v>
      </c>
      <c r="W91" s="337">
        <f>IF(W$59=0,0,W$59/TEL!W$5*1000)</f>
        <v>1.5872484456697369</v>
      </c>
      <c r="X91" s="337">
        <f>IF(X$59=0,0,X$59/TEL!X$5*1000)</f>
        <v>1.5395407824594276</v>
      </c>
      <c r="Y91" s="337">
        <f>IF(Y$59=0,0,Y$59/TEL!Y$5*1000)</f>
        <v>1.4314291800407126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IT: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1307.9165966339631</v>
      </c>
      <c r="C5" s="223">
        <v>1300.9505754537349</v>
      </c>
      <c r="D5" s="223">
        <v>1311.3309217866449</v>
      </c>
      <c r="E5" s="223">
        <v>1314.135348105219</v>
      </c>
      <c r="F5" s="223">
        <v>1238.3724963022739</v>
      </c>
      <c r="G5" s="223">
        <v>1158.573686178383</v>
      </c>
      <c r="H5" s="223">
        <v>1099.042573398837</v>
      </c>
      <c r="I5" s="223">
        <v>925.17666347345357</v>
      </c>
      <c r="J5" s="223">
        <v>801.59794956175915</v>
      </c>
      <c r="K5" s="223">
        <v>674.11456234643856</v>
      </c>
      <c r="L5" s="223">
        <v>654.72925666568608</v>
      </c>
      <c r="M5" s="223">
        <v>586.12327809697319</v>
      </c>
      <c r="N5" s="223">
        <v>587.47230097234069</v>
      </c>
      <c r="O5" s="223">
        <v>570.86843495105006</v>
      </c>
      <c r="P5" s="223">
        <v>557.27584360545097</v>
      </c>
      <c r="Q5" s="223">
        <v>540.98822468842377</v>
      </c>
      <c r="R5" s="223">
        <v>536.65627884332071</v>
      </c>
      <c r="S5" s="223">
        <v>570.00488697925084</v>
      </c>
      <c r="T5" s="223">
        <v>551.55536069375364</v>
      </c>
      <c r="U5" s="223">
        <v>547.99018288149421</v>
      </c>
      <c r="V5" s="223">
        <v>489.11968788426998</v>
      </c>
      <c r="W5" s="223">
        <v>534.96500083061301</v>
      </c>
      <c r="X5" s="223">
        <v>494.02095831257208</v>
      </c>
      <c r="Y5" s="223">
        <v>463.88007483136971</v>
      </c>
      <c r="DA5" s="89" t="s">
        <v>2759</v>
      </c>
    </row>
    <row r="6" spans="1:105" ht="12" customHeight="1" x14ac:dyDescent="0.25">
      <c r="A6" s="55" t="s">
        <v>91</v>
      </c>
      <c r="B6" s="259">
        <v>32.373687567210652</v>
      </c>
      <c r="C6" s="259">
        <v>32.695424735799357</v>
      </c>
      <c r="D6" s="259">
        <v>31.316711084101801</v>
      </c>
      <c r="E6" s="259">
        <v>29.933447537898179</v>
      </c>
      <c r="F6" s="259">
        <v>27.80949045744666</v>
      </c>
      <c r="G6" s="259">
        <v>25.924060480891001</v>
      </c>
      <c r="H6" s="259">
        <v>25.367771143421329</v>
      </c>
      <c r="I6" s="259">
        <v>23.673185757556869</v>
      </c>
      <c r="J6" s="259">
        <v>21.222353156023889</v>
      </c>
      <c r="K6" s="259">
        <v>17.45907646279047</v>
      </c>
      <c r="L6" s="259">
        <v>17.770412464235442</v>
      </c>
      <c r="M6" s="259">
        <v>16.924267274367669</v>
      </c>
      <c r="N6" s="259">
        <v>15.53089713579662</v>
      </c>
      <c r="O6" s="259">
        <v>15.033320968235889</v>
      </c>
      <c r="P6" s="259">
        <v>14.73215238469365</v>
      </c>
      <c r="Q6" s="259">
        <v>14.6827494331837</v>
      </c>
      <c r="R6" s="259">
        <v>14.4650553849932</v>
      </c>
      <c r="S6" s="259">
        <v>14.573180684328831</v>
      </c>
      <c r="T6" s="259">
        <v>14.417796911087221</v>
      </c>
      <c r="U6" s="259">
        <v>14.825610885719581</v>
      </c>
      <c r="V6" s="259">
        <v>12.661125140962429</v>
      </c>
      <c r="W6" s="259">
        <v>13.986868033848021</v>
      </c>
      <c r="X6" s="259">
        <v>13.71224528704448</v>
      </c>
      <c r="Y6" s="259">
        <v>12.58321171268113</v>
      </c>
      <c r="DA6" s="67" t="s">
        <v>2760</v>
      </c>
    </row>
    <row r="7" spans="1:105" ht="12" customHeight="1" x14ac:dyDescent="0.25">
      <c r="A7" s="173" t="s">
        <v>92</v>
      </c>
      <c r="B7" s="224">
        <v>6.8234230285507422</v>
      </c>
      <c r="C7" s="224">
        <v>6.8912357792832948</v>
      </c>
      <c r="D7" s="224">
        <v>6.6006434128363312</v>
      </c>
      <c r="E7" s="224">
        <v>6.3090920621869753</v>
      </c>
      <c r="F7" s="224">
        <v>5.8614242571425761</v>
      </c>
      <c r="G7" s="224">
        <v>5.4640309637761417</v>
      </c>
      <c r="H7" s="224">
        <v>5.3467815009848776</v>
      </c>
      <c r="I7" s="224">
        <v>4.9896126452050842</v>
      </c>
      <c r="J7" s="224">
        <v>4.4730490755559851</v>
      </c>
      <c r="K7" s="224">
        <v>3.679860817403231</v>
      </c>
      <c r="L7" s="224">
        <v>3.7454813074220512</v>
      </c>
      <c r="M7" s="224">
        <v>3.5671387394938661</v>
      </c>
      <c r="N7" s="224">
        <v>3.2734572158465469</v>
      </c>
      <c r="O7" s="224">
        <v>3.1685827657814061</v>
      </c>
      <c r="P7" s="224">
        <v>3.1051052689978911</v>
      </c>
      <c r="Q7" s="224">
        <v>3.094692577014269</v>
      </c>
      <c r="R7" s="224">
        <v>3.0488090619368582</v>
      </c>
      <c r="S7" s="224">
        <v>3.0715987010820438</v>
      </c>
      <c r="T7" s="224">
        <v>3.0388483628822711</v>
      </c>
      <c r="U7" s="224">
        <v>3.124803577594657</v>
      </c>
      <c r="V7" s="224">
        <v>2.668593519809809</v>
      </c>
      <c r="W7" s="224">
        <v>2.9480212052247778</v>
      </c>
      <c r="X7" s="224">
        <v>2.890138791588309</v>
      </c>
      <c r="Y7" s="224">
        <v>2.6521716562311162</v>
      </c>
      <c r="DA7" s="177" t="s">
        <v>2761</v>
      </c>
    </row>
    <row r="8" spans="1:105" ht="12" customHeight="1" x14ac:dyDescent="0.25">
      <c r="A8" s="173" t="s">
        <v>93</v>
      </c>
      <c r="B8" s="224">
        <v>26.440255671084081</v>
      </c>
      <c r="C8" s="224">
        <v>26.703025025940999</v>
      </c>
      <c r="D8" s="224">
        <v>25.57700126443973</v>
      </c>
      <c r="E8" s="224">
        <v>24.447261510629371</v>
      </c>
      <c r="F8" s="224">
        <v>22.712582131736919</v>
      </c>
      <c r="G8" s="224">
        <v>21.172712738527931</v>
      </c>
      <c r="H8" s="224">
        <v>20.718379809069109</v>
      </c>
      <c r="I8" s="224">
        <v>19.334377113493581</v>
      </c>
      <c r="J8" s="224">
        <v>17.332731781709001</v>
      </c>
      <c r="K8" s="224">
        <v>14.259186399412069</v>
      </c>
      <c r="L8" s="224">
        <v>14.51346090739724</v>
      </c>
      <c r="M8" s="224">
        <v>13.822396748934761</v>
      </c>
      <c r="N8" s="224">
        <v>12.68440273352372</v>
      </c>
      <c r="O8" s="224">
        <v>12.278022056042021</v>
      </c>
      <c r="P8" s="224">
        <v>12.032051487121709</v>
      </c>
      <c r="Q8" s="224">
        <v>11.991703081765751</v>
      </c>
      <c r="R8" s="224">
        <v>11.81390788063889</v>
      </c>
      <c r="S8" s="224">
        <v>11.90221603376515</v>
      </c>
      <c r="T8" s="224">
        <v>11.77531091419492</v>
      </c>
      <c r="U8" s="224">
        <v>12.10838096477643</v>
      </c>
      <c r="V8" s="224">
        <v>10.34060099318739</v>
      </c>
      <c r="W8" s="224">
        <v>11.42336244781762</v>
      </c>
      <c r="X8" s="224">
        <v>11.19907240907841</v>
      </c>
      <c r="Y8" s="224">
        <v>10.27696749577715</v>
      </c>
      <c r="DA8" s="177" t="s">
        <v>2762</v>
      </c>
    </row>
    <row r="9" spans="1:105" ht="12" customHeight="1" x14ac:dyDescent="0.25">
      <c r="A9" s="173" t="s">
        <v>94</v>
      </c>
      <c r="B9" s="224">
        <v>37.187566309588213</v>
      </c>
      <c r="C9" s="224">
        <v>37.557144914630094</v>
      </c>
      <c r="D9" s="224">
        <v>35.973420316127239</v>
      </c>
      <c r="E9" s="224">
        <v>34.384469266257241</v>
      </c>
      <c r="F9" s="224">
        <v>31.944685580693729</v>
      </c>
      <c r="G9" s="224">
        <v>29.778897326585039</v>
      </c>
      <c r="H9" s="224">
        <v>29.139889287061539</v>
      </c>
      <c r="I9" s="224">
        <v>27.193323691984862</v>
      </c>
      <c r="J9" s="224">
        <v>24.378058989933461</v>
      </c>
      <c r="K9" s="224">
        <v>20.055193351584311</v>
      </c>
      <c r="L9" s="224">
        <v>20.412824164393658</v>
      </c>
      <c r="M9" s="224">
        <v>19.44085950048504</v>
      </c>
      <c r="N9" s="224">
        <v>17.840299035621829</v>
      </c>
      <c r="O9" s="224">
        <v>17.268734653689108</v>
      </c>
      <c r="P9" s="224">
        <v>16.922783125998901</v>
      </c>
      <c r="Q9" s="224">
        <v>16.866034090803229</v>
      </c>
      <c r="R9" s="224">
        <v>16.61596953342217</v>
      </c>
      <c r="S9" s="224">
        <v>16.74017276885651</v>
      </c>
      <c r="T9" s="224">
        <v>16.561683853781261</v>
      </c>
      <c r="U9" s="224">
        <v>17.030138650354331</v>
      </c>
      <c r="V9" s="224">
        <v>14.54379979901999</v>
      </c>
      <c r="W9" s="224">
        <v>16.066677031843561</v>
      </c>
      <c r="X9" s="224">
        <v>15.751218634165641</v>
      </c>
      <c r="Y9" s="224">
        <v>14.45430085718327</v>
      </c>
      <c r="DA9" s="177" t="s">
        <v>2763</v>
      </c>
    </row>
    <row r="10" spans="1:105" ht="12" customHeight="1" x14ac:dyDescent="0.25">
      <c r="A10" s="56" t="s">
        <v>95</v>
      </c>
      <c r="B10" s="260">
        <v>171.61366580040581</v>
      </c>
      <c r="C10" s="260">
        <v>169.65971166121969</v>
      </c>
      <c r="D10" s="260">
        <v>175.08091717448769</v>
      </c>
      <c r="E10" s="260">
        <v>179.6241048257543</v>
      </c>
      <c r="F10" s="260">
        <v>168.32622090552599</v>
      </c>
      <c r="G10" s="260">
        <v>157.92594539644139</v>
      </c>
      <c r="H10" s="260">
        <v>148.102946841495</v>
      </c>
      <c r="I10" s="260">
        <v>117.9055495929037</v>
      </c>
      <c r="J10" s="260">
        <v>100.15662595192531</v>
      </c>
      <c r="K10" s="260">
        <v>86.228816942176991</v>
      </c>
      <c r="L10" s="260">
        <v>81.525357083627938</v>
      </c>
      <c r="M10" s="260">
        <v>71.016914427049173</v>
      </c>
      <c r="N10" s="260">
        <v>74.072779098217822</v>
      </c>
      <c r="O10" s="260">
        <v>72.162050288695653</v>
      </c>
      <c r="P10" s="260">
        <v>70.242910901800414</v>
      </c>
      <c r="Q10" s="260">
        <v>67.490377008899813</v>
      </c>
      <c r="R10" s="260">
        <v>67.094315296621488</v>
      </c>
      <c r="S10" s="260">
        <v>73.20738736869626</v>
      </c>
      <c r="T10" s="260">
        <v>70.053537080299336</v>
      </c>
      <c r="U10" s="260">
        <v>68.535916472729085</v>
      </c>
      <c r="V10" s="260">
        <v>63.107846858896707</v>
      </c>
      <c r="W10" s="260">
        <v>68.951862994535603</v>
      </c>
      <c r="X10" s="260">
        <v>61.885571836801567</v>
      </c>
      <c r="Y10" s="260">
        <v>58.765998885850983</v>
      </c>
      <c r="DA10" s="68" t="s">
        <v>2764</v>
      </c>
    </row>
    <row r="11" spans="1:105" ht="12" customHeight="1" x14ac:dyDescent="0.25">
      <c r="A11" s="37" t="s">
        <v>159</v>
      </c>
      <c r="B11" s="226">
        <v>4.6036322640043794</v>
      </c>
      <c r="C11" s="226">
        <v>5.7319859115886072</v>
      </c>
      <c r="D11" s="226">
        <v>5.9382006069839806</v>
      </c>
      <c r="E11" s="226">
        <v>7.3170448077513326</v>
      </c>
      <c r="F11" s="226">
        <v>5.5069984547630737</v>
      </c>
      <c r="G11" s="226">
        <v>5.0882367986464168</v>
      </c>
      <c r="H11" s="226">
        <v>4.1252693384913384</v>
      </c>
      <c r="I11" s="226">
        <v>4.4558107600204258</v>
      </c>
      <c r="J11" s="226">
        <v>3.8556250514470158</v>
      </c>
      <c r="K11" s="226">
        <v>3.1517942020449552</v>
      </c>
      <c r="L11" s="226">
        <v>3.642672701206255</v>
      </c>
      <c r="M11" s="226">
        <v>2.1769664419971271</v>
      </c>
      <c r="N11" s="226">
        <v>1.715889830848077</v>
      </c>
      <c r="O11" s="226">
        <v>1.979078583791964</v>
      </c>
      <c r="P11" s="226">
        <v>2.2258661073324322</v>
      </c>
      <c r="Q11" s="226">
        <v>2.2896843581505051</v>
      </c>
      <c r="R11" s="226">
        <v>2.1481207967797058</v>
      </c>
      <c r="S11" s="226">
        <v>2.072900846524365</v>
      </c>
      <c r="T11" s="226">
        <v>1.7943986250298709</v>
      </c>
      <c r="U11" s="226">
        <v>1.6457818908374879</v>
      </c>
      <c r="V11" s="226">
        <v>1.5037849975302009</v>
      </c>
      <c r="W11" s="226">
        <v>2.3716447178288589</v>
      </c>
      <c r="X11" s="226">
        <v>0.7526415754518091</v>
      </c>
      <c r="Y11" s="226">
        <v>0.68118419648139483</v>
      </c>
      <c r="DA11" s="69" t="s">
        <v>2765</v>
      </c>
    </row>
    <row r="12" spans="1:105" ht="12" customHeight="1" x14ac:dyDescent="0.25">
      <c r="A12" s="37" t="s">
        <v>35</v>
      </c>
      <c r="B12" s="226">
        <v>142.90663856032319</v>
      </c>
      <c r="C12" s="226">
        <v>139.07123893705671</v>
      </c>
      <c r="D12" s="226">
        <v>147.83770328855411</v>
      </c>
      <c r="E12" s="226">
        <v>154.29603908354761</v>
      </c>
      <c r="F12" s="226">
        <v>146.18277883298401</v>
      </c>
      <c r="G12" s="226">
        <v>137.71878825094541</v>
      </c>
      <c r="H12" s="226">
        <v>128.2671000947922</v>
      </c>
      <c r="I12" s="226">
        <v>93.663832419202905</v>
      </c>
      <c r="J12" s="226">
        <v>76.492161013536929</v>
      </c>
      <c r="K12" s="226">
        <v>68.875794384593831</v>
      </c>
      <c r="L12" s="226">
        <v>61.514082470167331</v>
      </c>
      <c r="M12" s="226">
        <v>50.967928206172978</v>
      </c>
      <c r="N12" s="226">
        <v>58.972907530889472</v>
      </c>
      <c r="O12" s="226">
        <v>57.448515070441921</v>
      </c>
      <c r="P12" s="226">
        <v>55.462672524004347</v>
      </c>
      <c r="Q12" s="226">
        <v>51.780825157583642</v>
      </c>
      <c r="R12" s="226">
        <v>51.82844570915082</v>
      </c>
      <c r="S12" s="226">
        <v>59.885650357005808</v>
      </c>
      <c r="T12" s="226">
        <v>56.369205893299629</v>
      </c>
      <c r="U12" s="226">
        <v>53.642910318858597</v>
      </c>
      <c r="V12" s="226">
        <v>52.00656813140484</v>
      </c>
      <c r="W12" s="226">
        <v>55.705156329454333</v>
      </c>
      <c r="X12" s="226">
        <v>48.386605661073283</v>
      </c>
      <c r="Y12" s="226">
        <v>46.949168902293238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0.16582144723792699</v>
      </c>
      <c r="X14" s="226">
        <v>0.2355897246236997</v>
      </c>
      <c r="Y14" s="226">
        <v>0.31569253149066812</v>
      </c>
      <c r="DA14" s="69" t="s">
        <v>2768</v>
      </c>
    </row>
    <row r="15" spans="1:105" ht="12" customHeight="1" x14ac:dyDescent="0.25">
      <c r="A15" s="37" t="s">
        <v>40</v>
      </c>
      <c r="B15" s="226">
        <v>24.103394976078249</v>
      </c>
      <c r="C15" s="226">
        <v>24.856486812574349</v>
      </c>
      <c r="D15" s="226">
        <v>21.30501327894963</v>
      </c>
      <c r="E15" s="226">
        <v>18.011020934455381</v>
      </c>
      <c r="F15" s="226">
        <v>16.636443617778859</v>
      </c>
      <c r="G15" s="226">
        <v>15.11892034684959</v>
      </c>
      <c r="H15" s="226">
        <v>15.710577408211449</v>
      </c>
      <c r="I15" s="226">
        <v>19.785906413680362</v>
      </c>
      <c r="J15" s="226">
        <v>19.808839886941371</v>
      </c>
      <c r="K15" s="226">
        <v>14.201228355538211</v>
      </c>
      <c r="L15" s="226">
        <v>16.368601912254348</v>
      </c>
      <c r="M15" s="226">
        <v>17.872019778879071</v>
      </c>
      <c r="N15" s="226">
        <v>13.383981736480269</v>
      </c>
      <c r="O15" s="226">
        <v>12.734456634461759</v>
      </c>
      <c r="P15" s="226">
        <v>12.554372270463629</v>
      </c>
      <c r="Q15" s="226">
        <v>13.41986749316567</v>
      </c>
      <c r="R15" s="226">
        <v>13.11774879069096</v>
      </c>
      <c r="S15" s="226">
        <v>11.24883616516609</v>
      </c>
      <c r="T15" s="226">
        <v>11.889932561969839</v>
      </c>
      <c r="U15" s="226">
        <v>13.247224263033001</v>
      </c>
      <c r="V15" s="226">
        <v>9.5974937299616716</v>
      </c>
      <c r="W15" s="226">
        <v>10.7092405000145</v>
      </c>
      <c r="X15" s="226">
        <v>12.510734875652791</v>
      </c>
      <c r="Y15" s="226">
        <v>10.81995325558567</v>
      </c>
      <c r="DA15" s="69" t="s">
        <v>2769</v>
      </c>
    </row>
    <row r="16" spans="1:105" ht="12" customHeight="1" x14ac:dyDescent="0.25">
      <c r="A16" s="57" t="s">
        <v>2707</v>
      </c>
      <c r="B16" s="261">
        <v>65.29478415134281</v>
      </c>
      <c r="C16" s="261">
        <v>64.384436072495646</v>
      </c>
      <c r="D16" s="261">
        <v>66.712659568551913</v>
      </c>
      <c r="E16" s="261">
        <v>68.408882368830206</v>
      </c>
      <c r="F16" s="261">
        <v>65.18910833703805</v>
      </c>
      <c r="G16" s="261">
        <v>61.079919517338013</v>
      </c>
      <c r="H16" s="261">
        <v>57.044946692284469</v>
      </c>
      <c r="I16" s="261">
        <v>45.553414354700607</v>
      </c>
      <c r="J16" s="261">
        <v>38.711970307205107</v>
      </c>
      <c r="K16" s="261">
        <v>32.860108783466693</v>
      </c>
      <c r="L16" s="261">
        <v>31.050905565632</v>
      </c>
      <c r="M16" s="261">
        <v>26.62337842149423</v>
      </c>
      <c r="N16" s="261">
        <v>28.332020054573761</v>
      </c>
      <c r="O16" s="261">
        <v>27.59254115832886</v>
      </c>
      <c r="P16" s="261">
        <v>26.884328803091119</v>
      </c>
      <c r="Q16" s="261">
        <v>25.643979643956751</v>
      </c>
      <c r="R16" s="261">
        <v>25.560024919919801</v>
      </c>
      <c r="S16" s="261">
        <v>28.029152643657131</v>
      </c>
      <c r="T16" s="261">
        <v>26.771273318742541</v>
      </c>
      <c r="U16" s="261">
        <v>26.023915815633579</v>
      </c>
      <c r="V16" s="261">
        <v>23.790975258122899</v>
      </c>
      <c r="W16" s="261">
        <v>25.832979183367151</v>
      </c>
      <c r="X16" s="261">
        <v>22.953156142519049</v>
      </c>
      <c r="Y16" s="261">
        <v>21.88370908770365</v>
      </c>
      <c r="DA16" s="70" t="s">
        <v>2770</v>
      </c>
    </row>
    <row r="17" spans="1:105" ht="12" customHeight="1" x14ac:dyDescent="0.25">
      <c r="A17" s="46" t="s">
        <v>28</v>
      </c>
      <c r="B17" s="229">
        <v>0.30751469149839938</v>
      </c>
      <c r="C17" s="229">
        <v>0.26020645957237087</v>
      </c>
      <c r="D17" s="229">
        <v>2.3598196067121741E-2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0.41861315470159749</v>
      </c>
      <c r="U17" s="229">
        <v>0.4627343982326409</v>
      </c>
      <c r="V17" s="229">
        <v>0.28143353409858862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1.9623516535011669</v>
      </c>
      <c r="C19" s="229">
        <v>2.0102147111879289</v>
      </c>
      <c r="D19" s="229">
        <v>1.770903168493541</v>
      </c>
      <c r="E19" s="229">
        <v>1.770903168493895</v>
      </c>
      <c r="F19" s="229">
        <v>1.5194406000379319</v>
      </c>
      <c r="G19" s="229">
        <v>1.37592821842788</v>
      </c>
      <c r="H19" s="229">
        <v>1.282758399821027</v>
      </c>
      <c r="I19" s="229">
        <v>0.90169540198610898</v>
      </c>
      <c r="J19" s="229">
        <v>0.61598672468461979</v>
      </c>
      <c r="K19" s="229">
        <v>0.5712887422879861</v>
      </c>
      <c r="L19" s="229">
        <v>0.71167410878952941</v>
      </c>
      <c r="M19" s="229">
        <v>0.6626935021031477</v>
      </c>
      <c r="N19" s="229">
        <v>0.6164038651684669</v>
      </c>
      <c r="O19" s="229">
        <v>0.52164411632562346</v>
      </c>
      <c r="P19" s="229">
        <v>0.37885947632018002</v>
      </c>
      <c r="Q19" s="229">
        <v>0.33212859866546529</v>
      </c>
      <c r="R19" s="229">
        <v>0.42699138739843789</v>
      </c>
      <c r="S19" s="229">
        <v>0.42687770775223371</v>
      </c>
      <c r="T19" s="229">
        <v>0.42680165441333379</v>
      </c>
      <c r="U19" s="229">
        <v>0.44549384375883633</v>
      </c>
      <c r="V19" s="229">
        <v>0.35854866524429818</v>
      </c>
      <c r="W19" s="229">
        <v>0.29048236588966719</v>
      </c>
      <c r="X19" s="229">
        <v>0.21241127315657049</v>
      </c>
      <c r="Y19" s="229">
        <v>0.24624031129508331</v>
      </c>
      <c r="DA19" s="73" t="s">
        <v>2773</v>
      </c>
    </row>
    <row r="20" spans="1:105" ht="12" customHeight="1" x14ac:dyDescent="0.25">
      <c r="A20" s="46" t="s">
        <v>159</v>
      </c>
      <c r="B20" s="229">
        <v>1.664736216719382</v>
      </c>
      <c r="C20" s="229">
        <v>2.1472622057992301</v>
      </c>
      <c r="D20" s="229">
        <v>2.08968748735388</v>
      </c>
      <c r="E20" s="229">
        <v>2.5115478630263399</v>
      </c>
      <c r="F20" s="229">
        <v>1.8459686968137039</v>
      </c>
      <c r="G20" s="229">
        <v>1.7451166170658159</v>
      </c>
      <c r="H20" s="229">
        <v>1.4713294714061509</v>
      </c>
      <c r="I20" s="229">
        <v>1.618084859425674</v>
      </c>
      <c r="J20" s="229">
        <v>1.400574087100616</v>
      </c>
      <c r="K20" s="229">
        <v>1.241329733134789</v>
      </c>
      <c r="L20" s="229">
        <v>1.5027216477856149</v>
      </c>
      <c r="M20" s="229">
        <v>1.0026275590528719</v>
      </c>
      <c r="N20" s="229">
        <v>0.69402953296154224</v>
      </c>
      <c r="O20" s="229">
        <v>0.8042560395887548</v>
      </c>
      <c r="P20" s="229">
        <v>0.91427902469205979</v>
      </c>
      <c r="Q20" s="229">
        <v>0.9543975561760748</v>
      </c>
      <c r="R20" s="229">
        <v>0.8785207752589631</v>
      </c>
      <c r="S20" s="229">
        <v>0.84070454866917388</v>
      </c>
      <c r="T20" s="229">
        <v>0.73147926003529007</v>
      </c>
      <c r="U20" s="229">
        <v>0.70038833275654522</v>
      </c>
      <c r="V20" s="229">
        <v>0.65032045033503527</v>
      </c>
      <c r="W20" s="229">
        <v>1.0494398376440019</v>
      </c>
      <c r="X20" s="229">
        <v>0.34327859693448121</v>
      </c>
      <c r="Y20" s="229">
        <v>0.30393012270834219</v>
      </c>
      <c r="DA20" s="73" t="s">
        <v>2774</v>
      </c>
    </row>
    <row r="21" spans="1:105" ht="12" customHeight="1" x14ac:dyDescent="0.25">
      <c r="A21" s="46" t="s">
        <v>32</v>
      </c>
      <c r="B21" s="229">
        <v>11.98081735579693</v>
      </c>
      <c r="C21" s="229">
        <v>10.18552798252486</v>
      </c>
      <c r="D21" s="229">
        <v>13.11661543269059</v>
      </c>
      <c r="E21" s="229">
        <v>13.519639173941369</v>
      </c>
      <c r="F21" s="229">
        <v>10.431851357134439</v>
      </c>
      <c r="G21" s="229">
        <v>8.1719485706766175</v>
      </c>
      <c r="H21" s="229">
        <v>6.8736712188511664</v>
      </c>
      <c r="I21" s="229">
        <v>7.1567847058793861</v>
      </c>
      <c r="J21" s="229">
        <v>6.7829058947270662</v>
      </c>
      <c r="K21" s="229">
        <v>3.5714726774118271</v>
      </c>
      <c r="L21" s="229">
        <v>2.2517841573804822</v>
      </c>
      <c r="M21" s="229">
        <v>7.246960721108632E-2</v>
      </c>
      <c r="N21" s="229">
        <v>1.960026301812672</v>
      </c>
      <c r="O21" s="229">
        <v>1.7787783230140659</v>
      </c>
      <c r="P21" s="229">
        <v>1.4138366409308381</v>
      </c>
      <c r="Q21" s="229">
        <v>1.8160449373162371</v>
      </c>
      <c r="R21" s="229">
        <v>2.0701274338880742</v>
      </c>
      <c r="S21" s="229">
        <v>1.3833480047521149</v>
      </c>
      <c r="T21" s="229">
        <v>1.125357646384983</v>
      </c>
      <c r="U21" s="229">
        <v>0.58209750182291298</v>
      </c>
      <c r="V21" s="229">
        <v>0.34112439568202241</v>
      </c>
      <c r="W21" s="229">
        <v>0.61093669860073896</v>
      </c>
      <c r="X21" s="229">
        <v>0.70186043898126049</v>
      </c>
      <c r="Y21" s="229">
        <v>0.65030891462076978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49.379364233826927</v>
      </c>
      <c r="C23" s="229">
        <v>49.781224713411262</v>
      </c>
      <c r="D23" s="229">
        <v>49.71185528394679</v>
      </c>
      <c r="E23" s="229">
        <v>50.606792163368603</v>
      </c>
      <c r="F23" s="229">
        <v>46.822422364272242</v>
      </c>
      <c r="G23" s="229">
        <v>45.133459081573093</v>
      </c>
      <c r="H23" s="229">
        <v>43.714064517792288</v>
      </c>
      <c r="I23" s="229">
        <v>32.500853600290682</v>
      </c>
      <c r="J23" s="229">
        <v>26.550732763352109</v>
      </c>
      <c r="K23" s="229">
        <v>25.92055009377847</v>
      </c>
      <c r="L23" s="229">
        <v>24.24829626960662</v>
      </c>
      <c r="M23" s="229">
        <v>22.430201297581839</v>
      </c>
      <c r="N23" s="229">
        <v>22.792364341213609</v>
      </c>
      <c r="O23" s="229">
        <v>22.307884471089011</v>
      </c>
      <c r="P23" s="229">
        <v>21.768514816135671</v>
      </c>
      <c r="Q23" s="229">
        <v>20.623907664514061</v>
      </c>
      <c r="R23" s="229">
        <v>20.25395350988379</v>
      </c>
      <c r="S23" s="229">
        <v>23.207904359772911</v>
      </c>
      <c r="T23" s="229">
        <v>21.957014729107229</v>
      </c>
      <c r="U23" s="229">
        <v>21.813594861898849</v>
      </c>
      <c r="V23" s="229">
        <v>21.490580509045941</v>
      </c>
      <c r="W23" s="229">
        <v>23.553291156569021</v>
      </c>
      <c r="X23" s="229">
        <v>21.08783361618115</v>
      </c>
      <c r="Y23" s="229">
        <v>20.016372652223311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3.149673349448777E-4</v>
      </c>
      <c r="T25" s="229">
        <v>3.6933669633393098E-3</v>
      </c>
      <c r="U25" s="229">
        <v>4.7470076909528931E-3</v>
      </c>
      <c r="V25" s="229">
        <v>4.7845038022540226E-3</v>
      </c>
      <c r="W25" s="229">
        <v>4.2486843717353347E-2</v>
      </c>
      <c r="X25" s="229">
        <v>0.33295046992566851</v>
      </c>
      <c r="Y25" s="229">
        <v>0.38884217343378702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4.5694253187797322</v>
      </c>
      <c r="G26" s="229">
        <v>4.6534670295946032</v>
      </c>
      <c r="H26" s="229">
        <v>3.7031230844138321</v>
      </c>
      <c r="I26" s="229">
        <v>3.3759957871187649</v>
      </c>
      <c r="J26" s="229">
        <v>3.3617708373407011</v>
      </c>
      <c r="K26" s="229">
        <v>1.555467536853617</v>
      </c>
      <c r="L26" s="229">
        <v>2.336429382069761</v>
      </c>
      <c r="M26" s="229">
        <v>2.4553864555452769</v>
      </c>
      <c r="N26" s="229">
        <v>2.2691960134174791</v>
      </c>
      <c r="O26" s="229">
        <v>2.1799782083114039</v>
      </c>
      <c r="P26" s="229">
        <v>2.4088388450123688</v>
      </c>
      <c r="Q26" s="229">
        <v>1.9175008872849111</v>
      </c>
      <c r="R26" s="229">
        <v>1.9304318134905409</v>
      </c>
      <c r="S26" s="229">
        <v>2.170003055375755</v>
      </c>
      <c r="T26" s="229">
        <v>2.1083135071367631</v>
      </c>
      <c r="U26" s="229">
        <v>2.014859869472843</v>
      </c>
      <c r="V26" s="229">
        <v>0.66418319991475638</v>
      </c>
      <c r="W26" s="229">
        <v>0.28634228094638009</v>
      </c>
      <c r="X26" s="229">
        <v>0.27482174733992121</v>
      </c>
      <c r="Y26" s="229">
        <v>0.27801491342235118</v>
      </c>
      <c r="DA26" s="73" t="s">
        <v>2780</v>
      </c>
    </row>
    <row r="27" spans="1:105" ht="12" customHeight="1" x14ac:dyDescent="0.25">
      <c r="A27" s="57" t="s">
        <v>2719</v>
      </c>
      <c r="B27" s="261">
        <v>490.96655006105851</v>
      </c>
      <c r="C27" s="261">
        <v>484.12143277588069</v>
      </c>
      <c r="D27" s="261">
        <v>501.62788252507278</v>
      </c>
      <c r="E27" s="261">
        <v>514.38217319639625</v>
      </c>
      <c r="F27" s="261">
        <v>490.17194922657438</v>
      </c>
      <c r="G27" s="261">
        <v>459.27401021690702</v>
      </c>
      <c r="H27" s="261">
        <v>428.93411839775422</v>
      </c>
      <c r="I27" s="261">
        <v>342.52663485938331</v>
      </c>
      <c r="J27" s="261">
        <v>291.08423827148482</v>
      </c>
      <c r="K27" s="261">
        <v>247.08274104491289</v>
      </c>
      <c r="L27" s="261">
        <v>233.478924541579</v>
      </c>
      <c r="M27" s="261">
        <v>200.18732620777391</v>
      </c>
      <c r="N27" s="261">
        <v>213.03499694881421</v>
      </c>
      <c r="O27" s="261">
        <v>207.47468447897279</v>
      </c>
      <c r="P27" s="261">
        <v>202.1494723463197</v>
      </c>
      <c r="Q27" s="261">
        <v>192.823000784367</v>
      </c>
      <c r="R27" s="261">
        <v>192.19172584016621</v>
      </c>
      <c r="S27" s="261">
        <v>210.75766699365249</v>
      </c>
      <c r="T27" s="261">
        <v>201.2993820697755</v>
      </c>
      <c r="U27" s="261">
        <v>195.6798285367833</v>
      </c>
      <c r="V27" s="261">
        <v>178.88983319088561</v>
      </c>
      <c r="W27" s="261">
        <v>194.24413193647229</v>
      </c>
      <c r="X27" s="261">
        <v>172.5900779177874</v>
      </c>
      <c r="Y27" s="261">
        <v>164.54865871715629</v>
      </c>
      <c r="DA27" s="70" t="s">
        <v>2781</v>
      </c>
    </row>
    <row r="28" spans="1:105" ht="12" customHeight="1" x14ac:dyDescent="0.25">
      <c r="A28" s="46" t="s">
        <v>28</v>
      </c>
      <c r="B28" s="229">
        <v>2.3122739303052731</v>
      </c>
      <c r="C28" s="229">
        <v>1.9565524171691731</v>
      </c>
      <c r="D28" s="229">
        <v>0.1774402819662422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3.1476489132370111</v>
      </c>
      <c r="U28" s="229">
        <v>3.4794067251723568</v>
      </c>
      <c r="V28" s="229">
        <v>2.1161636890874629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14.755374933056849</v>
      </c>
      <c r="C30" s="229">
        <v>15.11526830912462</v>
      </c>
      <c r="D30" s="229">
        <v>13.315829593864891</v>
      </c>
      <c r="E30" s="229">
        <v>13.31582959386755</v>
      </c>
      <c r="F30" s="229">
        <v>11.425024511823681</v>
      </c>
      <c r="G30" s="229">
        <v>10.345921796255791</v>
      </c>
      <c r="H30" s="229">
        <v>9.6453564294234901</v>
      </c>
      <c r="I30" s="229">
        <v>6.7800558110878546</v>
      </c>
      <c r="J30" s="229">
        <v>4.6317463336862774</v>
      </c>
      <c r="K30" s="229">
        <v>4.2956518891269706</v>
      </c>
      <c r="L30" s="229">
        <v>5.3512418564751139</v>
      </c>
      <c r="M30" s="229">
        <v>4.9829453715832841</v>
      </c>
      <c r="N30" s="229">
        <v>4.6348829092475103</v>
      </c>
      <c r="O30" s="229">
        <v>3.922362490063823</v>
      </c>
      <c r="P30" s="229">
        <v>2.8487318315613539</v>
      </c>
      <c r="Q30" s="229">
        <v>2.497351578426863</v>
      </c>
      <c r="R30" s="229">
        <v>3.2106467783228698</v>
      </c>
      <c r="S30" s="229">
        <v>3.209791994829295</v>
      </c>
      <c r="T30" s="229">
        <v>3.209220132223336</v>
      </c>
      <c r="U30" s="229">
        <v>3.3497710174943269</v>
      </c>
      <c r="V30" s="229">
        <v>2.6960101559715501</v>
      </c>
      <c r="W30" s="229">
        <v>2.1842039435165361</v>
      </c>
      <c r="X30" s="229">
        <v>1.597169380850366</v>
      </c>
      <c r="Y30" s="229">
        <v>1.851537725314953</v>
      </c>
      <c r="DA30" s="73" t="s">
        <v>2784</v>
      </c>
    </row>
    <row r="31" spans="1:105" ht="12" customHeight="1" x14ac:dyDescent="0.25">
      <c r="A31" s="46" t="s">
        <v>159</v>
      </c>
      <c r="B31" s="229">
        <v>12.517535783409199</v>
      </c>
      <c r="C31" s="229">
        <v>16.145760047451901</v>
      </c>
      <c r="D31" s="229">
        <v>15.71284245298782</v>
      </c>
      <c r="E31" s="229">
        <v>18.884907970063431</v>
      </c>
      <c r="F31" s="229">
        <v>13.88026462411842</v>
      </c>
      <c r="G31" s="229">
        <v>13.12193456293719</v>
      </c>
      <c r="H31" s="229">
        <v>11.063265833073171</v>
      </c>
      <c r="I31" s="229">
        <v>12.16675346221996</v>
      </c>
      <c r="J31" s="229">
        <v>10.531239770314251</v>
      </c>
      <c r="K31" s="229">
        <v>9.3338447241481237</v>
      </c>
      <c r="L31" s="229">
        <v>11.29931085161876</v>
      </c>
      <c r="M31" s="229">
        <v>7.5389879921090994</v>
      </c>
      <c r="N31" s="229">
        <v>5.2185682189992884</v>
      </c>
      <c r="O31" s="229">
        <v>6.0473867592154438</v>
      </c>
      <c r="P31" s="229">
        <v>6.8746749741268331</v>
      </c>
      <c r="Q31" s="229">
        <v>7.1763354704777909</v>
      </c>
      <c r="R31" s="229">
        <v>6.6058004447356646</v>
      </c>
      <c r="S31" s="229">
        <v>6.3214515101855184</v>
      </c>
      <c r="T31" s="229">
        <v>5.5001613591115071</v>
      </c>
      <c r="U31" s="229">
        <v>5.2663815020732523</v>
      </c>
      <c r="V31" s="229">
        <v>4.8899095400192056</v>
      </c>
      <c r="W31" s="229">
        <v>7.8909803176693218</v>
      </c>
      <c r="X31" s="229">
        <v>2.581190988488117</v>
      </c>
      <c r="Y31" s="229">
        <v>2.285320730364651</v>
      </c>
      <c r="DA31" s="73" t="s">
        <v>2785</v>
      </c>
    </row>
    <row r="32" spans="1:105" ht="12" customHeight="1" x14ac:dyDescent="0.25">
      <c r="A32" s="46" t="s">
        <v>32</v>
      </c>
      <c r="B32" s="229">
        <v>90.086530502242326</v>
      </c>
      <c r="C32" s="229">
        <v>76.587335407061943</v>
      </c>
      <c r="D32" s="229">
        <v>98.626858349654228</v>
      </c>
      <c r="E32" s="229">
        <v>101.6572868655977</v>
      </c>
      <c r="F32" s="229">
        <v>78.439497704607007</v>
      </c>
      <c r="G32" s="229">
        <v>61.446767137203011</v>
      </c>
      <c r="H32" s="229">
        <v>51.684720126361647</v>
      </c>
      <c r="I32" s="229">
        <v>53.81351576920845</v>
      </c>
      <c r="J32" s="229">
        <v>51.002234708428553</v>
      </c>
      <c r="K32" s="229">
        <v>26.854727247462002</v>
      </c>
      <c r="L32" s="229">
        <v>16.931684721841691</v>
      </c>
      <c r="M32" s="229">
        <v>0.5449157003756685</v>
      </c>
      <c r="N32" s="229">
        <v>14.737890077091439</v>
      </c>
      <c r="O32" s="229">
        <v>13.37504469804807</v>
      </c>
      <c r="P32" s="229">
        <v>10.63096397315303</v>
      </c>
      <c r="Q32" s="229">
        <v>13.655260970974011</v>
      </c>
      <c r="R32" s="229">
        <v>15.56576589711994</v>
      </c>
      <c r="S32" s="229">
        <v>10.401712881886089</v>
      </c>
      <c r="T32" s="229">
        <v>8.4618238410870799</v>
      </c>
      <c r="U32" s="229">
        <v>4.3769254463992118</v>
      </c>
      <c r="V32" s="229">
        <v>2.5649930521475142</v>
      </c>
      <c r="W32" s="229">
        <v>4.5937740221709404</v>
      </c>
      <c r="X32" s="229">
        <v>5.2774506084937061</v>
      </c>
      <c r="Y32" s="229">
        <v>4.8898228003215589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371.29483491204479</v>
      </c>
      <c r="C34" s="229">
        <v>374.31651659507321</v>
      </c>
      <c r="D34" s="229">
        <v>373.79491184659958</v>
      </c>
      <c r="E34" s="229">
        <v>380.52414876686771</v>
      </c>
      <c r="F34" s="229">
        <v>352.0685989313547</v>
      </c>
      <c r="G34" s="229">
        <v>339.36889424798233</v>
      </c>
      <c r="H34" s="229">
        <v>328.69613897032269</v>
      </c>
      <c r="I34" s="229">
        <v>244.38141841757019</v>
      </c>
      <c r="J34" s="229">
        <v>199.64108673982079</v>
      </c>
      <c r="K34" s="229">
        <v>194.90259782052649</v>
      </c>
      <c r="L34" s="229">
        <v>182.32853541184971</v>
      </c>
      <c r="M34" s="229">
        <v>168.65785975681729</v>
      </c>
      <c r="N34" s="229">
        <v>171.38104725797149</v>
      </c>
      <c r="O34" s="229">
        <v>167.73813131145769</v>
      </c>
      <c r="P34" s="229">
        <v>163.68248640594319</v>
      </c>
      <c r="Q34" s="229">
        <v>155.07592109278829</v>
      </c>
      <c r="R34" s="229">
        <v>152.29415043008771</v>
      </c>
      <c r="S34" s="229">
        <v>174.5055885513693</v>
      </c>
      <c r="T34" s="229">
        <v>165.09986075155621</v>
      </c>
      <c r="U34" s="229">
        <v>164.02145367312411</v>
      </c>
      <c r="V34" s="229">
        <v>161.59263421224929</v>
      </c>
      <c r="W34" s="229">
        <v>177.10263158112471</v>
      </c>
      <c r="X34" s="229">
        <v>158.56428738320821</v>
      </c>
      <c r="Y34" s="229">
        <v>150.50772513498691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2.368312076220137E-3</v>
      </c>
      <c r="T36" s="229">
        <v>2.777127851280134E-2</v>
      </c>
      <c r="U36" s="229">
        <v>3.5693846291588102E-2</v>
      </c>
      <c r="V36" s="229">
        <v>3.5975788205410038E-2</v>
      </c>
      <c r="W36" s="229">
        <v>0.31946838256702231</v>
      </c>
      <c r="X36" s="229">
        <v>2.5035314180949291</v>
      </c>
      <c r="Y36" s="229">
        <v>2.9237940348578979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34.35856345467068</v>
      </c>
      <c r="G37" s="229">
        <v>34.990492472528643</v>
      </c>
      <c r="H37" s="229">
        <v>27.844637038573229</v>
      </c>
      <c r="I37" s="229">
        <v>25.384891399296858</v>
      </c>
      <c r="J37" s="229">
        <v>25.277930719234892</v>
      </c>
      <c r="K37" s="229">
        <v>11.69591936364931</v>
      </c>
      <c r="L37" s="229">
        <v>17.568151699793781</v>
      </c>
      <c r="M37" s="229">
        <v>18.462617386888521</v>
      </c>
      <c r="N37" s="229">
        <v>17.062608485504501</v>
      </c>
      <c r="O37" s="229">
        <v>16.391759220187669</v>
      </c>
      <c r="P37" s="229">
        <v>18.112615161535309</v>
      </c>
      <c r="Q37" s="229">
        <v>14.418131671699999</v>
      </c>
      <c r="R37" s="229">
        <v>14.515362289900031</v>
      </c>
      <c r="S37" s="229">
        <v>16.316753743306151</v>
      </c>
      <c r="T37" s="229">
        <v>15.852895794047569</v>
      </c>
      <c r="U37" s="229">
        <v>15.150196326228491</v>
      </c>
      <c r="V37" s="229">
        <v>4.994146753205186</v>
      </c>
      <c r="W37" s="229">
        <v>2.153073689423743</v>
      </c>
      <c r="X37" s="229">
        <v>2.0664481386520981</v>
      </c>
      <c r="Y37" s="229">
        <v>2.0904582913103709</v>
      </c>
      <c r="DA37" s="73" t="s">
        <v>2791</v>
      </c>
    </row>
    <row r="38" spans="1:105" ht="12" customHeight="1" x14ac:dyDescent="0.25">
      <c r="A38" s="57" t="s">
        <v>2731</v>
      </c>
      <c r="B38" s="261">
        <v>144.05041395540721</v>
      </c>
      <c r="C38" s="261">
        <v>145.48202017029459</v>
      </c>
      <c r="D38" s="261">
        <v>139.34727658136339</v>
      </c>
      <c r="E38" s="261">
        <v>133.1922877180659</v>
      </c>
      <c r="F38" s="261">
        <v>123.7414985230641</v>
      </c>
      <c r="G38" s="261">
        <v>115.3520628728028</v>
      </c>
      <c r="H38" s="261">
        <v>112.87679003973069</v>
      </c>
      <c r="I38" s="261">
        <v>105.3365391551265</v>
      </c>
      <c r="J38" s="261">
        <v>94.431280059965189</v>
      </c>
      <c r="K38" s="261">
        <v>77.686151338883874</v>
      </c>
      <c r="L38" s="261">
        <v>79.071476374663717</v>
      </c>
      <c r="M38" s="261">
        <v>75.306456878080894</v>
      </c>
      <c r="N38" s="261">
        <v>69.106497579729123</v>
      </c>
      <c r="O38" s="261">
        <v>66.892475690419701</v>
      </c>
      <c r="P38" s="261">
        <v>65.552391739848559</v>
      </c>
      <c r="Q38" s="261">
        <v>65.332567674367837</v>
      </c>
      <c r="R38" s="261">
        <v>64.363913186294255</v>
      </c>
      <c r="S38" s="261">
        <v>64.845029033724813</v>
      </c>
      <c r="T38" s="261">
        <v>64.15363121841763</v>
      </c>
      <c r="U38" s="261">
        <v>65.968245995947385</v>
      </c>
      <c r="V38" s="261">
        <v>56.337119888193008</v>
      </c>
      <c r="W38" s="261">
        <v>62.236164046265202</v>
      </c>
      <c r="X38" s="261">
        <v>61.014198822918573</v>
      </c>
      <c r="Y38" s="261">
        <v>55.990435205661697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291.34699647297714</v>
      </c>
      <c r="C39" s="261">
        <f t="shared" si="0"/>
        <v>291.22128132083668</v>
      </c>
      <c r="D39" s="261">
        <f t="shared" si="0"/>
        <v>288.64052333417328</v>
      </c>
      <c r="E39" s="261">
        <f t="shared" si="0"/>
        <v>284.78659696807415</v>
      </c>
      <c r="F39" s="261">
        <f t="shared" si="0"/>
        <v>266.69216139588588</v>
      </c>
      <c r="G39" s="261">
        <f t="shared" si="0"/>
        <v>249.1142069568657</v>
      </c>
      <c r="H39" s="261">
        <f t="shared" si="0"/>
        <v>238.74170605590734</v>
      </c>
      <c r="I39" s="261">
        <f t="shared" si="0"/>
        <v>208.08379175160954</v>
      </c>
      <c r="J39" s="261">
        <f t="shared" si="0"/>
        <v>182.39331151441408</v>
      </c>
      <c r="K39" s="261">
        <f t="shared" si="0"/>
        <v>152.25037250702948</v>
      </c>
      <c r="L39" s="261">
        <f t="shared" si="0"/>
        <v>150.20518605896009</v>
      </c>
      <c r="M39" s="261">
        <f t="shared" si="0"/>
        <v>137.3723339350181</v>
      </c>
      <c r="N39" s="261">
        <f t="shared" si="0"/>
        <v>133.5346544404197</v>
      </c>
      <c r="O39" s="261">
        <f t="shared" si="0"/>
        <v>129.57847851673012</v>
      </c>
      <c r="P39" s="261">
        <f t="shared" si="0"/>
        <v>126.62414273990206</v>
      </c>
      <c r="Q39" s="261">
        <f t="shared" si="0"/>
        <v>124.0964326771755</v>
      </c>
      <c r="R39" s="261">
        <f t="shared" si="0"/>
        <v>122.81707995853641</v>
      </c>
      <c r="S39" s="261">
        <f t="shared" si="0"/>
        <v>128.05333230270389</v>
      </c>
      <c r="T39" s="261">
        <f t="shared" si="0"/>
        <v>124.85946610967423</v>
      </c>
      <c r="U39" s="261">
        <f t="shared" si="0"/>
        <v>125.54211058887228</v>
      </c>
      <c r="V39" s="261">
        <f t="shared" si="0"/>
        <v>110.42457258759518</v>
      </c>
      <c r="W39" s="261">
        <f t="shared" si="0"/>
        <v>121.20716269745769</v>
      </c>
      <c r="X39" s="261">
        <f t="shared" si="0"/>
        <v>114.31225575375271</v>
      </c>
      <c r="Y39" s="261">
        <f t="shared" si="0"/>
        <v>106.47004654262381</v>
      </c>
      <c r="DA39" s="70"/>
    </row>
    <row r="40" spans="1:105" ht="12" customHeight="1" x14ac:dyDescent="0.25">
      <c r="A40" s="60" t="s">
        <v>2734</v>
      </c>
      <c r="B40" s="329">
        <v>74.853631341099742</v>
      </c>
      <c r="C40" s="329">
        <v>73.778986556845013</v>
      </c>
      <c r="D40" s="329">
        <v>76.477682724101271</v>
      </c>
      <c r="E40" s="329">
        <v>78.414010085407142</v>
      </c>
      <c r="F40" s="329">
        <v>73.7024795010894</v>
      </c>
      <c r="G40" s="329">
        <v>68.969365622612131</v>
      </c>
      <c r="H40" s="329">
        <v>64.563687444317623</v>
      </c>
      <c r="I40" s="329">
        <v>51.465121925559103</v>
      </c>
      <c r="J40" s="329">
        <v>43.628309102270947</v>
      </c>
      <c r="K40" s="329">
        <v>37.31088465251311</v>
      </c>
      <c r="L40" s="329">
        <v>35.063415275585058</v>
      </c>
      <c r="M40" s="329">
        <v>29.987614782030811</v>
      </c>
      <c r="N40" s="329">
        <v>31.98247478485284</v>
      </c>
      <c r="O40" s="329">
        <v>31.15006677234966</v>
      </c>
      <c r="P40" s="329">
        <v>30.287475039096091</v>
      </c>
      <c r="Q40" s="329">
        <v>28.96994608884437</v>
      </c>
      <c r="R40" s="329">
        <v>28.87249084197089</v>
      </c>
      <c r="S40" s="329">
        <v>31.649480629216139</v>
      </c>
      <c r="T40" s="329">
        <v>30.223180055534261</v>
      </c>
      <c r="U40" s="329">
        <v>29.3894612093824</v>
      </c>
      <c r="V40" s="329">
        <v>27.10168296943095</v>
      </c>
      <c r="W40" s="329">
        <v>29.505972008809671</v>
      </c>
      <c r="X40" s="329">
        <v>26.241507676062319</v>
      </c>
      <c r="Y40" s="329">
        <v>25.018026914968029</v>
      </c>
      <c r="DA40" s="72" t="s">
        <v>2793</v>
      </c>
    </row>
    <row r="41" spans="1:105" ht="12" customHeight="1" x14ac:dyDescent="0.25">
      <c r="A41" s="59" t="s">
        <v>28</v>
      </c>
      <c r="B41" s="230">
        <v>0.35475696087890551</v>
      </c>
      <c r="C41" s="230">
        <v>0.30018095184058718</v>
      </c>
      <c r="D41" s="230">
        <v>2.7223493870178951E-2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0.51698112657734074</v>
      </c>
      <c r="U41" s="230">
        <v>0.57097410430472273</v>
      </c>
      <c r="V41" s="230">
        <v>0.33249085707261161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2.2414778190129678</v>
      </c>
      <c r="C42" s="295">
        <v>2.2961489489114242</v>
      </c>
      <c r="D42" s="295">
        <v>2.0227975779549512</v>
      </c>
      <c r="E42" s="295">
        <v>2.0227975779553549</v>
      </c>
      <c r="F42" s="295">
        <v>1.841108048156995</v>
      </c>
      <c r="G42" s="295">
        <v>1.676547913202014</v>
      </c>
      <c r="H42" s="295">
        <v>1.5479221070801501</v>
      </c>
      <c r="I42" s="295">
        <v>1.096726968534997</v>
      </c>
      <c r="J42" s="295">
        <v>0.75764620716113384</v>
      </c>
      <c r="K42" s="295">
        <v>0.67909918116952894</v>
      </c>
      <c r="L42" s="295">
        <v>0.86728063812185541</v>
      </c>
      <c r="M42" s="295">
        <v>0.82103979229447799</v>
      </c>
      <c r="N42" s="295">
        <v>0.75449948806347988</v>
      </c>
      <c r="O42" s="295">
        <v>0.63789993104841702</v>
      </c>
      <c r="P42" s="295">
        <v>0.46781750796440258</v>
      </c>
      <c r="Q42" s="295">
        <v>0.40460572410927209</v>
      </c>
      <c r="R42" s="295">
        <v>0.5204605295077811</v>
      </c>
      <c r="S42" s="295">
        <v>0.52131807733112601</v>
      </c>
      <c r="T42" s="295">
        <v>0.52189178931043934</v>
      </c>
      <c r="U42" s="295">
        <v>0.54427562761950521</v>
      </c>
      <c r="V42" s="295">
        <v>0.41941554841213319</v>
      </c>
      <c r="W42" s="295">
        <v>0.335474774490511</v>
      </c>
      <c r="X42" s="295">
        <v>0.24885728864193141</v>
      </c>
      <c r="Y42" s="295">
        <v>0.28966702069471029</v>
      </c>
      <c r="DA42" s="122" t="s">
        <v>2795</v>
      </c>
    </row>
    <row r="43" spans="1:105" ht="12" customHeight="1" x14ac:dyDescent="0.25">
      <c r="A43" s="59" t="s">
        <v>159</v>
      </c>
      <c r="B43" s="295">
        <v>1.8660431183752659</v>
      </c>
      <c r="C43" s="295">
        <v>2.4069181785298861</v>
      </c>
      <c r="D43" s="295">
        <v>2.3423812830936459</v>
      </c>
      <c r="E43" s="295">
        <v>2.815254788837465</v>
      </c>
      <c r="F43" s="295">
        <v>2.1950201876560089</v>
      </c>
      <c r="G43" s="295">
        <v>2.086715695743071</v>
      </c>
      <c r="H43" s="295">
        <v>1.74233959707383</v>
      </c>
      <c r="I43" s="295">
        <v>1.931339393662453</v>
      </c>
      <c r="J43" s="295">
        <v>1.690518098593065</v>
      </c>
      <c r="K43" s="295">
        <v>1.4480492590492571</v>
      </c>
      <c r="L43" s="295">
        <v>1.7971141531588639</v>
      </c>
      <c r="M43" s="295">
        <v>1.2190170178346651</v>
      </c>
      <c r="N43" s="295">
        <v>0.83366234257022398</v>
      </c>
      <c r="O43" s="295">
        <v>0.96514198795603423</v>
      </c>
      <c r="P43" s="295">
        <v>1.107887620957958</v>
      </c>
      <c r="Q43" s="295">
        <v>1.1409686327229429</v>
      </c>
      <c r="R43" s="295">
        <v>1.050846681497666</v>
      </c>
      <c r="S43" s="295">
        <v>1.0075377872892439</v>
      </c>
      <c r="T43" s="295">
        <v>0.87775845994924873</v>
      </c>
      <c r="U43" s="295">
        <v>0.83972043125496398</v>
      </c>
      <c r="V43" s="295">
        <v>0.74652174838127539</v>
      </c>
      <c r="W43" s="295">
        <v>1.1893680826969819</v>
      </c>
      <c r="X43" s="295">
        <v>0.39467368117568141</v>
      </c>
      <c r="Y43" s="295">
        <v>0.35085872701610182</v>
      </c>
      <c r="DA43" s="122" t="s">
        <v>2796</v>
      </c>
    </row>
    <row r="44" spans="1:105" ht="12" customHeight="1" x14ac:dyDescent="0.25">
      <c r="A44" s="59" t="s">
        <v>32</v>
      </c>
      <c r="B44" s="295">
        <v>13.852408961065469</v>
      </c>
      <c r="C44" s="295">
        <v>11.776667226300869</v>
      </c>
      <c r="D44" s="295">
        <v>15.16563651400115</v>
      </c>
      <c r="E44" s="295">
        <v>15.63161888557309</v>
      </c>
      <c r="F44" s="295">
        <v>12.794938037793591</v>
      </c>
      <c r="G44" s="295">
        <v>10.07922322868844</v>
      </c>
      <c r="H44" s="295">
        <v>8.3960349523288524</v>
      </c>
      <c r="I44" s="295">
        <v>8.8112569819459452</v>
      </c>
      <c r="J44" s="295">
        <v>8.4448538850544868</v>
      </c>
      <c r="K44" s="295">
        <v>4.297403368932267</v>
      </c>
      <c r="L44" s="295">
        <v>2.7777073706343169</v>
      </c>
      <c r="M44" s="295">
        <v>9.0884254333543399E-2</v>
      </c>
      <c r="N44" s="295">
        <v>2.4284923655381458</v>
      </c>
      <c r="O44" s="295">
        <v>2.2018174908287009</v>
      </c>
      <c r="P44" s="295">
        <v>1.7671718965176451</v>
      </c>
      <c r="Q44" s="295">
        <v>2.2394098670486779</v>
      </c>
      <c r="R44" s="295">
        <v>2.5541536054546232</v>
      </c>
      <c r="S44" s="295">
        <v>1.7100625817858759</v>
      </c>
      <c r="T44" s="295">
        <v>1.3929200296886</v>
      </c>
      <c r="U44" s="295">
        <v>0.71987014560341056</v>
      </c>
      <c r="V44" s="295">
        <v>0.40391542885186799</v>
      </c>
      <c r="W44" s="295">
        <v>0.71419623659451514</v>
      </c>
      <c r="X44" s="295">
        <v>0.83234775763785718</v>
      </c>
      <c r="Y44" s="295">
        <v>0.77435633493601008</v>
      </c>
      <c r="DA44" s="122" t="s">
        <v>2797</v>
      </c>
    </row>
    <row r="45" spans="1:105" ht="12" customHeight="1" x14ac:dyDescent="0.25">
      <c r="A45" s="59" t="s">
        <v>35</v>
      </c>
      <c r="B45" s="295">
        <v>56.538944481767139</v>
      </c>
      <c r="C45" s="295">
        <v>56.999071251262237</v>
      </c>
      <c r="D45" s="295">
        <v>56.919643855181342</v>
      </c>
      <c r="E45" s="295">
        <v>57.944338833041243</v>
      </c>
      <c r="F45" s="295">
        <v>56.871413227482797</v>
      </c>
      <c r="G45" s="295">
        <v>55.126878784978608</v>
      </c>
      <c r="H45" s="295">
        <v>52.877390787834777</v>
      </c>
      <c r="I45" s="295">
        <v>39.625798581415708</v>
      </c>
      <c r="J45" s="295">
        <v>32.735290911462258</v>
      </c>
      <c r="K45" s="295">
        <v>30.886332843362059</v>
      </c>
      <c r="L45" s="295">
        <v>29.62131311367002</v>
      </c>
      <c r="M45" s="295">
        <v>27.856673717568128</v>
      </c>
      <c r="N45" s="295">
        <v>27.965820588680991</v>
      </c>
      <c r="O45" s="295">
        <v>27.345207362516511</v>
      </c>
      <c r="P45" s="295">
        <v>26.944598013656091</v>
      </c>
      <c r="Q45" s="295">
        <v>25.18496186496348</v>
      </c>
      <c r="R45" s="295">
        <v>24.747030025510821</v>
      </c>
      <c r="S45" s="295">
        <v>28.41056218280989</v>
      </c>
      <c r="T45" s="295">
        <v>26.91362865000864</v>
      </c>
      <c r="U45" s="295">
        <v>26.714620900599801</v>
      </c>
      <c r="V45" s="295">
        <v>25.19933938671306</v>
      </c>
      <c r="W45" s="295">
        <v>27.26693291502767</v>
      </c>
      <c r="X45" s="295">
        <v>24.765628948606849</v>
      </c>
      <c r="Y45" s="295">
        <v>23.60314483232121</v>
      </c>
      <c r="DA45" s="122" t="s">
        <v>2798</v>
      </c>
    </row>
    <row r="46" spans="1:105" ht="12" customHeight="1" x14ac:dyDescent="0.25">
      <c r="A46" s="60" t="s">
        <v>2741</v>
      </c>
      <c r="B46" s="329">
        <v>50.360695058266472</v>
      </c>
      <c r="C46" s="329">
        <v>49.658559924632563</v>
      </c>
      <c r="D46" s="329">
        <v>51.454276918513877</v>
      </c>
      <c r="E46" s="329">
        <v>52.762543119343931</v>
      </c>
      <c r="F46" s="329">
        <v>50.279189199438576</v>
      </c>
      <c r="G46" s="329">
        <v>47.109845617475067</v>
      </c>
      <c r="H46" s="329">
        <v>43.997743500100427</v>
      </c>
      <c r="I46" s="329">
        <v>35.134530866394734</v>
      </c>
      <c r="J46" s="329">
        <v>29.85784786771103</v>
      </c>
      <c r="K46" s="329">
        <v>25.34441210786354</v>
      </c>
      <c r="L46" s="329">
        <v>23.949006138825911</v>
      </c>
      <c r="M46" s="329">
        <v>20.534133920988371</v>
      </c>
      <c r="N46" s="329">
        <v>21.851978544655871</v>
      </c>
      <c r="O46" s="329">
        <v>21.281631744680311</v>
      </c>
      <c r="P46" s="329">
        <v>20.735400266589249</v>
      </c>
      <c r="Q46" s="329">
        <v>19.778741222826131</v>
      </c>
      <c r="R46" s="329">
        <v>19.713988451056089</v>
      </c>
      <c r="S46" s="329">
        <v>21.618382346697611</v>
      </c>
      <c r="T46" s="329">
        <v>20.648202600712189</v>
      </c>
      <c r="U46" s="329">
        <v>20.071779172673299</v>
      </c>
      <c r="V46" s="329">
        <v>18.349552199085561</v>
      </c>
      <c r="W46" s="329">
        <v>19.924513175273951</v>
      </c>
      <c r="X46" s="329">
        <v>17.703357352999301</v>
      </c>
      <c r="Y46" s="329">
        <v>16.87851203482375</v>
      </c>
      <c r="DA46" s="72" t="s">
        <v>2799</v>
      </c>
    </row>
    <row r="47" spans="1:105" ht="12" customHeight="1" x14ac:dyDescent="0.25">
      <c r="A47" s="64" t="s">
        <v>28</v>
      </c>
      <c r="B47" s="229">
        <v>0.23718056205825269</v>
      </c>
      <c r="C47" s="229">
        <v>0.20069257189581841</v>
      </c>
      <c r="D47" s="229">
        <v>1.820086506920569E-2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0.32286881265189871</v>
      </c>
      <c r="U47" s="229">
        <v>0.35689873586763698</v>
      </c>
      <c r="V47" s="229">
        <v>0.2170646334791165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1.5135266086491059</v>
      </c>
      <c r="C49" s="229">
        <v>1.5504425259623831</v>
      </c>
      <c r="D49" s="229">
        <v>1.365865828417582</v>
      </c>
      <c r="E49" s="229">
        <v>1.365865828417856</v>
      </c>
      <c r="F49" s="229">
        <v>1.1719172627984871</v>
      </c>
      <c r="G49" s="229">
        <v>1.0612287387259141</v>
      </c>
      <c r="H49" s="229">
        <v>0.98936852991324342</v>
      </c>
      <c r="I49" s="229">
        <v>0.69546147927544</v>
      </c>
      <c r="J49" s="229">
        <v>0.47509950457726569</v>
      </c>
      <c r="K49" s="229">
        <v>0.44062475302622123</v>
      </c>
      <c r="L49" s="229">
        <v>0.54890146647151417</v>
      </c>
      <c r="M49" s="229">
        <v>0.51112360367340248</v>
      </c>
      <c r="N49" s="229">
        <v>0.47542123754532017</v>
      </c>
      <c r="O49" s="229">
        <v>0.40233474407884001</v>
      </c>
      <c r="P49" s="229">
        <v>0.29220751404387219</v>
      </c>
      <c r="Q49" s="229">
        <v>0.25616482686813341</v>
      </c>
      <c r="R49" s="229">
        <v>0.32933079315243619</v>
      </c>
      <c r="S49" s="229">
        <v>0.32924311408172291</v>
      </c>
      <c r="T49" s="229">
        <v>0.32918445550648923</v>
      </c>
      <c r="U49" s="229">
        <v>0.34360140564784108</v>
      </c>
      <c r="V49" s="229">
        <v>0.27654215001406401</v>
      </c>
      <c r="W49" s="229">
        <v>0.22404383502464589</v>
      </c>
      <c r="X49" s="229">
        <v>0.16382900247563181</v>
      </c>
      <c r="Y49" s="229">
        <v>0.18992073240400281</v>
      </c>
      <c r="DA49" s="73" t="s">
        <v>2802</v>
      </c>
    </row>
    <row r="50" spans="1:105" ht="12" customHeight="1" x14ac:dyDescent="0.25">
      <c r="A50" s="64" t="s">
        <v>159</v>
      </c>
      <c r="B50" s="229">
        <v>1.2839811640748471</v>
      </c>
      <c r="C50" s="229">
        <v>1.656144798729253</v>
      </c>
      <c r="D50" s="229">
        <v>1.611738451784736</v>
      </c>
      <c r="E50" s="229">
        <v>1.937111787688008</v>
      </c>
      <c r="F50" s="229">
        <v>1.4237625230809281</v>
      </c>
      <c r="G50" s="229">
        <v>1.3459771241369169</v>
      </c>
      <c r="H50" s="229">
        <v>1.134810012817872</v>
      </c>
      <c r="I50" s="229">
        <v>1.247999809526263</v>
      </c>
      <c r="J50" s="229">
        <v>1.0802376548714501</v>
      </c>
      <c r="K50" s="229">
        <v>0.95741534288960151</v>
      </c>
      <c r="L50" s="229">
        <v>1.1590222350100341</v>
      </c>
      <c r="M50" s="229">
        <v>0.77330864041821579</v>
      </c>
      <c r="N50" s="229">
        <v>0.53529252183290243</v>
      </c>
      <c r="O50" s="229">
        <v>0.62030824796999373</v>
      </c>
      <c r="P50" s="229">
        <v>0.70516700160864509</v>
      </c>
      <c r="Q50" s="229">
        <v>0.73610970486606009</v>
      </c>
      <c r="R50" s="229">
        <v>0.6775873056356313</v>
      </c>
      <c r="S50" s="229">
        <v>0.64842032881971179</v>
      </c>
      <c r="T50" s="229">
        <v>0.56417682415029546</v>
      </c>
      <c r="U50" s="229">
        <v>0.54019694998248435</v>
      </c>
      <c r="V50" s="229">
        <v>0.50158049092507329</v>
      </c>
      <c r="W50" s="229">
        <v>0.80941411067516889</v>
      </c>
      <c r="X50" s="229">
        <v>0.26476462040485099</v>
      </c>
      <c r="Y50" s="229">
        <v>0.23441584848889591</v>
      </c>
      <c r="DA50" s="73" t="s">
        <v>2803</v>
      </c>
    </row>
    <row r="51" spans="1:105" ht="12" customHeight="1" x14ac:dyDescent="0.25">
      <c r="A51" s="64" t="s">
        <v>32</v>
      </c>
      <c r="B51" s="229">
        <v>9.240589386214662</v>
      </c>
      <c r="C51" s="229">
        <v>7.8559149157525141</v>
      </c>
      <c r="D51" s="229">
        <v>10.11661005680341</v>
      </c>
      <c r="E51" s="229">
        <v>10.427455034670681</v>
      </c>
      <c r="F51" s="229">
        <v>8.0458997134001002</v>
      </c>
      <c r="G51" s="229">
        <v>6.3028772565628888</v>
      </c>
      <c r="H51" s="229">
        <v>5.3015392375139268</v>
      </c>
      <c r="I51" s="229">
        <v>5.5198995885346669</v>
      </c>
      <c r="J51" s="229">
        <v>5.2315335721382086</v>
      </c>
      <c r="K51" s="229">
        <v>2.7546127727319951</v>
      </c>
      <c r="L51" s="229">
        <v>1.736760703948844</v>
      </c>
      <c r="M51" s="229">
        <v>5.5894507305371217E-2</v>
      </c>
      <c r="N51" s="229">
        <v>1.5117331066288511</v>
      </c>
      <c r="O51" s="229">
        <v>1.371939793750337</v>
      </c>
      <c r="P51" s="229">
        <v>1.090466824594861</v>
      </c>
      <c r="Q51" s="229">
        <v>1.400682864473652</v>
      </c>
      <c r="R51" s="229">
        <v>1.596652133624443</v>
      </c>
      <c r="S51" s="229">
        <v>1.066951486742145</v>
      </c>
      <c r="T51" s="229">
        <v>0.8679681539297508</v>
      </c>
      <c r="U51" s="229">
        <v>0.4489613552521341</v>
      </c>
      <c r="V51" s="229">
        <v>0.26310312364398042</v>
      </c>
      <c r="W51" s="229">
        <v>0.47120451010026232</v>
      </c>
      <c r="X51" s="229">
        <v>0.54133235909118749</v>
      </c>
      <c r="Y51" s="229">
        <v>0.50157159363571202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38.085417337269597</v>
      </c>
      <c r="C53" s="229">
        <v>38.395365112292588</v>
      </c>
      <c r="D53" s="229">
        <v>38.341861716438949</v>
      </c>
      <c r="E53" s="229">
        <v>39.032110468567389</v>
      </c>
      <c r="F53" s="229">
        <v>36.113293967110486</v>
      </c>
      <c r="G53" s="229">
        <v>34.810626901890238</v>
      </c>
      <c r="H53" s="229">
        <v>33.71587335115877</v>
      </c>
      <c r="I53" s="229">
        <v>25.06732503324983</v>
      </c>
      <c r="J53" s="229">
        <v>20.47810362875979</v>
      </c>
      <c r="K53" s="229">
        <v>19.99205504668863</v>
      </c>
      <c r="L53" s="229">
        <v>18.702275686917101</v>
      </c>
      <c r="M53" s="229">
        <v>17.300011667468262</v>
      </c>
      <c r="N53" s="229">
        <v>17.57934152265911</v>
      </c>
      <c r="O53" s="229">
        <v>17.20567089462455</v>
      </c>
      <c r="P53" s="229">
        <v>16.789664760752849</v>
      </c>
      <c r="Q53" s="229">
        <v>15.906849808938031</v>
      </c>
      <c r="R53" s="229">
        <v>15.62151080967447</v>
      </c>
      <c r="S53" s="229">
        <v>17.899840080563312</v>
      </c>
      <c r="T53" s="229">
        <v>16.93505136029604</v>
      </c>
      <c r="U53" s="229">
        <v>16.824434190920972</v>
      </c>
      <c r="V53" s="229">
        <v>16.575299018259031</v>
      </c>
      <c r="W53" s="229">
        <v>18.166230717681952</v>
      </c>
      <c r="X53" s="229">
        <v>16.264667568582791</v>
      </c>
      <c r="Y53" s="229">
        <v>15.43826895843276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2.4292865218312619E-4</v>
      </c>
      <c r="T55" s="229">
        <v>2.8486276476217031E-3</v>
      </c>
      <c r="U55" s="229">
        <v>3.661281829329822E-3</v>
      </c>
      <c r="V55" s="229">
        <v>3.6902019069692568E-3</v>
      </c>
      <c r="W55" s="229">
        <v>3.276933997482024E-2</v>
      </c>
      <c r="X55" s="229">
        <v>0.25679872141959242</v>
      </c>
      <c r="Y55" s="229">
        <v>0.29990698915098252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3.524315733048573</v>
      </c>
      <c r="G56" s="229">
        <v>3.58913559615912</v>
      </c>
      <c r="H56" s="229">
        <v>2.8561523686966162</v>
      </c>
      <c r="I56" s="229">
        <v>2.6038449558085239</v>
      </c>
      <c r="J56" s="229">
        <v>2.592873507364315</v>
      </c>
      <c r="K56" s="229">
        <v>1.1997041925270979</v>
      </c>
      <c r="L56" s="229">
        <v>1.8020460464784209</v>
      </c>
      <c r="M56" s="229">
        <v>1.893795502123127</v>
      </c>
      <c r="N56" s="229">
        <v>1.750190155989686</v>
      </c>
      <c r="O56" s="229">
        <v>1.681378064256591</v>
      </c>
      <c r="P56" s="229">
        <v>1.8578941655890271</v>
      </c>
      <c r="Q56" s="229">
        <v>1.4789340176802599</v>
      </c>
      <c r="R56" s="229">
        <v>1.488907408969115</v>
      </c>
      <c r="S56" s="229">
        <v>1.673684407838532</v>
      </c>
      <c r="T56" s="229">
        <v>1.626104366530098</v>
      </c>
      <c r="U56" s="229">
        <v>1.5540252531729011</v>
      </c>
      <c r="V56" s="229">
        <v>0.51227258085733007</v>
      </c>
      <c r="W56" s="229">
        <v>0.22085066181710561</v>
      </c>
      <c r="X56" s="229">
        <v>0.21196508102525199</v>
      </c>
      <c r="Y56" s="229">
        <v>0.214427912711393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166.13267007361091</v>
      </c>
      <c r="C58" s="329">
        <v>167.78373483935911</v>
      </c>
      <c r="D58" s="329">
        <v>160.70856369155811</v>
      </c>
      <c r="E58" s="329">
        <v>153.61004376332309</v>
      </c>
      <c r="F58" s="329">
        <v>142.71049269535791</v>
      </c>
      <c r="G58" s="329">
        <v>133.0349957167785</v>
      </c>
      <c r="H58" s="329">
        <v>130.18027511148929</v>
      </c>
      <c r="I58" s="329">
        <v>121.4841389596557</v>
      </c>
      <c r="J58" s="329">
        <v>108.9071545444321</v>
      </c>
      <c r="K58" s="329">
        <v>89.595075746652824</v>
      </c>
      <c r="L58" s="329">
        <v>91.192764644549129</v>
      </c>
      <c r="M58" s="329">
        <v>86.850585231998934</v>
      </c>
      <c r="N58" s="329">
        <v>79.700201110910982</v>
      </c>
      <c r="O58" s="329">
        <v>77.146779999700158</v>
      </c>
      <c r="P58" s="329">
        <v>75.601267434216709</v>
      </c>
      <c r="Q58" s="329">
        <v>75.347745365505006</v>
      </c>
      <c r="R58" s="329">
        <v>74.230600665509428</v>
      </c>
      <c r="S58" s="329">
        <v>74.785469326790135</v>
      </c>
      <c r="T58" s="329">
        <v>73.988083453427777</v>
      </c>
      <c r="U58" s="329">
        <v>76.08087020681657</v>
      </c>
      <c r="V58" s="329">
        <v>64.973337419078661</v>
      </c>
      <c r="W58" s="329">
        <v>71.776677513374068</v>
      </c>
      <c r="X58" s="329">
        <v>70.367390724691091</v>
      </c>
      <c r="Y58" s="329">
        <v>64.57350759283203</v>
      </c>
      <c r="DA58" s="72" t="s">
        <v>2811</v>
      </c>
    </row>
    <row r="59" spans="1:105" ht="12" customHeight="1" x14ac:dyDescent="0.25">
      <c r="A59" s="132" t="s">
        <v>2757</v>
      </c>
      <c r="B59" s="316">
        <v>41.819253616337683</v>
      </c>
      <c r="C59" s="316">
        <v>42.234862997353659</v>
      </c>
      <c r="D59" s="316">
        <v>40.453886525490617</v>
      </c>
      <c r="E59" s="316">
        <v>38.667032651126519</v>
      </c>
      <c r="F59" s="316">
        <v>35.92337548716533</v>
      </c>
      <c r="G59" s="316">
        <v>33.48783970824816</v>
      </c>
      <c r="H59" s="316">
        <v>32.76924363112812</v>
      </c>
      <c r="I59" s="316">
        <v>30.580234551489561</v>
      </c>
      <c r="J59" s="316">
        <v>27.41433045354232</v>
      </c>
      <c r="K59" s="316">
        <v>22.553054698778439</v>
      </c>
      <c r="L59" s="316">
        <v>22.95522819777494</v>
      </c>
      <c r="M59" s="316">
        <v>21.862205964275532</v>
      </c>
      <c r="N59" s="316">
        <v>20.06229672979735</v>
      </c>
      <c r="O59" s="316">
        <v>19.419544374154569</v>
      </c>
      <c r="P59" s="316">
        <v>19.030504807677062</v>
      </c>
      <c r="Q59" s="316">
        <v>18.96668771688995</v>
      </c>
      <c r="R59" s="316">
        <v>18.685477780791508</v>
      </c>
      <c r="S59" s="316">
        <v>18.825150448783749</v>
      </c>
      <c r="T59" s="316">
        <v>18.62443085489863</v>
      </c>
      <c r="U59" s="316">
        <v>19.15123139308357</v>
      </c>
      <c r="V59" s="316">
        <v>16.355220647596958</v>
      </c>
      <c r="W59" s="316">
        <v>18.067771253781011</v>
      </c>
      <c r="X59" s="316">
        <v>17.713022716916019</v>
      </c>
      <c r="Y59" s="316">
        <v>16.25457467050061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0.99999999999999978</v>
      </c>
      <c r="C63" s="232">
        <f t="shared" si="1"/>
        <v>0.99999999999999978</v>
      </c>
      <c r="D63" s="232">
        <f t="shared" si="1"/>
        <v>0.99999999999999989</v>
      </c>
      <c r="E63" s="232">
        <f t="shared" si="1"/>
        <v>1.0000000000000002</v>
      </c>
      <c r="F63" s="232">
        <f t="shared" si="1"/>
        <v>0.99999999999999978</v>
      </c>
      <c r="G63" s="232">
        <f t="shared" si="1"/>
        <v>1.0000000000000002</v>
      </c>
      <c r="H63" s="232">
        <f t="shared" si="1"/>
        <v>0.99999999999999967</v>
      </c>
      <c r="I63" s="232">
        <f t="shared" si="1"/>
        <v>1</v>
      </c>
      <c r="J63" s="232">
        <f t="shared" si="1"/>
        <v>1</v>
      </c>
      <c r="K63" s="232">
        <f t="shared" si="1"/>
        <v>1</v>
      </c>
      <c r="L63" s="232">
        <f t="shared" si="1"/>
        <v>1</v>
      </c>
      <c r="M63" s="232">
        <f t="shared" si="1"/>
        <v>1</v>
      </c>
      <c r="N63" s="232">
        <f t="shared" si="1"/>
        <v>0.99999999999999989</v>
      </c>
      <c r="O63" s="232">
        <f t="shared" si="1"/>
        <v>1</v>
      </c>
      <c r="P63" s="232">
        <f t="shared" si="1"/>
        <v>1</v>
      </c>
      <c r="Q63" s="232">
        <f t="shared" si="1"/>
        <v>1.0000000000000002</v>
      </c>
      <c r="R63" s="232">
        <f t="shared" si="1"/>
        <v>1.0000000000000002</v>
      </c>
      <c r="S63" s="232">
        <f t="shared" si="1"/>
        <v>0.99999999999999989</v>
      </c>
      <c r="T63" s="232">
        <f t="shared" si="1"/>
        <v>0.99999999999999989</v>
      </c>
      <c r="U63" s="232">
        <f t="shared" si="1"/>
        <v>1</v>
      </c>
      <c r="V63" s="232">
        <f t="shared" si="1"/>
        <v>0.99999999999999989</v>
      </c>
      <c r="W63" s="232">
        <f t="shared" si="1"/>
        <v>0.99999999999999978</v>
      </c>
      <c r="X63" s="232">
        <f t="shared" si="1"/>
        <v>1.0000000000000002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2.4752103957184385E-2</v>
      </c>
      <c r="C64" s="299">
        <f t="shared" si="2"/>
        <v>2.5131949939294282E-2</v>
      </c>
      <c r="D64" s="299">
        <f t="shared" si="2"/>
        <v>2.3881623291116951E-2</v>
      </c>
      <c r="E64" s="299">
        <f t="shared" si="2"/>
        <v>2.2778055229286394E-2</v>
      </c>
      <c r="F64" s="299">
        <f t="shared" si="2"/>
        <v>2.2456482633847717E-2</v>
      </c>
      <c r="G64" s="299">
        <f t="shared" si="2"/>
        <v>2.2375840906936954E-2</v>
      </c>
      <c r="H64" s="299">
        <f t="shared" si="2"/>
        <v>2.3081700161050534E-2</v>
      </c>
      <c r="I64" s="299">
        <f t="shared" si="2"/>
        <v>2.558774631071975E-2</v>
      </c>
      <c r="J64" s="299">
        <f t="shared" si="2"/>
        <v>2.6475059183505074E-2</v>
      </c>
      <c r="K64" s="299">
        <f t="shared" si="2"/>
        <v>2.5899272079243356E-2</v>
      </c>
      <c r="L64" s="299">
        <f t="shared" si="2"/>
        <v>2.714161965929875E-2</v>
      </c>
      <c r="M64" s="299">
        <f t="shared" si="2"/>
        <v>2.8874927693227661E-2</v>
      </c>
      <c r="N64" s="299">
        <f t="shared" si="2"/>
        <v>2.6436816016842033E-2</v>
      </c>
      <c r="O64" s="299">
        <f t="shared" si="2"/>
        <v>2.6334125426859419E-2</v>
      </c>
      <c r="P64" s="299">
        <f t="shared" si="2"/>
        <v>2.6436014684182066E-2</v>
      </c>
      <c r="Q64" s="299">
        <f t="shared" si="2"/>
        <v>2.7140608174309279E-2</v>
      </c>
      <c r="R64" s="299">
        <f t="shared" si="2"/>
        <v>2.6954041078528664E-2</v>
      </c>
      <c r="S64" s="299">
        <f t="shared" si="2"/>
        <v>2.5566764456283197E-2</v>
      </c>
      <c r="T64" s="299">
        <f t="shared" si="2"/>
        <v>2.6140253433403902E-2</v>
      </c>
      <c r="U64" s="299">
        <f t="shared" si="2"/>
        <v>2.705451912981751E-2</v>
      </c>
      <c r="V64" s="299">
        <f t="shared" si="2"/>
        <v>2.5885535697263044E-2</v>
      </c>
      <c r="W64" s="299">
        <f t="shared" si="2"/>
        <v>2.6145388973355867E-2</v>
      </c>
      <c r="X64" s="299">
        <f t="shared" si="2"/>
        <v>2.7756403966911466E-2</v>
      </c>
      <c r="Y64" s="299">
        <f t="shared" si="2"/>
        <v>2.712600173063134E-2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5.2170169306754071E-3</v>
      </c>
      <c r="C65" s="233">
        <f t="shared" si="3"/>
        <v>5.2970773135480771E-3</v>
      </c>
      <c r="D65" s="233">
        <f t="shared" si="3"/>
        <v>5.0335451587179636E-3</v>
      </c>
      <c r="E65" s="233">
        <f t="shared" si="3"/>
        <v>4.8009454058774957E-3</v>
      </c>
      <c r="F65" s="233">
        <f t="shared" si="3"/>
        <v>4.733167342334017E-3</v>
      </c>
      <c r="G65" s="233">
        <f t="shared" si="3"/>
        <v>4.7161704334918383E-3</v>
      </c>
      <c r="H65" s="233">
        <f t="shared" si="3"/>
        <v>4.8649448441744373E-3</v>
      </c>
      <c r="I65" s="233">
        <f t="shared" si="3"/>
        <v>5.3931458090093224E-3</v>
      </c>
      <c r="J65" s="233">
        <f t="shared" si="3"/>
        <v>5.5801653160433371E-3</v>
      </c>
      <c r="K65" s="233">
        <f t="shared" si="3"/>
        <v>5.4588062963578142E-3</v>
      </c>
      <c r="L65" s="233">
        <f t="shared" si="3"/>
        <v>5.7206566978486905E-3</v>
      </c>
      <c r="M65" s="233">
        <f t="shared" si="3"/>
        <v>6.0859871511598426E-3</v>
      </c>
      <c r="N65" s="233">
        <f t="shared" si="3"/>
        <v>5.5721047791165009E-3</v>
      </c>
      <c r="O65" s="233">
        <f t="shared" si="3"/>
        <v>5.5504606171702256E-3</v>
      </c>
      <c r="P65" s="233">
        <f t="shared" si="3"/>
        <v>5.5719358817144298E-3</v>
      </c>
      <c r="Q65" s="233">
        <f t="shared" si="3"/>
        <v>5.7204435065044594E-3</v>
      </c>
      <c r="R65" s="233">
        <f t="shared" si="3"/>
        <v>5.6811206392816142E-3</v>
      </c>
      <c r="S65" s="233">
        <f t="shared" si="3"/>
        <v>5.3887234500041318E-3</v>
      </c>
      <c r="T65" s="233">
        <f t="shared" si="3"/>
        <v>5.5095980919484993E-3</v>
      </c>
      <c r="U65" s="233">
        <f t="shared" si="3"/>
        <v>5.7022984630190213E-3</v>
      </c>
      <c r="V65" s="233">
        <f t="shared" si="3"/>
        <v>5.4559110702598048E-3</v>
      </c>
      <c r="W65" s="233">
        <f t="shared" si="3"/>
        <v>5.510680513019609E-3</v>
      </c>
      <c r="X65" s="233">
        <f t="shared" si="3"/>
        <v>5.8502351832605626E-3</v>
      </c>
      <c r="Y65" s="233">
        <f t="shared" si="3"/>
        <v>5.7173648969407386E-3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2.0215551770755395E-2</v>
      </c>
      <c r="C66" s="233">
        <f t="shared" si="4"/>
        <v>2.0525779787312622E-2</v>
      </c>
      <c r="D66" s="233">
        <f t="shared" si="4"/>
        <v>1.9504612328970258E-2</v>
      </c>
      <c r="E66" s="233">
        <f t="shared" si="4"/>
        <v>1.8603305622878617E-2</v>
      </c>
      <c r="F66" s="233">
        <f t="shared" si="4"/>
        <v>1.8340670678294049E-2</v>
      </c>
      <c r="G66" s="233">
        <f t="shared" si="4"/>
        <v>1.8274808923347163E-2</v>
      </c>
      <c r="H66" s="233">
        <f t="shared" si="4"/>
        <v>1.8851298676262028E-2</v>
      </c>
      <c r="I66" s="233">
        <f t="shared" si="4"/>
        <v>2.0898038047031164E-2</v>
      </c>
      <c r="J66" s="233">
        <f t="shared" si="4"/>
        <v>2.1622724697817605E-2</v>
      </c>
      <c r="K66" s="233">
        <f t="shared" si="4"/>
        <v>2.1152467541687727E-2</v>
      </c>
      <c r="L66" s="233">
        <f t="shared" si="4"/>
        <v>2.2167118331185277E-2</v>
      </c>
      <c r="M66" s="233">
        <f t="shared" si="4"/>
        <v>2.3582746608893201E-2</v>
      </c>
      <c r="N66" s="233">
        <f t="shared" si="4"/>
        <v>2.1591490717995446E-2</v>
      </c>
      <c r="O66" s="233">
        <f t="shared" si="4"/>
        <v>2.1507621203640061E-2</v>
      </c>
      <c r="P66" s="233">
        <f t="shared" si="4"/>
        <v>2.1590836253150697E-2</v>
      </c>
      <c r="Q66" s="233">
        <f t="shared" si="4"/>
        <v>2.2166292230615999E-2</v>
      </c>
      <c r="R66" s="233">
        <f t="shared" si="4"/>
        <v>2.201391905094623E-2</v>
      </c>
      <c r="S66" s="233">
        <f t="shared" si="4"/>
        <v>2.0880901735494086E-2</v>
      </c>
      <c r="T66" s="233">
        <f t="shared" si="4"/>
        <v>2.1349281963978697E-2</v>
      </c>
      <c r="U66" s="233">
        <f t="shared" si="4"/>
        <v>2.2095981539499463E-2</v>
      </c>
      <c r="V66" s="233">
        <f t="shared" si="4"/>
        <v>2.1141248756345436E-2</v>
      </c>
      <c r="W66" s="233">
        <f t="shared" si="4"/>
        <v>2.1353476264954055E-2</v>
      </c>
      <c r="X66" s="233">
        <f t="shared" si="4"/>
        <v>2.2669225304390108E-2</v>
      </c>
      <c r="Y66" s="233">
        <f t="shared" si="4"/>
        <v>2.2154362848012057E-2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2.8432674075161708E-2</v>
      </c>
      <c r="C67" s="233">
        <f t="shared" si="5"/>
        <v>2.886900211526577E-2</v>
      </c>
      <c r="D67" s="233">
        <f t="shared" si="5"/>
        <v>2.7432755316342764E-2</v>
      </c>
      <c r="E67" s="233">
        <f t="shared" si="5"/>
        <v>2.616508970391395E-2</v>
      </c>
      <c r="F67" s="233">
        <f t="shared" si="5"/>
        <v>2.5795700143599089E-2</v>
      </c>
      <c r="G67" s="233">
        <f t="shared" si="5"/>
        <v>2.5703067212593373E-2</v>
      </c>
      <c r="H67" s="233">
        <f t="shared" si="5"/>
        <v>2.651388580602948E-2</v>
      </c>
      <c r="I67" s="233">
        <f t="shared" si="5"/>
        <v>2.9392574159718989E-2</v>
      </c>
      <c r="J67" s="233">
        <f t="shared" si="5"/>
        <v>3.0411828028329122E-2</v>
      </c>
      <c r="K67" s="233">
        <f t="shared" si="5"/>
        <v>2.9750422957452175E-2</v>
      </c>
      <c r="L67" s="233">
        <f t="shared" si="5"/>
        <v>3.1177504222660288E-2</v>
      </c>
      <c r="M67" s="233">
        <f t="shared" si="5"/>
        <v>3.3168550417594193E-2</v>
      </c>
      <c r="N67" s="233">
        <f t="shared" si="5"/>
        <v>3.0367898207445503E-2</v>
      </c>
      <c r="O67" s="233">
        <f t="shared" si="5"/>
        <v>3.024993780777149E-2</v>
      </c>
      <c r="P67" s="233">
        <f t="shared" si="5"/>
        <v>3.036697771881202E-2</v>
      </c>
      <c r="Q67" s="233">
        <f t="shared" si="5"/>
        <v>3.1176342332621076E-2</v>
      </c>
      <c r="R67" s="233">
        <f t="shared" si="5"/>
        <v>3.0962033220286386E-2</v>
      </c>
      <c r="S67" s="233">
        <f t="shared" si="5"/>
        <v>2.9368472360949919E-2</v>
      </c>
      <c r="T67" s="233">
        <f t="shared" si="5"/>
        <v>3.0027237579469367E-2</v>
      </c>
      <c r="U67" s="233">
        <f t="shared" si="5"/>
        <v>3.1077452082818043E-2</v>
      </c>
      <c r="V67" s="233">
        <f t="shared" si="5"/>
        <v>2.9734644013064509E-2</v>
      </c>
      <c r="W67" s="233">
        <f t="shared" si="5"/>
        <v>3.0033136760157481E-2</v>
      </c>
      <c r="X67" s="233">
        <f t="shared" si="5"/>
        <v>3.1883705274300699E-2</v>
      </c>
      <c r="Y67" s="233">
        <f t="shared" si="5"/>
        <v>3.1159563950742476E-2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0.13121147498400776</v>
      </c>
      <c r="C68" s="300">
        <f t="shared" si="6"/>
        <v>0.13041211162233982</v>
      </c>
      <c r="D68" s="300">
        <f t="shared" si="6"/>
        <v>0.13351390885829623</v>
      </c>
      <c r="E68" s="300">
        <f t="shared" si="6"/>
        <v>0.13668615267426193</v>
      </c>
      <c r="F68" s="300">
        <f t="shared" si="6"/>
        <v>0.13592535477664491</v>
      </c>
      <c r="G68" s="300">
        <f t="shared" si="6"/>
        <v>0.13631066135928613</v>
      </c>
      <c r="H68" s="300">
        <f t="shared" si="6"/>
        <v>0.1347563328538586</v>
      </c>
      <c r="I68" s="300">
        <f t="shared" si="6"/>
        <v>0.12744111935361932</v>
      </c>
      <c r="J68" s="300">
        <f t="shared" si="6"/>
        <v>0.12494621026249111</v>
      </c>
      <c r="K68" s="300">
        <f t="shared" si="6"/>
        <v>0.12791418811964869</v>
      </c>
      <c r="L68" s="300">
        <f t="shared" si="6"/>
        <v>0.12451766322282422</v>
      </c>
      <c r="M68" s="300">
        <f t="shared" si="6"/>
        <v>0.12116378427696491</v>
      </c>
      <c r="N68" s="300">
        <f t="shared" si="6"/>
        <v>0.12608727079662826</v>
      </c>
      <c r="O68" s="300">
        <f t="shared" si="6"/>
        <v>0.12640749754342837</v>
      </c>
      <c r="P68" s="300">
        <f t="shared" si="6"/>
        <v>0.12604693296473138</v>
      </c>
      <c r="Q68" s="300">
        <f t="shared" si="6"/>
        <v>0.12475387435238568</v>
      </c>
      <c r="R68" s="300">
        <f t="shared" si="6"/>
        <v>0.125022883252634</v>
      </c>
      <c r="S68" s="300">
        <f t="shared" si="6"/>
        <v>0.12843291178898461</v>
      </c>
      <c r="T68" s="300">
        <f t="shared" si="6"/>
        <v>0.12701088969960345</v>
      </c>
      <c r="U68" s="300">
        <f t="shared" si="6"/>
        <v>0.12506778152912704</v>
      </c>
      <c r="V68" s="300">
        <f t="shared" si="6"/>
        <v>0.12902332173925612</v>
      </c>
      <c r="W68" s="300">
        <f t="shared" si="6"/>
        <v>0.12889041878903768</v>
      </c>
      <c r="X68" s="300">
        <f t="shared" si="6"/>
        <v>0.12526912228214807</v>
      </c>
      <c r="Y68" s="300">
        <f t="shared" si="6"/>
        <v>0.12668360223752589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4.9922743024581696E-2</v>
      </c>
      <c r="C69" s="301">
        <f t="shared" si="7"/>
        <v>4.9490301389843477E-2</v>
      </c>
      <c r="D69" s="301">
        <f t="shared" si="7"/>
        <v>5.0874007819214792E-2</v>
      </c>
      <c r="E69" s="301">
        <f t="shared" si="7"/>
        <v>5.2056192284505011E-2</v>
      </c>
      <c r="F69" s="301">
        <f t="shared" si="7"/>
        <v>5.2640952969877704E-2</v>
      </c>
      <c r="G69" s="301">
        <f t="shared" si="7"/>
        <v>5.2719926445777811E-2</v>
      </c>
      <c r="H69" s="301">
        <f t="shared" si="7"/>
        <v>5.1904219247731677E-2</v>
      </c>
      <c r="I69" s="301">
        <f t="shared" si="7"/>
        <v>4.9237530682709106E-2</v>
      </c>
      <c r="J69" s="301">
        <f t="shared" si="7"/>
        <v>4.8293499663228046E-2</v>
      </c>
      <c r="K69" s="301">
        <f t="shared" si="7"/>
        <v>4.8745585125899334E-2</v>
      </c>
      <c r="L69" s="301">
        <f t="shared" si="7"/>
        <v>4.7425565987021454E-2</v>
      </c>
      <c r="M69" s="301">
        <f t="shared" si="7"/>
        <v>4.5422830684928764E-2</v>
      </c>
      <c r="N69" s="301">
        <f t="shared" si="7"/>
        <v>4.8226988757905175E-2</v>
      </c>
      <c r="O69" s="301">
        <f t="shared" si="7"/>
        <v>4.8334326210722832E-2</v>
      </c>
      <c r="P69" s="301">
        <f t="shared" si="7"/>
        <v>4.8242408336158053E-2</v>
      </c>
      <c r="Q69" s="301">
        <f t="shared" si="7"/>
        <v>4.7402103176508358E-2</v>
      </c>
      <c r="R69" s="301">
        <f t="shared" si="7"/>
        <v>4.7628297529678523E-2</v>
      </c>
      <c r="S69" s="301">
        <f t="shared" si="7"/>
        <v>4.9173530409884786E-2</v>
      </c>
      <c r="T69" s="301">
        <f t="shared" si="7"/>
        <v>4.8537781021780441E-2</v>
      </c>
      <c r="U69" s="301">
        <f t="shared" si="7"/>
        <v>4.7489748226495855E-2</v>
      </c>
      <c r="V69" s="301">
        <f t="shared" si="7"/>
        <v>4.8640395893759347E-2</v>
      </c>
      <c r="W69" s="301">
        <f t="shared" si="7"/>
        <v>4.8289101423939128E-2</v>
      </c>
      <c r="X69" s="301">
        <f t="shared" si="7"/>
        <v>4.6461907650477356E-2</v>
      </c>
      <c r="Y69" s="301">
        <f t="shared" si="7"/>
        <v>4.7175359053002748E-2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0.37538062543483547</v>
      </c>
      <c r="C70" s="301">
        <f t="shared" si="8"/>
        <v>0.37212899698901536</v>
      </c>
      <c r="D70" s="301">
        <f t="shared" si="8"/>
        <v>0.38253340494832638</v>
      </c>
      <c r="E70" s="301">
        <f t="shared" si="8"/>
        <v>0.39142252275464334</v>
      </c>
      <c r="F70" s="301">
        <f t="shared" si="8"/>
        <v>0.39581947329273409</v>
      </c>
      <c r="G70" s="301">
        <f t="shared" si="8"/>
        <v>0.39641329308267548</v>
      </c>
      <c r="H70" s="301">
        <f t="shared" si="8"/>
        <v>0.3902798024204438</v>
      </c>
      <c r="I70" s="301">
        <f t="shared" si="8"/>
        <v>0.37022835571037027</v>
      </c>
      <c r="J70" s="301">
        <f t="shared" si="8"/>
        <v>0.36312996862158042</v>
      </c>
      <c r="K70" s="301">
        <f t="shared" si="8"/>
        <v>0.36652930354281976</v>
      </c>
      <c r="L70" s="301">
        <f t="shared" si="8"/>
        <v>0.35660377501779583</v>
      </c>
      <c r="M70" s="301">
        <f t="shared" si="8"/>
        <v>0.3415447461116759</v>
      </c>
      <c r="N70" s="301">
        <f t="shared" si="8"/>
        <v>0.36262985777578693</v>
      </c>
      <c r="O70" s="301">
        <f t="shared" si="8"/>
        <v>0.36343695285370436</v>
      </c>
      <c r="P70" s="301">
        <f t="shared" si="8"/>
        <v>0.36274580114303445</v>
      </c>
      <c r="Q70" s="301">
        <f t="shared" si="8"/>
        <v>0.35642735273105303</v>
      </c>
      <c r="R70" s="301">
        <f t="shared" si="8"/>
        <v>0.35812816027123662</v>
      </c>
      <c r="S70" s="301">
        <f t="shared" si="8"/>
        <v>0.36974712288971029</v>
      </c>
      <c r="T70" s="301">
        <f t="shared" si="8"/>
        <v>0.36496677652915654</v>
      </c>
      <c r="U70" s="301">
        <f t="shared" si="8"/>
        <v>0.35708637608769006</v>
      </c>
      <c r="V70" s="301">
        <f t="shared" si="8"/>
        <v>0.36573836143192118</v>
      </c>
      <c r="W70" s="301">
        <f t="shared" si="8"/>
        <v>0.36309689724538852</v>
      </c>
      <c r="X70" s="301">
        <f t="shared" si="8"/>
        <v>0.34935780560262769</v>
      </c>
      <c r="Y70" s="301">
        <f t="shared" si="8"/>
        <v>0.35472241134084759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0.11013730869853128</v>
      </c>
      <c r="C71" s="301">
        <f t="shared" si="9"/>
        <v>0.11182747670452781</v>
      </c>
      <c r="D71" s="301">
        <f t="shared" si="9"/>
        <v>0.1062640057259592</v>
      </c>
      <c r="E71" s="301">
        <f t="shared" si="9"/>
        <v>0.10135355381019823</v>
      </c>
      <c r="F71" s="301">
        <f t="shared" si="9"/>
        <v>9.992267988230584E-2</v>
      </c>
      <c r="G71" s="301">
        <f t="shared" si="9"/>
        <v>9.9563855323952441E-2</v>
      </c>
      <c r="H71" s="301">
        <f t="shared" si="9"/>
        <v>0.10270465655452664</v>
      </c>
      <c r="I71" s="301">
        <f t="shared" si="9"/>
        <v>0.11385559462735947</v>
      </c>
      <c r="J71" s="301">
        <f t="shared" si="9"/>
        <v>0.11780379442286701</v>
      </c>
      <c r="K71" s="301">
        <f t="shared" si="9"/>
        <v>0.11524176405339198</v>
      </c>
      <c r="L71" s="301">
        <f t="shared" si="9"/>
        <v>0.12076973125860896</v>
      </c>
      <c r="M71" s="301">
        <f t="shared" si="9"/>
        <v>0.1284822829807854</v>
      </c>
      <c r="N71" s="301">
        <f t="shared" si="9"/>
        <v>0.11763362709245893</v>
      </c>
      <c r="O71" s="301">
        <f t="shared" si="9"/>
        <v>0.11717669360393958</v>
      </c>
      <c r="P71" s="301">
        <f t="shared" si="9"/>
        <v>0.11763006147142345</v>
      </c>
      <c r="Q71" s="301">
        <f t="shared" si="9"/>
        <v>0.12076523054082261</v>
      </c>
      <c r="R71" s="301">
        <f t="shared" si="9"/>
        <v>0.11993507897647387</v>
      </c>
      <c r="S71" s="301">
        <f t="shared" si="9"/>
        <v>0.11376223347377246</v>
      </c>
      <c r="T71" s="301">
        <f t="shared" si="9"/>
        <v>0.11631403806450968</v>
      </c>
      <c r="U71" s="301">
        <f t="shared" si="9"/>
        <v>0.12038216752181009</v>
      </c>
      <c r="V71" s="301">
        <f t="shared" si="9"/>
        <v>0.11518064245560049</v>
      </c>
      <c r="W71" s="301">
        <f t="shared" si="9"/>
        <v>0.11633688923506073</v>
      </c>
      <c r="X71" s="301">
        <f t="shared" si="9"/>
        <v>0.12350528413070741</v>
      </c>
      <c r="Y71" s="301">
        <f t="shared" si="9"/>
        <v>0.12070023750430629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0.22275655590179369</v>
      </c>
      <c r="C72" s="301">
        <f t="shared" si="10"/>
        <v>0.22385268650138143</v>
      </c>
      <c r="D72" s="301">
        <f t="shared" si="10"/>
        <v>0.22011264932341421</v>
      </c>
      <c r="E72" s="301">
        <f t="shared" si="10"/>
        <v>0.21671024782850001</v>
      </c>
      <c r="F72" s="301">
        <f t="shared" si="10"/>
        <v>0.21535698038531784</v>
      </c>
      <c r="G72" s="301">
        <f t="shared" si="10"/>
        <v>0.21501800871948176</v>
      </c>
      <c r="H72" s="301">
        <f t="shared" si="10"/>
        <v>0.21722698631918164</v>
      </c>
      <c r="I72" s="301">
        <f t="shared" si="10"/>
        <v>0.22491249505838856</v>
      </c>
      <c r="J72" s="301">
        <f t="shared" si="10"/>
        <v>0.2275371482850351</v>
      </c>
      <c r="K72" s="301">
        <f t="shared" si="10"/>
        <v>0.22585237140862344</v>
      </c>
      <c r="L72" s="301">
        <f t="shared" si="10"/>
        <v>0.22941572341505576</v>
      </c>
      <c r="M72" s="301">
        <f t="shared" si="10"/>
        <v>0.23437447217766033</v>
      </c>
      <c r="N72" s="301">
        <f t="shared" si="10"/>
        <v>0.22730374558835031</v>
      </c>
      <c r="O72" s="301">
        <f t="shared" si="10"/>
        <v>0.22698483675637279</v>
      </c>
      <c r="P72" s="301">
        <f t="shared" si="10"/>
        <v>0.22721986641421951</v>
      </c>
      <c r="Q72" s="301">
        <f t="shared" si="10"/>
        <v>0.22938841737017007</v>
      </c>
      <c r="R72" s="301">
        <f t="shared" si="10"/>
        <v>0.2288561315694462</v>
      </c>
      <c r="S72" s="301">
        <f t="shared" si="10"/>
        <v>0.22465304285604354</v>
      </c>
      <c r="T72" s="301">
        <f t="shared" si="10"/>
        <v>0.22637703303730805</v>
      </c>
      <c r="U72" s="301">
        <f t="shared" si="10"/>
        <v>0.22909554680110286</v>
      </c>
      <c r="V72" s="301">
        <f t="shared" si="10"/>
        <v>0.22576186426934955</v>
      </c>
      <c r="W72" s="301">
        <f t="shared" si="10"/>
        <v>0.22657026629642216</v>
      </c>
      <c r="X72" s="301">
        <f t="shared" si="10"/>
        <v>0.23139151048208401</v>
      </c>
      <c r="Y72" s="301">
        <f t="shared" si="10"/>
        <v>0.22952062897145978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5.7231196189223427E-2</v>
      </c>
      <c r="C73" s="302">
        <f t="shared" si="11"/>
        <v>5.6711598387289217E-2</v>
      </c>
      <c r="D73" s="302">
        <f t="shared" si="11"/>
        <v>5.8320658388733002E-2</v>
      </c>
      <c r="E73" s="302">
        <f t="shared" si="11"/>
        <v>5.9669660509831107E-2</v>
      </c>
      <c r="F73" s="302">
        <f t="shared" si="11"/>
        <v>5.9515597868300352E-2</v>
      </c>
      <c r="G73" s="302">
        <f t="shared" si="11"/>
        <v>5.9529546066345813E-2</v>
      </c>
      <c r="H73" s="302">
        <f t="shared" si="11"/>
        <v>5.87453925871603E-2</v>
      </c>
      <c r="I73" s="302">
        <f t="shared" si="11"/>
        <v>5.5627345519438529E-2</v>
      </c>
      <c r="J73" s="302">
        <f t="shared" si="11"/>
        <v>5.4426672530940155E-2</v>
      </c>
      <c r="K73" s="302">
        <f t="shared" si="11"/>
        <v>5.5347987918614984E-2</v>
      </c>
      <c r="L73" s="302">
        <f t="shared" si="11"/>
        <v>5.3554068217679981E-2</v>
      </c>
      <c r="M73" s="302">
        <f t="shared" si="11"/>
        <v>5.1162640868649148E-2</v>
      </c>
      <c r="N73" s="302">
        <f t="shared" si="11"/>
        <v>5.4440821689665735E-2</v>
      </c>
      <c r="O73" s="302">
        <f t="shared" si="11"/>
        <v>5.4566104666516846E-2</v>
      </c>
      <c r="P73" s="302">
        <f t="shared" si="11"/>
        <v>5.4349161885688155E-2</v>
      </c>
      <c r="Q73" s="302">
        <f t="shared" si="11"/>
        <v>5.3550049274231973E-2</v>
      </c>
      <c r="R73" s="302">
        <f t="shared" si="11"/>
        <v>5.3800713753319095E-2</v>
      </c>
      <c r="S73" s="302">
        <f t="shared" si="11"/>
        <v>5.5524928561477817E-2</v>
      </c>
      <c r="T73" s="302">
        <f t="shared" si="11"/>
        <v>5.4796276510700841E-2</v>
      </c>
      <c r="U73" s="302">
        <f t="shared" si="11"/>
        <v>5.3631364443143731E-2</v>
      </c>
      <c r="V73" s="302">
        <f t="shared" si="11"/>
        <v>5.5409102599532745E-2</v>
      </c>
      <c r="W73" s="302">
        <f t="shared" si="11"/>
        <v>5.5154957731809083E-2</v>
      </c>
      <c r="X73" s="302">
        <f t="shared" si="11"/>
        <v>5.3118207303786191E-2</v>
      </c>
      <c r="Y73" s="302">
        <f t="shared" si="11"/>
        <v>5.3932100713880875E-2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3.8504515645626097E-2</v>
      </c>
      <c r="C74" s="302">
        <f t="shared" si="12"/>
        <v>3.8170981174525449E-2</v>
      </c>
      <c r="D74" s="302">
        <f t="shared" si="12"/>
        <v>3.9238209107743095E-2</v>
      </c>
      <c r="E74" s="302">
        <f t="shared" si="12"/>
        <v>4.0150006767125927E-2</v>
      </c>
      <c r="F74" s="302">
        <f t="shared" si="12"/>
        <v>4.0601022188049264E-2</v>
      </c>
      <c r="G74" s="302">
        <f t="shared" si="12"/>
        <v>4.0661933012538377E-2</v>
      </c>
      <c r="H74" s="302">
        <f t="shared" si="12"/>
        <v>4.0032792691583809E-2</v>
      </c>
      <c r="I74" s="302">
        <f t="shared" si="12"/>
        <v>3.7976023665022826E-2</v>
      </c>
      <c r="J74" s="302">
        <f t="shared" si="12"/>
        <v>3.72479094838436E-2</v>
      </c>
      <c r="K74" s="302">
        <f t="shared" si="12"/>
        <v>3.7596594886847481E-2</v>
      </c>
      <c r="L74" s="302">
        <f t="shared" si="12"/>
        <v>3.6578487817682186E-2</v>
      </c>
      <c r="M74" s="302">
        <f t="shared" si="12"/>
        <v>3.503381402570916E-2</v>
      </c>
      <c r="N74" s="302">
        <f t="shared" si="12"/>
        <v>3.7196610816353545E-2</v>
      </c>
      <c r="O74" s="302">
        <f t="shared" si="12"/>
        <v>3.7279398267142119E-2</v>
      </c>
      <c r="P74" s="302">
        <f t="shared" si="12"/>
        <v>3.7208503660298306E-2</v>
      </c>
      <c r="Q74" s="302">
        <f t="shared" si="12"/>
        <v>3.6560391373060809E-2</v>
      </c>
      <c r="R74" s="302">
        <f t="shared" si="12"/>
        <v>3.6734851017762304E-2</v>
      </c>
      <c r="S74" s="302">
        <f t="shared" si="12"/>
        <v>3.7926661403316284E-2</v>
      </c>
      <c r="T74" s="302">
        <f t="shared" si="12"/>
        <v>3.7436319311157824E-2</v>
      </c>
      <c r="U74" s="302">
        <f t="shared" si="12"/>
        <v>3.6627990426999907E-2</v>
      </c>
      <c r="V74" s="302">
        <f t="shared" si="12"/>
        <v>3.7515464320109777E-2</v>
      </c>
      <c r="W74" s="302">
        <f t="shared" si="12"/>
        <v>3.7244517200822801E-2</v>
      </c>
      <c r="X74" s="302">
        <f t="shared" si="12"/>
        <v>3.58352354391374E-2</v>
      </c>
      <c r="Y74" s="302">
        <f t="shared" si="12"/>
        <v>3.6385507700367276E-2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0.12702084406694414</v>
      </c>
      <c r="C76" s="302">
        <f t="shared" si="14"/>
        <v>0.12897010693956676</v>
      </c>
      <c r="D76" s="302">
        <f t="shared" si="14"/>
        <v>0.1225537818269381</v>
      </c>
      <c r="E76" s="302">
        <f t="shared" si="14"/>
        <v>0.11689058055154299</v>
      </c>
      <c r="F76" s="302">
        <f t="shared" si="14"/>
        <v>0.11524036032896823</v>
      </c>
      <c r="G76" s="302">
        <f t="shared" si="14"/>
        <v>0.11482652964059759</v>
      </c>
      <c r="H76" s="302">
        <f t="shared" si="14"/>
        <v>0.11844880104043752</v>
      </c>
      <c r="I76" s="302">
        <f t="shared" si="14"/>
        <v>0.13130912587392721</v>
      </c>
      <c r="J76" s="302">
        <f t="shared" si="14"/>
        <v>0.13586256627025134</v>
      </c>
      <c r="K76" s="302">
        <f t="shared" si="14"/>
        <v>0.13290778860316096</v>
      </c>
      <c r="L76" s="302">
        <f t="shared" si="14"/>
        <v>0.1392831673796936</v>
      </c>
      <c r="M76" s="302">
        <f t="shared" si="14"/>
        <v>0.14817801728330202</v>
      </c>
      <c r="N76" s="302">
        <f t="shared" si="14"/>
        <v>0.13566631308233104</v>
      </c>
      <c r="O76" s="302">
        <f t="shared" si="14"/>
        <v>0.13513933382271384</v>
      </c>
      <c r="P76" s="302">
        <f t="shared" si="14"/>
        <v>0.13566220086823302</v>
      </c>
      <c r="Q76" s="302">
        <f t="shared" si="14"/>
        <v>0.13927797672287731</v>
      </c>
      <c r="R76" s="302">
        <f t="shared" si="14"/>
        <v>0.1383205667983648</v>
      </c>
      <c r="S76" s="302">
        <f t="shared" si="14"/>
        <v>0.13120145289124943</v>
      </c>
      <c r="T76" s="302">
        <f t="shared" si="14"/>
        <v>0.13414443721544939</v>
      </c>
      <c r="U76" s="302">
        <f t="shared" si="14"/>
        <v>0.13883619193095922</v>
      </c>
      <c r="V76" s="302">
        <f t="shared" si="14"/>
        <v>0.13283729734970701</v>
      </c>
      <c r="W76" s="302">
        <f t="shared" si="14"/>
        <v>0.13417079136379026</v>
      </c>
      <c r="X76" s="302">
        <f t="shared" si="14"/>
        <v>0.14243806773916043</v>
      </c>
      <c r="Y76" s="302">
        <f t="shared" si="14"/>
        <v>0.13920302055721165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3.1973945222473023E-2</v>
      </c>
      <c r="C77" s="235">
        <f t="shared" si="15"/>
        <v>3.2464617637471223E-2</v>
      </c>
      <c r="D77" s="235">
        <f t="shared" si="15"/>
        <v>3.0849487229641117E-2</v>
      </c>
      <c r="E77" s="235">
        <f t="shared" si="15"/>
        <v>2.9423934685935075E-2</v>
      </c>
      <c r="F77" s="235">
        <f t="shared" si="15"/>
        <v>2.900853789504447E-2</v>
      </c>
      <c r="G77" s="235">
        <f t="shared" si="15"/>
        <v>2.8904367592457222E-2</v>
      </c>
      <c r="H77" s="235">
        <f t="shared" si="15"/>
        <v>2.9816173116740879E-2</v>
      </c>
      <c r="I77" s="235">
        <f t="shared" si="15"/>
        <v>3.3053400241074074E-2</v>
      </c>
      <c r="J77" s="235">
        <f t="shared" si="15"/>
        <v>3.4199601519103166E-2</v>
      </c>
      <c r="K77" s="235">
        <f t="shared" si="15"/>
        <v>3.3455818874875531E-2</v>
      </c>
      <c r="L77" s="235">
        <f t="shared" si="15"/>
        <v>3.5060642187700802E-2</v>
      </c>
      <c r="M77" s="235">
        <f t="shared" si="15"/>
        <v>3.7299671897109782E-2</v>
      </c>
      <c r="N77" s="235">
        <f t="shared" si="15"/>
        <v>3.4150200267470857E-2</v>
      </c>
      <c r="O77" s="235">
        <f t="shared" si="15"/>
        <v>3.4017547976390963E-2</v>
      </c>
      <c r="P77" s="235">
        <f t="shared" si="15"/>
        <v>3.4149165132574058E-2</v>
      </c>
      <c r="Q77" s="235">
        <f t="shared" si="15"/>
        <v>3.5059335585009462E-2</v>
      </c>
      <c r="R77" s="235">
        <f t="shared" si="15"/>
        <v>3.4818334411488031E-2</v>
      </c>
      <c r="S77" s="235">
        <f t="shared" si="15"/>
        <v>3.3026296578873043E-2</v>
      </c>
      <c r="T77" s="235">
        <f t="shared" si="15"/>
        <v>3.3767110578841214E-2</v>
      </c>
      <c r="U77" s="235">
        <f t="shared" si="15"/>
        <v>3.4948128618620025E-2</v>
      </c>
      <c r="V77" s="235">
        <f t="shared" si="15"/>
        <v>3.3438074673180496E-2</v>
      </c>
      <c r="W77" s="235">
        <f t="shared" si="15"/>
        <v>3.3773744498664583E-2</v>
      </c>
      <c r="X77" s="235">
        <f t="shared" si="15"/>
        <v>3.5854800123092771E-2</v>
      </c>
      <c r="Y77" s="235">
        <f t="shared" si="15"/>
        <v>3.5040467466531069E-2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0.48306684069144368</v>
      </c>
      <c r="C81" s="322">
        <f>IF(C$5=0,0,C$5/TEL_fec!C$5)</f>
        <v>0.48408967165424199</v>
      </c>
      <c r="D81" s="322">
        <f>IF(D$5=0,0,D$5/TEL_fec!D$5)</f>
        <v>0.48255812678723087</v>
      </c>
      <c r="E81" s="322">
        <f>IF(E$5=0,0,E$5/TEL_fec!E$5)</f>
        <v>0.48239061163436625</v>
      </c>
      <c r="F81" s="322">
        <f>IF(F$5=0,0,F$5/TEL_fec!F$5)</f>
        <v>0.48483066600697844</v>
      </c>
      <c r="G81" s="322">
        <f>IF(G$5=0,0,G$5/TEL_fec!G$5)</f>
        <v>0.48616842884932326</v>
      </c>
      <c r="H81" s="322">
        <f>IF(H$5=0,0,H$5/TEL_fec!H$5)</f>
        <v>0.48675717208496516</v>
      </c>
      <c r="I81" s="322">
        <f>IF(I$5=0,0,I$5/TEL_fec!I$5)</f>
        <v>0.48491735845017725</v>
      </c>
      <c r="J81" s="322">
        <f>IF(J$5=0,0,J$5/TEL_fec!J$5)</f>
        <v>0.48433132324374334</v>
      </c>
      <c r="K81" s="322">
        <f>IF(K$5=0,0,K$5/TEL_fec!K$5)</f>
        <v>0.48693172642128008</v>
      </c>
      <c r="L81" s="322">
        <f>IF(L$5=0,0,L$5/TEL_fec!L$5)</f>
        <v>0.48852658846319963</v>
      </c>
      <c r="M81" s="322">
        <f>IF(M$5=0,0,M$5/TEL_fec!M$5)</f>
        <v>0.49201047393303182</v>
      </c>
      <c r="N81" s="322">
        <f>IF(N$5=0,0,N$5/TEL_fec!N$5)</f>
        <v>0.48919027350039601</v>
      </c>
      <c r="O81" s="322">
        <f>IF(O$5=0,0,O$5/TEL_fec!O$5)</f>
        <v>0.48931783294818587</v>
      </c>
      <c r="P81" s="322">
        <f>IF(P$5=0,0,P$5/TEL_fec!P$5)</f>
        <v>0.48987120810284052</v>
      </c>
      <c r="Q81" s="322">
        <f>IF(Q$5=0,0,Q$5/TEL_fec!Q$5)</f>
        <v>0.4889325854905498</v>
      </c>
      <c r="R81" s="322">
        <f>IF(R$5=0,0,R$5/TEL_fec!R$5)</f>
        <v>0.4885026069085277</v>
      </c>
      <c r="S81" s="322">
        <f>IF(S$5=0,0,S$5/TEL_fec!S$5)</f>
        <v>0.49001675180234827</v>
      </c>
      <c r="T81" s="322">
        <f>IF(T$5=0,0,T$5/TEL_fec!T$5)</f>
        <v>0.4895356176487381</v>
      </c>
      <c r="U81" s="322">
        <f>IF(U$5=0,0,U$5/TEL_fec!U$5)</f>
        <v>0.49029287184643444</v>
      </c>
      <c r="V81" s="322">
        <f>IF(V$5=0,0,V$5/TEL_fec!V$5)</f>
        <v>0.49061684970680614</v>
      </c>
      <c r="W81" s="322">
        <f>IF(W$5=0,0,W$5/TEL_fec!W$5)</f>
        <v>0.49044689515052198</v>
      </c>
      <c r="X81" s="322">
        <f>IF(X$5=0,0,X$5/TEL_fec!X$5)</f>
        <v>0.49020104134044151</v>
      </c>
      <c r="Y81" s="322">
        <f>IF(Y$5=0,0,Y$5/TEL_fec!Y$5)</f>
        <v>0.49012477598584836</v>
      </c>
      <c r="DA81" s="95"/>
    </row>
    <row r="82" spans="1:105" ht="12" customHeight="1" x14ac:dyDescent="0.25">
      <c r="A82" s="55" t="s">
        <v>91</v>
      </c>
      <c r="B82" s="334">
        <f>IF(B$6=0,0,B$6/TEL_fec!B$6)</f>
        <v>0.48502573626116657</v>
      </c>
      <c r="C82" s="334">
        <f>IF(C$6=0,0,C$6/TEL_fec!C$6)</f>
        <v>0.48502573626116663</v>
      </c>
      <c r="D82" s="334">
        <f>IF(D$6=0,0,D$6/TEL_fec!D$6)</f>
        <v>0.48502573626116674</v>
      </c>
      <c r="E82" s="334">
        <f>IF(E$6=0,0,E$6/TEL_fec!E$6)</f>
        <v>0.48502573626116663</v>
      </c>
      <c r="F82" s="334">
        <f>IF(F$6=0,0,F$6/TEL_fec!F$6)</f>
        <v>0.48502573626116674</v>
      </c>
      <c r="G82" s="334">
        <f>IF(G$6=0,0,G$6/TEL_fec!G$6)</f>
        <v>0.48502573626116696</v>
      </c>
      <c r="H82" s="334">
        <f>IF(H$6=0,0,H$6/TEL_fec!H$6)</f>
        <v>0.48502573626116663</v>
      </c>
      <c r="I82" s="334">
        <f>IF(I$6=0,0,I$6/TEL_fec!I$6)</f>
        <v>0.48502573626116663</v>
      </c>
      <c r="J82" s="334">
        <f>IF(J$6=0,0,J$6/TEL_fec!J$6)</f>
        <v>0.48502573626116663</v>
      </c>
      <c r="K82" s="334">
        <f>IF(K$6=0,0,K$6/TEL_fec!K$6)</f>
        <v>0.48502573626116696</v>
      </c>
      <c r="L82" s="334">
        <f>IF(L$6=0,0,L$6/TEL_fec!L$6)</f>
        <v>0.48502573626116668</v>
      </c>
      <c r="M82" s="334">
        <f>IF(M$6=0,0,M$6/TEL_fec!M$6)</f>
        <v>0.48502573626116668</v>
      </c>
      <c r="N82" s="334">
        <f>IF(N$6=0,0,N$6/TEL_fec!N$6)</f>
        <v>0.48502573626116657</v>
      </c>
      <c r="O82" s="334">
        <f>IF(O$6=0,0,O$6/TEL_fec!O$6)</f>
        <v>0.48502573626116691</v>
      </c>
      <c r="P82" s="334">
        <f>IF(P$6=0,0,P$6/TEL_fec!P$6)</f>
        <v>0.48502573626116674</v>
      </c>
      <c r="Q82" s="334">
        <f>IF(Q$6=0,0,Q$6/TEL_fec!Q$6)</f>
        <v>0.4850257362611668</v>
      </c>
      <c r="R82" s="334">
        <f>IF(R$6=0,0,R$6/TEL_fec!R$6)</f>
        <v>0.48502573626116685</v>
      </c>
      <c r="S82" s="334">
        <f>IF(S$6=0,0,S$6/TEL_fec!S$6)</f>
        <v>0.48502573626116663</v>
      </c>
      <c r="T82" s="334">
        <f>IF(T$6=0,0,T$6/TEL_fec!T$6)</f>
        <v>0.48502573626116663</v>
      </c>
      <c r="U82" s="334">
        <f>IF(U$6=0,0,U$6/TEL_fec!U$6)</f>
        <v>0.48502573626116663</v>
      </c>
      <c r="V82" s="334">
        <f>IF(V$6=0,0,V$6/TEL_fec!V$6)</f>
        <v>0.4850257362611668</v>
      </c>
      <c r="W82" s="334">
        <f>IF(W$6=0,0,W$6/TEL_fec!W$6)</f>
        <v>0.4850257362611668</v>
      </c>
      <c r="X82" s="334">
        <f>IF(X$6=0,0,X$6/TEL_fec!X$6)</f>
        <v>0.48502573626116657</v>
      </c>
      <c r="Y82" s="334">
        <f>IF(Y$6=0,0,Y$6/TEL_fec!Y$6)</f>
        <v>0.48502573626116685</v>
      </c>
      <c r="DA82" s="67"/>
    </row>
    <row r="83" spans="1:105" ht="12" customHeight="1" x14ac:dyDescent="0.25">
      <c r="A83" s="173" t="s">
        <v>92</v>
      </c>
      <c r="B83" s="335">
        <f>IF(B$7=0,0,B$7/TEL_fec!B$7)</f>
        <v>0.12459182233600197</v>
      </c>
      <c r="C83" s="335">
        <f>IF(C$7=0,0,C$7/TEL_fec!C$7)</f>
        <v>0.12459182233600194</v>
      </c>
      <c r="D83" s="335">
        <f>IF(D$7=0,0,D$7/TEL_fec!D$7)</f>
        <v>0.12459182233600195</v>
      </c>
      <c r="E83" s="335">
        <f>IF(E$7=0,0,E$7/TEL_fec!E$7)</f>
        <v>0.12459182233600197</v>
      </c>
      <c r="F83" s="335">
        <f>IF(F$7=0,0,F$7/TEL_fec!F$7)</f>
        <v>0.12459182233600195</v>
      </c>
      <c r="G83" s="335">
        <f>IF(G$7=0,0,G$7/TEL_fec!G$7)</f>
        <v>0.12459182233600193</v>
      </c>
      <c r="H83" s="335">
        <f>IF(H$7=0,0,H$7/TEL_fec!H$7)</f>
        <v>0.12459182233600194</v>
      </c>
      <c r="I83" s="335">
        <f>IF(I$7=0,0,I$7/TEL_fec!I$7)</f>
        <v>0.12459182233600194</v>
      </c>
      <c r="J83" s="335">
        <f>IF(J$7=0,0,J$7/TEL_fec!J$7)</f>
        <v>0.12459182233600195</v>
      </c>
      <c r="K83" s="335">
        <f>IF(K$7=0,0,K$7/TEL_fec!K$7)</f>
        <v>0.12459182233600198</v>
      </c>
      <c r="L83" s="335">
        <f>IF(L$7=0,0,L$7/TEL_fec!L$7)</f>
        <v>0.12459182233600195</v>
      </c>
      <c r="M83" s="335">
        <f>IF(M$7=0,0,M$7/TEL_fec!M$7)</f>
        <v>0.12459182233600197</v>
      </c>
      <c r="N83" s="335">
        <f>IF(N$7=0,0,N$7/TEL_fec!N$7)</f>
        <v>0.12459182233600197</v>
      </c>
      <c r="O83" s="335">
        <f>IF(O$7=0,0,O$7/TEL_fec!O$7)</f>
        <v>0.12459182233600198</v>
      </c>
      <c r="P83" s="335">
        <f>IF(P$7=0,0,P$7/TEL_fec!P$7)</f>
        <v>0.12459182233600195</v>
      </c>
      <c r="Q83" s="335">
        <f>IF(Q$7=0,0,Q$7/TEL_fec!Q$7)</f>
        <v>0.12459182233600195</v>
      </c>
      <c r="R83" s="335">
        <f>IF(R$7=0,0,R$7/TEL_fec!R$7)</f>
        <v>0.12459182233600199</v>
      </c>
      <c r="S83" s="335">
        <f>IF(S$7=0,0,S$7/TEL_fec!S$7)</f>
        <v>0.12459182233600197</v>
      </c>
      <c r="T83" s="335">
        <f>IF(T$7=0,0,T$7/TEL_fec!T$7)</f>
        <v>0.12459182233600197</v>
      </c>
      <c r="U83" s="335">
        <f>IF(U$7=0,0,U$7/TEL_fec!U$7)</f>
        <v>0.12459182233600194</v>
      </c>
      <c r="V83" s="335">
        <f>IF(V$7=0,0,V$7/TEL_fec!V$7)</f>
        <v>0.12459182233600199</v>
      </c>
      <c r="W83" s="335">
        <f>IF(W$7=0,0,W$7/TEL_fec!W$7)</f>
        <v>0.12459182233600197</v>
      </c>
      <c r="X83" s="335">
        <f>IF(X$7=0,0,X$7/TEL_fec!X$7)</f>
        <v>0.12459182233600194</v>
      </c>
      <c r="Y83" s="335">
        <f>IF(Y$7=0,0,Y$7/TEL_fec!Y$7)</f>
        <v>0.12459182233600197</v>
      </c>
      <c r="DA83" s="177"/>
    </row>
    <row r="84" spans="1:105" ht="12" customHeight="1" x14ac:dyDescent="0.25">
      <c r="A84" s="173" t="s">
        <v>93</v>
      </c>
      <c r="B84" s="335">
        <f>IF(B$8=0,0,B$8/TEL_fec!B$8)</f>
        <v>0.67169951367327996</v>
      </c>
      <c r="C84" s="335">
        <f>IF(C$8=0,0,C$8/TEL_fec!C$8)</f>
        <v>0.67169951367327962</v>
      </c>
      <c r="D84" s="335">
        <f>IF(D$8=0,0,D$8/TEL_fec!D$8)</f>
        <v>0.67169951367327974</v>
      </c>
      <c r="E84" s="335">
        <f>IF(E$8=0,0,E$8/TEL_fec!E$8)</f>
        <v>0.67169951367327962</v>
      </c>
      <c r="F84" s="335">
        <f>IF(F$8=0,0,F$8/TEL_fec!F$8)</f>
        <v>0.67169951367327974</v>
      </c>
      <c r="G84" s="335">
        <f>IF(G$8=0,0,G$8/TEL_fec!G$8)</f>
        <v>0.67169951367327996</v>
      </c>
      <c r="H84" s="335">
        <f>IF(H$8=0,0,H$8/TEL_fec!H$8)</f>
        <v>0.67169951367327985</v>
      </c>
      <c r="I84" s="335">
        <f>IF(I$8=0,0,I$8/TEL_fec!I$8)</f>
        <v>0.67169951367327974</v>
      </c>
      <c r="J84" s="335">
        <f>IF(J$8=0,0,J$8/TEL_fec!J$8)</f>
        <v>0.67169951367327996</v>
      </c>
      <c r="K84" s="335">
        <f>IF(K$8=0,0,K$8/TEL_fec!K$8)</f>
        <v>0.67169951367327985</v>
      </c>
      <c r="L84" s="335">
        <f>IF(L$8=0,0,L$8/TEL_fec!L$8)</f>
        <v>0.67169951367327951</v>
      </c>
      <c r="M84" s="335">
        <f>IF(M$8=0,0,M$8/TEL_fec!M$8)</f>
        <v>0.67169951367327985</v>
      </c>
      <c r="N84" s="335">
        <f>IF(N$8=0,0,N$8/TEL_fec!N$8)</f>
        <v>0.67169951367327962</v>
      </c>
      <c r="O84" s="335">
        <f>IF(O$8=0,0,O$8/TEL_fec!O$8)</f>
        <v>0.67169951367327962</v>
      </c>
      <c r="P84" s="335">
        <f>IF(P$8=0,0,P$8/TEL_fec!P$8)</f>
        <v>0.6716995136732794</v>
      </c>
      <c r="Q84" s="335">
        <f>IF(Q$8=0,0,Q$8/TEL_fec!Q$8)</f>
        <v>0.67169951367327996</v>
      </c>
      <c r="R84" s="335">
        <f>IF(R$8=0,0,R$8/TEL_fec!R$8)</f>
        <v>0.67169951367327951</v>
      </c>
      <c r="S84" s="335">
        <f>IF(S$8=0,0,S$8/TEL_fec!S$8)</f>
        <v>0.67169951367327996</v>
      </c>
      <c r="T84" s="335">
        <f>IF(T$8=0,0,T$8/TEL_fec!T$8)</f>
        <v>0.67169951367327962</v>
      </c>
      <c r="U84" s="335">
        <f>IF(U$8=0,0,U$8/TEL_fec!U$8)</f>
        <v>0.67169951367327985</v>
      </c>
      <c r="V84" s="335">
        <f>IF(V$8=0,0,V$8/TEL_fec!V$8)</f>
        <v>0.67169951367327985</v>
      </c>
      <c r="W84" s="335">
        <f>IF(W$8=0,0,W$8/TEL_fec!W$8)</f>
        <v>0.67169951367327962</v>
      </c>
      <c r="X84" s="335">
        <f>IF(X$8=0,0,X$8/TEL_fec!X$8)</f>
        <v>0.67169951367327974</v>
      </c>
      <c r="Y84" s="335">
        <f>IF(Y$8=0,0,Y$8/TEL_fec!Y$8)</f>
        <v>0.67169951367328007</v>
      </c>
      <c r="DA84" s="177"/>
    </row>
    <row r="85" spans="1:105" ht="12" customHeight="1" x14ac:dyDescent="0.25">
      <c r="A85" s="173" t="s">
        <v>94</v>
      </c>
      <c r="B85" s="335">
        <f>IF(B$9=0,0,B$9/TEL_fec!B$9)</f>
        <v>0.48286137106684807</v>
      </c>
      <c r="C85" s="335">
        <f>IF(C$9=0,0,C$9/TEL_fec!C$9)</f>
        <v>0.48286137106684818</v>
      </c>
      <c r="D85" s="335">
        <f>IF(D$9=0,0,D$9/TEL_fec!D$9)</f>
        <v>0.48286137106684807</v>
      </c>
      <c r="E85" s="335">
        <f>IF(E$9=0,0,E$9/TEL_fec!E$9)</f>
        <v>0.48286137106684812</v>
      </c>
      <c r="F85" s="335">
        <f>IF(F$9=0,0,F$9/TEL_fec!F$9)</f>
        <v>0.48286137106684818</v>
      </c>
      <c r="G85" s="335">
        <f>IF(G$9=0,0,G$9/TEL_fec!G$9)</f>
        <v>0.48286137106684807</v>
      </c>
      <c r="H85" s="335">
        <f>IF(H$9=0,0,H$9/TEL_fec!H$9)</f>
        <v>0.48286137106684801</v>
      </c>
      <c r="I85" s="335">
        <f>IF(I$9=0,0,I$9/TEL_fec!I$9)</f>
        <v>0.48286137106684812</v>
      </c>
      <c r="J85" s="335">
        <f>IF(J$9=0,0,J$9/TEL_fec!J$9)</f>
        <v>0.48286137106684796</v>
      </c>
      <c r="K85" s="335">
        <f>IF(K$9=0,0,K$9/TEL_fec!K$9)</f>
        <v>0.48286137106684812</v>
      </c>
      <c r="L85" s="335">
        <f>IF(L$9=0,0,L$9/TEL_fec!L$9)</f>
        <v>0.48286137106684807</v>
      </c>
      <c r="M85" s="335">
        <f>IF(M$9=0,0,M$9/TEL_fec!M$9)</f>
        <v>0.48286137106684823</v>
      </c>
      <c r="N85" s="335">
        <f>IF(N$9=0,0,N$9/TEL_fec!N$9)</f>
        <v>0.48286137106684818</v>
      </c>
      <c r="O85" s="335">
        <f>IF(O$9=0,0,O$9/TEL_fec!O$9)</f>
        <v>0.48286137106684818</v>
      </c>
      <c r="P85" s="335">
        <f>IF(P$9=0,0,P$9/TEL_fec!P$9)</f>
        <v>0.4828613710668479</v>
      </c>
      <c r="Q85" s="335">
        <f>IF(Q$9=0,0,Q$9/TEL_fec!Q$9)</f>
        <v>0.48286137106684812</v>
      </c>
      <c r="R85" s="335">
        <f>IF(R$9=0,0,R$9/TEL_fec!R$9)</f>
        <v>0.48286137106684829</v>
      </c>
      <c r="S85" s="335">
        <f>IF(S$9=0,0,S$9/TEL_fec!S$9)</f>
        <v>0.48286137106684807</v>
      </c>
      <c r="T85" s="335">
        <f>IF(T$9=0,0,T$9/TEL_fec!T$9)</f>
        <v>0.48286137106684818</v>
      </c>
      <c r="U85" s="335">
        <f>IF(U$9=0,0,U$9/TEL_fec!U$9)</f>
        <v>0.48286137106684801</v>
      </c>
      <c r="V85" s="335">
        <f>IF(V$9=0,0,V$9/TEL_fec!V$9)</f>
        <v>0.48286137106684796</v>
      </c>
      <c r="W85" s="335">
        <f>IF(W$9=0,0,W$9/TEL_fec!W$9)</f>
        <v>0.48286137106684829</v>
      </c>
      <c r="X85" s="335">
        <f>IF(X$9=0,0,X$9/TEL_fec!X$9)</f>
        <v>0.48286137106684812</v>
      </c>
      <c r="Y85" s="335">
        <f>IF(Y$9=0,0,Y$9/TEL_fec!Y$9)</f>
        <v>0.48286137106684807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0.69151521358089552</v>
      </c>
      <c r="C86" s="336">
        <f>IF(C$10=0,0,C$10/TEL_fec!C$10)</f>
        <v>0.691823287174687</v>
      </c>
      <c r="D86" s="336">
        <f>IF(D$10=0,0,D$10/TEL_fec!D$10)</f>
        <v>0.68835239531994397</v>
      </c>
      <c r="E86" s="336">
        <f>IF(E$10=0,0,E$10/TEL_fec!E$10)</f>
        <v>0.68487488785867712</v>
      </c>
      <c r="F86" s="336">
        <f>IF(F$10=0,0,F$10/TEL_fec!F$10)</f>
        <v>0.68528821497101355</v>
      </c>
      <c r="G86" s="336">
        <f>IF(G$10=0,0,G$10/TEL_fec!G$10)</f>
        <v>0.68490004059747034</v>
      </c>
      <c r="H86" s="336">
        <f>IF(H$10=0,0,H$10/TEL_fec!H$10)</f>
        <v>0.68665746355271318</v>
      </c>
      <c r="I86" s="336">
        <f>IF(I$10=0,0,I$10/TEL_fec!I$10)</f>
        <v>0.69450780226129094</v>
      </c>
      <c r="J86" s="336">
        <f>IF(J$10=0,0,J$10/TEL_fec!J$10)</f>
        <v>0.69870983799362096</v>
      </c>
      <c r="K86" s="336">
        <f>IF(K$10=0,0,K$10/TEL_fec!K$10)</f>
        <v>0.69416452582917576</v>
      </c>
      <c r="L86" s="336">
        <f>IF(L$10=0,0,L$10/TEL_fec!L$10)</f>
        <v>0.6986487731502079</v>
      </c>
      <c r="M86" s="336">
        <f>IF(M$10=0,0,M$10/TEL_fec!M$10)</f>
        <v>0.70713250695105478</v>
      </c>
      <c r="N86" s="336">
        <f>IF(N$10=0,0,N$10/TEL_fec!N$10)</f>
        <v>0.69748342034689759</v>
      </c>
      <c r="O86" s="336">
        <f>IF(O$10=0,0,O$10/TEL_fec!O$10)</f>
        <v>0.69654779825420554</v>
      </c>
      <c r="P86" s="336">
        <f>IF(P$10=0,0,P$10/TEL_fec!P$10)</f>
        <v>0.69653293987326026</v>
      </c>
      <c r="Q86" s="336">
        <f>IF(Q$10=0,0,Q$10/TEL_fec!Q$10)</f>
        <v>0.69922407528031671</v>
      </c>
      <c r="R86" s="336">
        <f>IF(R$10=0,0,R$10/TEL_fec!R$10)</f>
        <v>0.69889917397970436</v>
      </c>
      <c r="S86" s="336">
        <f>IF(S$10=0,0,S$10/TEL_fec!S$10)</f>
        <v>0.69325280997842387</v>
      </c>
      <c r="T86" s="336">
        <f>IF(T$10=0,0,T$10/TEL_fec!T$10)</f>
        <v>0.69573333509043545</v>
      </c>
      <c r="U86" s="336">
        <f>IF(U$10=0,0,U$10/TEL_fec!U$10)</f>
        <v>0.69921563432307965</v>
      </c>
      <c r="V86" s="336">
        <f>IF(V$10=0,0,V$10/TEL_fec!V$10)</f>
        <v>0.69338089813254167</v>
      </c>
      <c r="W86" s="336">
        <f>IF(W$10=0,0,W$10/TEL_fec!W$10)</f>
        <v>0.69351719413990887</v>
      </c>
      <c r="X86" s="336">
        <f>IF(X$10=0,0,X$10/TEL_fec!X$10)</f>
        <v>0.70225207341175955</v>
      </c>
      <c r="Y86" s="336">
        <f>IF(Y$10=0,0,Y$10/TEL_fec!Y$10)</f>
        <v>0.70003739331190418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0.52867597790347465</v>
      </c>
      <c r="C87" s="349">
        <f>IF(C$16=0,0,C$16/TEL_fec!C$16)</f>
        <v>0.53072961362458482</v>
      </c>
      <c r="D87" s="349">
        <f>IF(D$16=0,0,D$16/TEL_fec!D$16)</f>
        <v>0.52786536530690542</v>
      </c>
      <c r="E87" s="349">
        <f>IF(E$16=0,0,E$16/TEL_fec!E$16)</f>
        <v>0.52765986729109438</v>
      </c>
      <c r="F87" s="349">
        <f>IF(F$16=0,0,F$16/TEL_fec!F$16)</f>
        <v>0.53286044988621539</v>
      </c>
      <c r="G87" s="349">
        <f>IF(G$16=0,0,G$16/TEL_fec!G$16)</f>
        <v>0.53536866594224486</v>
      </c>
      <c r="H87" s="349">
        <f>IF(H$16=0,0,H$16/TEL_fec!H$16)</f>
        <v>0.53640840878241502</v>
      </c>
      <c r="I87" s="349">
        <f>IF(I$16=0,0,I$16/TEL_fec!I$16)</f>
        <v>0.53304725651700524</v>
      </c>
      <c r="J87" s="349">
        <f>IF(J$16=0,0,J$16/TEL_fec!J$16)</f>
        <v>0.53175476638692232</v>
      </c>
      <c r="K87" s="349">
        <f>IF(K$16=0,0,K$16/TEL_fec!K$16)</f>
        <v>0.53679237359943788</v>
      </c>
      <c r="L87" s="349">
        <f>IF(L$16=0,0,L$16/TEL_fec!L$16)</f>
        <v>0.54031349941329532</v>
      </c>
      <c r="M87" s="349">
        <f>IF(M$16=0,0,M$16/TEL_fec!M$16)</f>
        <v>0.54755152665504436</v>
      </c>
      <c r="N87" s="349">
        <f>IF(N$16=0,0,N$16/TEL_fec!N$16)</f>
        <v>0.54152230064147555</v>
      </c>
      <c r="O87" s="349">
        <f>IF(O$16=0,0,O$16/TEL_fec!O$16)</f>
        <v>0.54183445797892704</v>
      </c>
      <c r="P87" s="349">
        <f>IF(P$16=0,0,P$16/TEL_fec!P$16)</f>
        <v>0.54311274753420791</v>
      </c>
      <c r="Q87" s="349">
        <f>IF(Q$16=0,0,Q$16/TEL_fec!Q$16)</f>
        <v>0.54099232080913484</v>
      </c>
      <c r="R87" s="349">
        <f>IF(R$16=0,0,R$16/TEL_fec!R$16)</f>
        <v>0.54009593278547519</v>
      </c>
      <c r="S87" s="349">
        <f>IF(S$16=0,0,S$16/TEL_fec!S$16)</f>
        <v>0.54323972101169538</v>
      </c>
      <c r="T87" s="349">
        <f>IF(T$16=0,0,T$16/TEL_fec!T$16)</f>
        <v>0.54224189520416155</v>
      </c>
      <c r="U87" s="349">
        <f>IF(U$16=0,0,U$16/TEL_fec!U$16)</f>
        <v>0.54378916056425053</v>
      </c>
      <c r="V87" s="349">
        <f>IF(V$16=0,0,V$16/TEL_fec!V$16)</f>
        <v>0.54408160847946641</v>
      </c>
      <c r="W87" s="349">
        <f>IF(W$16=0,0,W$16/TEL_fec!W$16)</f>
        <v>0.54365294258584806</v>
      </c>
      <c r="X87" s="349">
        <f>IF(X$16=0,0,X$16/TEL_fec!X$16)</f>
        <v>0.54259240338223536</v>
      </c>
      <c r="Y87" s="349">
        <f>IF(Y$16=0,0,Y$16/TEL_fec!Y$16)</f>
        <v>0.54235951919741143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0.46767490352999702</v>
      </c>
      <c r="C88" s="349">
        <f>IF(C$27=0,0,C$27/TEL_fec!C$27)</f>
        <v>0.46949158128328622</v>
      </c>
      <c r="D88" s="349">
        <f>IF(D$27=0,0,D$27/TEL_fec!D$27)</f>
        <v>0.46695782315610845</v>
      </c>
      <c r="E88" s="349">
        <f>IF(E$27=0,0,E$27/TEL_fec!E$27)</f>
        <v>0.46677603644981425</v>
      </c>
      <c r="F88" s="349">
        <f>IF(F$27=0,0,F$27/TEL_fec!F$27)</f>
        <v>0.47137655182242083</v>
      </c>
      <c r="G88" s="349">
        <f>IF(G$27=0,0,G$27/TEL_fec!G$27)</f>
        <v>0.47359535833352429</v>
      </c>
      <c r="H88" s="349">
        <f>IF(H$27=0,0,H$27/TEL_fec!H$27)</f>
        <v>0.47451513084598218</v>
      </c>
      <c r="I88" s="349">
        <f>IF(I$27=0,0,I$27/TEL_fec!I$27)</f>
        <v>0.47154180384196615</v>
      </c>
      <c r="J88" s="349">
        <f>IF(J$27=0,0,J$27/TEL_fec!J$27)</f>
        <v>0.47039844718843132</v>
      </c>
      <c r="K88" s="349">
        <f>IF(K$27=0,0,K$27/TEL_fec!K$27)</f>
        <v>0.47485479203027176</v>
      </c>
      <c r="L88" s="349">
        <f>IF(L$27=0,0,L$27/TEL_fec!L$27)</f>
        <v>0.47796963409637655</v>
      </c>
      <c r="M88" s="349">
        <f>IF(M$27=0,0,M$27/TEL_fec!M$27)</f>
        <v>0.48437250434869289</v>
      </c>
      <c r="N88" s="349">
        <f>IF(N$27=0,0,N$27/TEL_fec!N$27)</f>
        <v>0.47903895825976683</v>
      </c>
      <c r="O88" s="349">
        <f>IF(O$27=0,0,O$27/TEL_fec!O$27)</f>
        <v>0.47931509744289691</v>
      </c>
      <c r="P88" s="349">
        <f>IF(P$27=0,0,P$27/TEL_fec!P$27)</f>
        <v>0.48044589204949145</v>
      </c>
      <c r="Q88" s="349">
        <f>IF(Q$27=0,0,Q$27/TEL_fec!Q$27)</f>
        <v>0.47857012994654213</v>
      </c>
      <c r="R88" s="349">
        <f>IF(R$27=0,0,R$27/TEL_fec!R$27)</f>
        <v>0.47777717131022807</v>
      </c>
      <c r="S88" s="349">
        <f>IF(S$27=0,0,S$27/TEL_fec!S$27)</f>
        <v>0.48055821474111476</v>
      </c>
      <c r="T88" s="349">
        <f>IF(T$27=0,0,T$27/TEL_fec!T$27)</f>
        <v>0.47967552268060415</v>
      </c>
      <c r="U88" s="349">
        <f>IF(U$27=0,0,U$27/TEL_fec!U$27)</f>
        <v>0.48104425742222173</v>
      </c>
      <c r="V88" s="349">
        <f>IF(V$27=0,0,V$27/TEL_fec!V$27)</f>
        <v>0.48130296134722012</v>
      </c>
      <c r="W88" s="349">
        <f>IF(W$27=0,0,W$27/TEL_fec!W$27)</f>
        <v>0.48092375690286571</v>
      </c>
      <c r="X88" s="349">
        <f>IF(X$27=0,0,X$27/TEL_fec!X$27)</f>
        <v>0.47998558760736193</v>
      </c>
      <c r="Y88" s="349">
        <f>IF(Y$27=0,0,Y$27/TEL_fec!Y$27)</f>
        <v>0.47977957467463311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0.5927388398400496</v>
      </c>
      <c r="C89" s="349">
        <f>IF(C$38=0,0,C$38/TEL_fec!C$38)</f>
        <v>0.5927388398400496</v>
      </c>
      <c r="D89" s="349">
        <f>IF(D$38=0,0,D$38/TEL_fec!D$38)</f>
        <v>0.59273883984004938</v>
      </c>
      <c r="E89" s="349">
        <f>IF(E$38=0,0,E$38/TEL_fec!E$38)</f>
        <v>0.59273883984004938</v>
      </c>
      <c r="F89" s="349">
        <f>IF(F$38=0,0,F$38/TEL_fec!F$38)</f>
        <v>0.59273883984004938</v>
      </c>
      <c r="G89" s="349">
        <f>IF(G$38=0,0,G$38/TEL_fec!G$38)</f>
        <v>0.59273883984004949</v>
      </c>
      <c r="H89" s="349">
        <f>IF(H$38=0,0,H$38/TEL_fec!H$38)</f>
        <v>0.59273883984004971</v>
      </c>
      <c r="I89" s="349">
        <f>IF(I$38=0,0,I$38/TEL_fec!I$38)</f>
        <v>0.5927388398400496</v>
      </c>
      <c r="J89" s="349">
        <f>IF(J$38=0,0,J$38/TEL_fec!J$38)</f>
        <v>0.59273883984004938</v>
      </c>
      <c r="K89" s="349">
        <f>IF(K$38=0,0,K$38/TEL_fec!K$38)</f>
        <v>0.59273883984004949</v>
      </c>
      <c r="L89" s="349">
        <f>IF(L$38=0,0,L$38/TEL_fec!L$38)</f>
        <v>0.59273883984004949</v>
      </c>
      <c r="M89" s="349">
        <f>IF(M$38=0,0,M$38/TEL_fec!M$38)</f>
        <v>0.59273883984004949</v>
      </c>
      <c r="N89" s="349">
        <f>IF(N$38=0,0,N$38/TEL_fec!N$38)</f>
        <v>0.5927388398400496</v>
      </c>
      <c r="O89" s="349">
        <f>IF(O$38=0,0,O$38/TEL_fec!O$38)</f>
        <v>0.59273883984004949</v>
      </c>
      <c r="P89" s="349">
        <f>IF(P$38=0,0,P$38/TEL_fec!P$38)</f>
        <v>0.59273883984004971</v>
      </c>
      <c r="Q89" s="349">
        <f>IF(Q$38=0,0,Q$38/TEL_fec!Q$38)</f>
        <v>0.59273883984004938</v>
      </c>
      <c r="R89" s="349">
        <f>IF(R$38=0,0,R$38/TEL_fec!R$38)</f>
        <v>0.59273883984004927</v>
      </c>
      <c r="S89" s="349">
        <f>IF(S$38=0,0,S$38/TEL_fec!S$38)</f>
        <v>0.5927388398400496</v>
      </c>
      <c r="T89" s="349">
        <f>IF(T$38=0,0,T$38/TEL_fec!T$38)</f>
        <v>0.59273883984004949</v>
      </c>
      <c r="U89" s="349">
        <f>IF(U$38=0,0,U$38/TEL_fec!U$38)</f>
        <v>0.59273883984004971</v>
      </c>
      <c r="V89" s="349">
        <f>IF(V$38=0,0,V$38/TEL_fec!V$38)</f>
        <v>0.59273883984004949</v>
      </c>
      <c r="W89" s="349">
        <f>IF(W$38=0,0,W$38/TEL_fec!W$38)</f>
        <v>0.59273883984004938</v>
      </c>
      <c r="X89" s="349">
        <f>IF(X$38=0,0,X$38/TEL_fec!X$38)</f>
        <v>0.5927388398400496</v>
      </c>
      <c r="Y89" s="349">
        <f>IF(Y$38=0,0,Y$38/TEL_fec!Y$38)</f>
        <v>0.59273883984004938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0.40693677105672027</v>
      </c>
      <c r="C90" s="349">
        <f>IF(C$39=0,0,C$39/TEL_fec!C$39)</f>
        <v>0.40790426693830745</v>
      </c>
      <c r="D90" s="349">
        <f>IF(D$39=0,0,D$39/TEL_fec!D$39)</f>
        <v>0.40596540068071302</v>
      </c>
      <c r="E90" s="349">
        <f>IF(E$39=0,0,E$39/TEL_fec!E$39)</f>
        <v>0.40499660356135342</v>
      </c>
      <c r="F90" s="349">
        <f>IF(F$39=0,0,F$39/TEL_fec!F$39)</f>
        <v>0.40612424468432384</v>
      </c>
      <c r="G90" s="349">
        <f>IF(G$39=0,0,G$39/TEL_fec!G$39)</f>
        <v>0.40696994851774793</v>
      </c>
      <c r="H90" s="349">
        <f>IF(H$39=0,0,H$39/TEL_fec!H$39)</f>
        <v>0.40797351257914938</v>
      </c>
      <c r="I90" s="349">
        <f>IF(I$39=0,0,I$39/TEL_fec!I$39)</f>
        <v>0.4084877124179459</v>
      </c>
      <c r="J90" s="349">
        <f>IF(J$39=0,0,J$39/TEL_fec!J$39)</f>
        <v>0.40859673522531037</v>
      </c>
      <c r="K90" s="349">
        <f>IF(K$39=0,0,K$39/TEL_fec!K$39)</f>
        <v>0.41016539101463129</v>
      </c>
      <c r="L90" s="349">
        <f>IF(L$39=0,0,L$39/TEL_fec!L$39)</f>
        <v>0.4119287432817928</v>
      </c>
      <c r="M90" s="349">
        <f>IF(M$39=0,0,M$39/TEL_fec!M$39)</f>
        <v>0.41514237952070221</v>
      </c>
      <c r="N90" s="349">
        <f>IF(N$39=0,0,N$39/TEL_fec!N$39)</f>
        <v>0.41191745420407827</v>
      </c>
      <c r="O90" s="349">
        <f>IF(O$39=0,0,O$39/TEL_fec!O$39)</f>
        <v>0.41195289793775841</v>
      </c>
      <c r="P90" s="349">
        <f>IF(P$39=0,0,P$39/TEL_fec!P$39)</f>
        <v>0.41236947617491859</v>
      </c>
      <c r="Q90" s="349">
        <f>IF(Q$39=0,0,Q$39/TEL_fec!Q$39)</f>
        <v>0.41218671534409812</v>
      </c>
      <c r="R90" s="349">
        <f>IF(R$39=0,0,R$39/TEL_fec!R$39)</f>
        <v>0.41177952694608905</v>
      </c>
      <c r="S90" s="349">
        <f>IF(S$39=0,0,S$39/TEL_fec!S$39)</f>
        <v>0.41195981050030367</v>
      </c>
      <c r="T90" s="349">
        <f>IF(T$39=0,0,T$39/TEL_fec!T$39)</f>
        <v>0.41197326061854012</v>
      </c>
      <c r="U90" s="349">
        <f>IF(U$39=0,0,U$39/TEL_fec!U$39)</f>
        <v>0.41304056058292055</v>
      </c>
      <c r="V90" s="349">
        <f>IF(V$39=0,0,V$39/TEL_fec!V$39)</f>
        <v>0.41269708597187105</v>
      </c>
      <c r="W90" s="349">
        <f>IF(W$39=0,0,W$39/TEL_fec!W$39)</f>
        <v>0.41279580268320021</v>
      </c>
      <c r="X90" s="349">
        <f>IF(X$39=0,0,X$39/TEL_fec!X$39)</f>
        <v>0.41369328281626705</v>
      </c>
      <c r="Y90" s="349">
        <f>IF(Y$39=0,0,Y$39/TEL_fec!Y$39)</f>
        <v>0.41331332544286925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0.46893086049499016</v>
      </c>
      <c r="C91" s="337">
        <f>IF(C$59=0,0,C$59/TEL_fec!C$59)</f>
        <v>0.46893086049499022</v>
      </c>
      <c r="D91" s="337">
        <f>IF(D$59=0,0,D$59/TEL_fec!D$59)</f>
        <v>0.46893086049499005</v>
      </c>
      <c r="E91" s="337">
        <f>IF(E$59=0,0,E$59/TEL_fec!E$59)</f>
        <v>0.46893086049499016</v>
      </c>
      <c r="F91" s="337">
        <f>IF(F$59=0,0,F$59/TEL_fec!F$59)</f>
        <v>0.46893086049499028</v>
      </c>
      <c r="G91" s="337">
        <f>IF(G$59=0,0,G$59/TEL_fec!G$59)</f>
        <v>0.46893086049499016</v>
      </c>
      <c r="H91" s="337">
        <f>IF(H$59=0,0,H$59/TEL_fec!H$59)</f>
        <v>0.46893086049499028</v>
      </c>
      <c r="I91" s="337">
        <f>IF(I$59=0,0,I$59/TEL_fec!I$59)</f>
        <v>0.46893086049499016</v>
      </c>
      <c r="J91" s="337">
        <f>IF(J$59=0,0,J$59/TEL_fec!J$59)</f>
        <v>0.46893086049499022</v>
      </c>
      <c r="K91" s="337">
        <f>IF(K$59=0,0,K$59/TEL_fec!K$59)</f>
        <v>0.46893086049499011</v>
      </c>
      <c r="L91" s="337">
        <f>IF(L$59=0,0,L$59/TEL_fec!L$59)</f>
        <v>0.46893086049499033</v>
      </c>
      <c r="M91" s="337">
        <f>IF(M$59=0,0,M$59/TEL_fec!M$59)</f>
        <v>0.46893086049499016</v>
      </c>
      <c r="N91" s="337">
        <f>IF(N$59=0,0,N$59/TEL_fec!N$59)</f>
        <v>0.46893086049499039</v>
      </c>
      <c r="O91" s="337">
        <f>IF(O$59=0,0,O$59/TEL_fec!O$59)</f>
        <v>0.46893086049499005</v>
      </c>
      <c r="P91" s="337">
        <f>IF(P$59=0,0,P$59/TEL_fec!P$59)</f>
        <v>0.46893086049499022</v>
      </c>
      <c r="Q91" s="337">
        <f>IF(Q$59=0,0,Q$59/TEL_fec!Q$59)</f>
        <v>0.46893086049499022</v>
      </c>
      <c r="R91" s="337">
        <f>IF(R$59=0,0,R$59/TEL_fec!R$59)</f>
        <v>0.46893086049499011</v>
      </c>
      <c r="S91" s="337">
        <f>IF(S$59=0,0,S$59/TEL_fec!S$59)</f>
        <v>0.46893086049499011</v>
      </c>
      <c r="T91" s="337">
        <f>IF(T$59=0,0,T$59/TEL_fec!T$59)</f>
        <v>0.46893086049499033</v>
      </c>
      <c r="U91" s="337">
        <f>IF(U$59=0,0,U$59/TEL_fec!U$59)</f>
        <v>0.46893086049499033</v>
      </c>
      <c r="V91" s="337">
        <f>IF(V$59=0,0,V$59/TEL_fec!V$59)</f>
        <v>0.46893086049499016</v>
      </c>
      <c r="W91" s="337">
        <f>IF(W$59=0,0,W$59/TEL_fec!W$59)</f>
        <v>0.46893086049499016</v>
      </c>
      <c r="X91" s="337">
        <f>IF(X$59=0,0,X$59/TEL_fec!X$59)</f>
        <v>0.46893086049499</v>
      </c>
      <c r="Y91" s="337">
        <f>IF(Y$59=0,0,Y$59/TEL_fec!Y$59)</f>
        <v>0.46893086049499011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IT: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4384.5984138783097</v>
      </c>
      <c r="C5" s="223">
        <v>4280.176168123251</v>
      </c>
      <c r="D5" s="223">
        <v>4511.8913158961604</v>
      </c>
      <c r="E5" s="223">
        <v>4650.5455815587538</v>
      </c>
      <c r="F5" s="223">
        <v>4119.0385672776883</v>
      </c>
      <c r="G5" s="223">
        <v>3792.377912037819</v>
      </c>
      <c r="H5" s="223">
        <v>3539.0884489181499</v>
      </c>
      <c r="I5" s="223">
        <v>2844.786601438092</v>
      </c>
      <c r="J5" s="223">
        <v>2406.520966678675</v>
      </c>
      <c r="K5" s="223">
        <v>2046.098506318627</v>
      </c>
      <c r="L5" s="223">
        <v>1856.388855597984</v>
      </c>
      <c r="M5" s="223">
        <v>1493.7734833188711</v>
      </c>
      <c r="N5" s="223">
        <v>1671.343665837921</v>
      </c>
      <c r="O5" s="223">
        <v>1628.5275881979171</v>
      </c>
      <c r="P5" s="223">
        <v>1564.551837718036</v>
      </c>
      <c r="Q5" s="223">
        <v>1523.581651798333</v>
      </c>
      <c r="R5" s="223">
        <v>1525.508637118284</v>
      </c>
      <c r="S5" s="223">
        <v>1647.6527385428451</v>
      </c>
      <c r="T5" s="223">
        <v>1582.8335242007879</v>
      </c>
      <c r="U5" s="223">
        <v>1522.2603892244019</v>
      </c>
      <c r="V5" s="223">
        <v>1440.734920354083</v>
      </c>
      <c r="W5" s="223">
        <v>1579.87019818058</v>
      </c>
      <c r="X5" s="223">
        <v>1370.2045338959031</v>
      </c>
      <c r="Y5" s="223">
        <v>1302.4585500128389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521.23338875047102</v>
      </c>
      <c r="C10" s="260">
        <v>513.63382236020175</v>
      </c>
      <c r="D10" s="260">
        <v>545.21949646896519</v>
      </c>
      <c r="E10" s="260">
        <v>574.75099522577011</v>
      </c>
      <c r="F10" s="260">
        <v>537.25467983813985</v>
      </c>
      <c r="G10" s="260">
        <v>505.63769931617048</v>
      </c>
      <c r="H10" s="260">
        <v>467.80306814018451</v>
      </c>
      <c r="I10" s="260">
        <v>348.96854253230282</v>
      </c>
      <c r="J10" s="260">
        <v>286.0971559657757</v>
      </c>
      <c r="K10" s="260">
        <v>255.9774587891805</v>
      </c>
      <c r="L10" s="260">
        <v>232.84233260887891</v>
      </c>
      <c r="M10" s="260">
        <v>188.6298224634877</v>
      </c>
      <c r="N10" s="260">
        <v>214.1247601566059</v>
      </c>
      <c r="O10" s="260">
        <v>210.15877691953389</v>
      </c>
      <c r="P10" s="260">
        <v>204.50208255664879</v>
      </c>
      <c r="Q10" s="260">
        <v>192.00445152913369</v>
      </c>
      <c r="R10" s="260">
        <v>191.44726957584311</v>
      </c>
      <c r="S10" s="260">
        <v>219.10115558465961</v>
      </c>
      <c r="T10" s="260">
        <v>205.381037191708</v>
      </c>
      <c r="U10" s="260">
        <v>195.08215074871441</v>
      </c>
      <c r="V10" s="260">
        <v>188.5236427016971</v>
      </c>
      <c r="W10" s="260">
        <v>205.57584635045421</v>
      </c>
      <c r="X10" s="260">
        <v>171.76505602195641</v>
      </c>
      <c r="Y10" s="260">
        <v>166.15762869241391</v>
      </c>
      <c r="DA10" s="68" t="s">
        <v>2818</v>
      </c>
    </row>
    <row r="11" spans="1:105" ht="12" customHeight="1" x14ac:dyDescent="0.25">
      <c r="A11" s="37" t="s">
        <v>159</v>
      </c>
      <c r="B11" s="226">
        <v>23.49626103917878</v>
      </c>
      <c r="C11" s="226">
        <v>29.255211869253891</v>
      </c>
      <c r="D11" s="226">
        <v>30.307701302653989</v>
      </c>
      <c r="E11" s="226">
        <v>37.345119023201264</v>
      </c>
      <c r="F11" s="226">
        <v>28.10690902642094</v>
      </c>
      <c r="G11" s="226">
        <v>25.969611210031658</v>
      </c>
      <c r="H11" s="226">
        <v>21.054767122038019</v>
      </c>
      <c r="I11" s="226">
        <v>22.741801854424121</v>
      </c>
      <c r="J11" s="226">
        <v>19.678542394955731</v>
      </c>
      <c r="K11" s="226">
        <v>16.086293401854562</v>
      </c>
      <c r="L11" s="226">
        <v>18.591664963566089</v>
      </c>
      <c r="M11" s="226">
        <v>11.11091609002767</v>
      </c>
      <c r="N11" s="226">
        <v>8.757648975422244</v>
      </c>
      <c r="O11" s="226">
        <v>10.10092560724568</v>
      </c>
      <c r="P11" s="226">
        <v>11.36049277981466</v>
      </c>
      <c r="Q11" s="226">
        <v>11.6862117326532</v>
      </c>
      <c r="R11" s="226">
        <v>10.96369216530816</v>
      </c>
      <c r="S11" s="226">
        <v>10.579780617817139</v>
      </c>
      <c r="T11" s="226">
        <v>9.1583462979234227</v>
      </c>
      <c r="U11" s="226">
        <v>8.3998283753087541</v>
      </c>
      <c r="V11" s="226">
        <v>7.6750971455822627</v>
      </c>
      <c r="W11" s="226">
        <v>12.014816200379469</v>
      </c>
      <c r="X11" s="226">
        <v>3.8266135385554572</v>
      </c>
      <c r="Y11" s="226">
        <v>3.4024963269000921</v>
      </c>
      <c r="DA11" s="69" t="s">
        <v>2819</v>
      </c>
    </row>
    <row r="12" spans="1:105" ht="12" customHeight="1" x14ac:dyDescent="0.25">
      <c r="A12" s="37" t="s">
        <v>35</v>
      </c>
      <c r="B12" s="226">
        <v>497.7371277112922</v>
      </c>
      <c r="C12" s="226">
        <v>484.37861049094778</v>
      </c>
      <c r="D12" s="226">
        <v>514.91179516631121</v>
      </c>
      <c r="E12" s="226">
        <v>537.40587620256883</v>
      </c>
      <c r="F12" s="226">
        <v>509.14777081171889</v>
      </c>
      <c r="G12" s="226">
        <v>479.66808810613878</v>
      </c>
      <c r="H12" s="226">
        <v>446.74830101814638</v>
      </c>
      <c r="I12" s="226">
        <v>326.22674067787858</v>
      </c>
      <c r="J12" s="226">
        <v>266.41861357082001</v>
      </c>
      <c r="K12" s="226">
        <v>239.89116538732591</v>
      </c>
      <c r="L12" s="226">
        <v>214.2506676453128</v>
      </c>
      <c r="M12" s="226">
        <v>177.51890637346</v>
      </c>
      <c r="N12" s="226">
        <v>205.3671111811837</v>
      </c>
      <c r="O12" s="226">
        <v>200.05785131228819</v>
      </c>
      <c r="P12" s="226">
        <v>193.14158977683411</v>
      </c>
      <c r="Q12" s="226">
        <v>180.3182397964805</v>
      </c>
      <c r="R12" s="226">
        <v>180.48357741053491</v>
      </c>
      <c r="S12" s="226">
        <v>208.52137496684239</v>
      </c>
      <c r="T12" s="226">
        <v>196.2226908937846</v>
      </c>
      <c r="U12" s="226">
        <v>186.68232237340561</v>
      </c>
      <c r="V12" s="226">
        <v>180.8485455561148</v>
      </c>
      <c r="W12" s="226">
        <v>193.56103015007471</v>
      </c>
      <c r="X12" s="226">
        <v>167.93844248340091</v>
      </c>
      <c r="Y12" s="226">
        <v>162.75513236551379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317.53685138037031</v>
      </c>
      <c r="C16" s="261">
        <v>309.57882293942868</v>
      </c>
      <c r="D16" s="261">
        <v>326.02782077483801</v>
      </c>
      <c r="E16" s="261">
        <v>334.99681531503973</v>
      </c>
      <c r="F16" s="261">
        <v>292.05760020411037</v>
      </c>
      <c r="G16" s="261">
        <v>267.79233408558258</v>
      </c>
      <c r="H16" s="261">
        <v>250.57444612591809</v>
      </c>
      <c r="I16" s="261">
        <v>203.4015616136904</v>
      </c>
      <c r="J16" s="261">
        <v>172.538678227509</v>
      </c>
      <c r="K16" s="261">
        <v>146.35018185594819</v>
      </c>
      <c r="L16" s="261">
        <v>132.27854012277811</v>
      </c>
      <c r="M16" s="261">
        <v>106.09092319356181</v>
      </c>
      <c r="N16" s="261">
        <v>118.65405697479601</v>
      </c>
      <c r="O16" s="261">
        <v>115.506102900729</v>
      </c>
      <c r="P16" s="261">
        <v>110.6061847015591</v>
      </c>
      <c r="Q16" s="261">
        <v>108.49562974714649</v>
      </c>
      <c r="R16" s="261">
        <v>108.6895816319965</v>
      </c>
      <c r="S16" s="261">
        <v>116.35696817269741</v>
      </c>
      <c r="T16" s="261">
        <v>112.17490638234349</v>
      </c>
      <c r="U16" s="261">
        <v>108.0938371767057</v>
      </c>
      <c r="V16" s="261">
        <v>102.59642772720559</v>
      </c>
      <c r="W16" s="261">
        <v>112.7914569259773</v>
      </c>
      <c r="X16" s="261">
        <v>98.170243770163879</v>
      </c>
      <c r="Y16" s="261">
        <v>93.029170870128809</v>
      </c>
      <c r="DA16" s="70" t="s">
        <v>2824</v>
      </c>
    </row>
    <row r="17" spans="1:105" ht="12" customHeight="1" x14ac:dyDescent="0.25">
      <c r="A17" s="46" t="s">
        <v>28</v>
      </c>
      <c r="B17" s="229">
        <v>2.6294252416455381</v>
      </c>
      <c r="C17" s="229">
        <v>2.277499111630191</v>
      </c>
      <c r="D17" s="229">
        <v>0.2057574590327029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3.659344067192249</v>
      </c>
      <c r="U17" s="229">
        <v>4.0852640737168118</v>
      </c>
      <c r="V17" s="229">
        <v>2.4516590685872561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9.7813664580781907</v>
      </c>
      <c r="C19" s="229">
        <v>10.019940470133101</v>
      </c>
      <c r="D19" s="229">
        <v>8.8270890805437396</v>
      </c>
      <c r="E19" s="229">
        <v>8.8270890805455053</v>
      </c>
      <c r="F19" s="229">
        <v>7.5736707504674499</v>
      </c>
      <c r="G19" s="229">
        <v>6.8583314822506853</v>
      </c>
      <c r="H19" s="229">
        <v>6.3939253514737011</v>
      </c>
      <c r="I19" s="229">
        <v>4.4945120537668251</v>
      </c>
      <c r="J19" s="229">
        <v>3.070393564120693</v>
      </c>
      <c r="K19" s="229">
        <v>2.8475959095932031</v>
      </c>
      <c r="L19" s="229">
        <v>3.5473485317357532</v>
      </c>
      <c r="M19" s="229">
        <v>3.3032040826592048</v>
      </c>
      <c r="N19" s="229">
        <v>3.072472806100452</v>
      </c>
      <c r="O19" s="229">
        <v>2.600141648097456</v>
      </c>
      <c r="P19" s="229">
        <v>1.888429817047097</v>
      </c>
      <c r="Q19" s="229">
        <v>1.6554991705786859</v>
      </c>
      <c r="R19" s="229">
        <v>2.1283439322079012</v>
      </c>
      <c r="S19" s="229">
        <v>2.127777294583924</v>
      </c>
      <c r="T19" s="229">
        <v>2.1273982057611769</v>
      </c>
      <c r="U19" s="229">
        <v>2.2205696582711978</v>
      </c>
      <c r="V19" s="229">
        <v>1.7871903241970071</v>
      </c>
      <c r="W19" s="229">
        <v>1.447913000356996</v>
      </c>
      <c r="X19" s="229">
        <v>1.0587666582920769</v>
      </c>
      <c r="Y19" s="229">
        <v>1.2273879236838969</v>
      </c>
      <c r="DA19" s="73" t="s">
        <v>2827</v>
      </c>
    </row>
    <row r="20" spans="1:105" ht="12" customHeight="1" x14ac:dyDescent="0.25">
      <c r="A20" s="46" t="s">
        <v>159</v>
      </c>
      <c r="B20" s="229">
        <v>10.00356246910397</v>
      </c>
      <c r="C20" s="229">
        <v>12.903108250740621</v>
      </c>
      <c r="D20" s="229">
        <v>12.557136146076409</v>
      </c>
      <c r="E20" s="229">
        <v>15.092136333430711</v>
      </c>
      <c r="F20" s="229">
        <v>11.092606137311609</v>
      </c>
      <c r="G20" s="229">
        <v>10.486576143031071</v>
      </c>
      <c r="H20" s="229">
        <v>8.8413624525153232</v>
      </c>
      <c r="I20" s="229">
        <v>9.7232299081437894</v>
      </c>
      <c r="J20" s="229">
        <v>8.4161864397529413</v>
      </c>
      <c r="K20" s="229">
        <v>7.4592715683455486</v>
      </c>
      <c r="L20" s="229">
        <v>9.0300011054737777</v>
      </c>
      <c r="M20" s="229">
        <v>6.0248868976948131</v>
      </c>
      <c r="N20" s="229">
        <v>4.1704912277727866</v>
      </c>
      <c r="O20" s="229">
        <v>4.8328530684789266</v>
      </c>
      <c r="P20" s="229">
        <v>5.4939919284763077</v>
      </c>
      <c r="Q20" s="229">
        <v>5.7350681012888014</v>
      </c>
      <c r="R20" s="229">
        <v>5.2791171162404646</v>
      </c>
      <c r="S20" s="229">
        <v>5.0518757183316483</v>
      </c>
      <c r="T20" s="229">
        <v>4.3955302943051393</v>
      </c>
      <c r="U20" s="229">
        <v>4.2087018766065052</v>
      </c>
      <c r="V20" s="229">
        <v>3.9078390825679739</v>
      </c>
      <c r="W20" s="229">
        <v>6.2594500005071048</v>
      </c>
      <c r="X20" s="229">
        <v>2.0548695314215779</v>
      </c>
      <c r="Y20" s="229">
        <v>1.787384444770969</v>
      </c>
      <c r="DA20" s="73" t="s">
        <v>2828</v>
      </c>
    </row>
    <row r="21" spans="1:105" ht="12" customHeight="1" x14ac:dyDescent="0.25">
      <c r="A21" s="46" t="s">
        <v>32</v>
      </c>
      <c r="B21" s="229">
        <v>83.210293735856368</v>
      </c>
      <c r="C21" s="229">
        <v>70.741481996684882</v>
      </c>
      <c r="D21" s="229">
        <v>91.098744815299071</v>
      </c>
      <c r="E21" s="229">
        <v>93.897863013672676</v>
      </c>
      <c r="F21" s="229">
        <v>72.452270146322491</v>
      </c>
      <c r="G21" s="229">
        <v>56.756581856353812</v>
      </c>
      <c r="H21" s="229">
        <v>47.739664513587122</v>
      </c>
      <c r="I21" s="229">
        <v>49.70597079441881</v>
      </c>
      <c r="J21" s="229">
        <v>47.109272691634978</v>
      </c>
      <c r="K21" s="229">
        <v>24.80492621926426</v>
      </c>
      <c r="L21" s="229">
        <v>15.639302027646529</v>
      </c>
      <c r="M21" s="229">
        <v>0.5033226969309319</v>
      </c>
      <c r="N21" s="229">
        <v>13.61295806958641</v>
      </c>
      <c r="O21" s="229">
        <v>12.35413764799263</v>
      </c>
      <c r="P21" s="229">
        <v>9.8195105302601462</v>
      </c>
      <c r="Q21" s="229">
        <v>12.612965224654101</v>
      </c>
      <c r="R21" s="229">
        <v>14.377642754159419</v>
      </c>
      <c r="S21" s="229">
        <v>9.6077580014721491</v>
      </c>
      <c r="T21" s="229">
        <v>7.8159392245703474</v>
      </c>
      <c r="U21" s="229">
        <v>4.0428380361008287</v>
      </c>
      <c r="V21" s="229">
        <v>2.3692090716526479</v>
      </c>
      <c r="W21" s="229">
        <v>4.2431347240248751</v>
      </c>
      <c r="X21" s="229">
        <v>4.8746267933840013</v>
      </c>
      <c r="Y21" s="229">
        <v>4.5165863227568401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211.9122034756862</v>
      </c>
      <c r="C23" s="229">
        <v>213.63679311023989</v>
      </c>
      <c r="D23" s="229">
        <v>213.33909327388611</v>
      </c>
      <c r="E23" s="229">
        <v>217.17972688739081</v>
      </c>
      <c r="F23" s="229">
        <v>200.9390531700088</v>
      </c>
      <c r="G23" s="229">
        <v>193.69084460394711</v>
      </c>
      <c r="H23" s="229">
        <v>187.59949380834189</v>
      </c>
      <c r="I23" s="229">
        <v>139.47784885736101</v>
      </c>
      <c r="J23" s="229">
        <v>113.9428255320004</v>
      </c>
      <c r="K23" s="229">
        <v>111.2383881587452</v>
      </c>
      <c r="L23" s="229">
        <v>104.061888457922</v>
      </c>
      <c r="M23" s="229">
        <v>96.259509516276864</v>
      </c>
      <c r="N23" s="229">
        <v>97.798134871336387</v>
      </c>
      <c r="O23" s="229">
        <v>95.718970536159958</v>
      </c>
      <c r="P23" s="229">
        <v>93.404252425775596</v>
      </c>
      <c r="Q23" s="229">
        <v>88.492097250624909</v>
      </c>
      <c r="R23" s="229">
        <v>86.904477829388711</v>
      </c>
      <c r="S23" s="229">
        <v>99.569557158309692</v>
      </c>
      <c r="T23" s="229">
        <v>94.176694590514558</v>
      </c>
      <c r="U23" s="229">
        <v>93.53646353201033</v>
      </c>
      <c r="V23" s="229">
        <v>92.080530180200753</v>
      </c>
      <c r="W23" s="229">
        <v>100.8409592010883</v>
      </c>
      <c r="X23" s="229">
        <v>90.181980787066223</v>
      </c>
      <c r="Y23" s="229">
        <v>85.497812178917101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2699.0632367331482</v>
      </c>
      <c r="C27" s="261">
        <v>2631.419994985145</v>
      </c>
      <c r="D27" s="261">
        <v>2771.236476586123</v>
      </c>
      <c r="E27" s="261">
        <v>2847.472930177838</v>
      </c>
      <c r="F27" s="261">
        <v>2482.4896017349379</v>
      </c>
      <c r="G27" s="261">
        <v>2276.2348397274532</v>
      </c>
      <c r="H27" s="261">
        <v>2129.8827920703029</v>
      </c>
      <c r="I27" s="261">
        <v>1728.9132737163679</v>
      </c>
      <c r="J27" s="261">
        <v>1466.5787649338281</v>
      </c>
      <c r="K27" s="261">
        <v>1243.97654577556</v>
      </c>
      <c r="L27" s="261">
        <v>1124.3675910436129</v>
      </c>
      <c r="M27" s="261">
        <v>901.77284714527559</v>
      </c>
      <c r="N27" s="261">
        <v>1008.559484285766</v>
      </c>
      <c r="O27" s="261">
        <v>981.80187465619633</v>
      </c>
      <c r="P27" s="261">
        <v>940.15256996325274</v>
      </c>
      <c r="Q27" s="261">
        <v>922.21285285074509</v>
      </c>
      <c r="R27" s="261">
        <v>923.86144387197032</v>
      </c>
      <c r="S27" s="261">
        <v>989.03422946792796</v>
      </c>
      <c r="T27" s="261">
        <v>953.4867042499194</v>
      </c>
      <c r="U27" s="261">
        <v>918.79761600199834</v>
      </c>
      <c r="V27" s="261">
        <v>872.06963568124786</v>
      </c>
      <c r="W27" s="261">
        <v>958.72738387080688</v>
      </c>
      <c r="X27" s="261">
        <v>834.44707204639269</v>
      </c>
      <c r="Y27" s="261">
        <v>790.747952396095</v>
      </c>
      <c r="DA27" s="70" t="s">
        <v>2835</v>
      </c>
    </row>
    <row r="28" spans="1:105" ht="12" customHeight="1" x14ac:dyDescent="0.25">
      <c r="A28" s="46" t="s">
        <v>28</v>
      </c>
      <c r="B28" s="229">
        <v>22.35011455398708</v>
      </c>
      <c r="C28" s="229">
        <v>19.358742448856631</v>
      </c>
      <c r="D28" s="229">
        <v>1.748938401777975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31.104424571134121</v>
      </c>
      <c r="U28" s="229">
        <v>34.724744626592909</v>
      </c>
      <c r="V28" s="229">
        <v>20.839102082991669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83.141614893664638</v>
      </c>
      <c r="C30" s="229">
        <v>85.169493996131351</v>
      </c>
      <c r="D30" s="229">
        <v>75.030257184621803</v>
      </c>
      <c r="E30" s="229">
        <v>75.030257184636795</v>
      </c>
      <c r="F30" s="229">
        <v>64.37620137897332</v>
      </c>
      <c r="G30" s="229">
        <v>58.295817599130828</v>
      </c>
      <c r="H30" s="229">
        <v>54.348365487526443</v>
      </c>
      <c r="I30" s="229">
        <v>38.203352457018013</v>
      </c>
      <c r="J30" s="229">
        <v>26.098345295025911</v>
      </c>
      <c r="K30" s="229">
        <v>24.204565231542219</v>
      </c>
      <c r="L30" s="229">
        <v>30.15246251975389</v>
      </c>
      <c r="M30" s="229">
        <v>28.077234702603249</v>
      </c>
      <c r="N30" s="229">
        <v>26.116018851853848</v>
      </c>
      <c r="O30" s="229">
        <v>22.101204008828368</v>
      </c>
      <c r="P30" s="229">
        <v>16.051653444900332</v>
      </c>
      <c r="Q30" s="229">
        <v>14.07174294991883</v>
      </c>
      <c r="R30" s="229">
        <v>18.090923423767158</v>
      </c>
      <c r="S30" s="229">
        <v>18.086107003963349</v>
      </c>
      <c r="T30" s="229">
        <v>18.08288474897001</v>
      </c>
      <c r="U30" s="229">
        <v>18.874842095305191</v>
      </c>
      <c r="V30" s="229">
        <v>15.19111775567456</v>
      </c>
      <c r="W30" s="229">
        <v>12.30726050303447</v>
      </c>
      <c r="X30" s="229">
        <v>8.9995165954826533</v>
      </c>
      <c r="Y30" s="229">
        <v>10.43279735131313</v>
      </c>
      <c r="DA30" s="73" t="s">
        <v>2838</v>
      </c>
    </row>
    <row r="31" spans="1:105" ht="12" customHeight="1" x14ac:dyDescent="0.25">
      <c r="A31" s="46" t="s">
        <v>159</v>
      </c>
      <c r="B31" s="229">
        <v>85.030280987383748</v>
      </c>
      <c r="C31" s="229">
        <v>109.6764201312953</v>
      </c>
      <c r="D31" s="229">
        <v>106.73565724164951</v>
      </c>
      <c r="E31" s="229">
        <v>128.28315883416099</v>
      </c>
      <c r="F31" s="229">
        <v>94.28715216714869</v>
      </c>
      <c r="G31" s="229">
        <v>89.135897215764132</v>
      </c>
      <c r="H31" s="229">
        <v>75.151580846380227</v>
      </c>
      <c r="I31" s="229">
        <v>82.647454219222183</v>
      </c>
      <c r="J31" s="229">
        <v>71.537584737900048</v>
      </c>
      <c r="K31" s="229">
        <v>63.40380833093716</v>
      </c>
      <c r="L31" s="229">
        <v>76.7550093965271</v>
      </c>
      <c r="M31" s="229">
        <v>51.211538630405933</v>
      </c>
      <c r="N31" s="229">
        <v>35.449175436068693</v>
      </c>
      <c r="O31" s="229">
        <v>41.079251082070883</v>
      </c>
      <c r="P31" s="229">
        <v>46.698931392048621</v>
      </c>
      <c r="Q31" s="229">
        <v>48.748078860954813</v>
      </c>
      <c r="R31" s="229">
        <v>44.87249548804396</v>
      </c>
      <c r="S31" s="229">
        <v>42.940943605819022</v>
      </c>
      <c r="T31" s="229">
        <v>37.362007501593688</v>
      </c>
      <c r="U31" s="229">
        <v>35.773965951155297</v>
      </c>
      <c r="V31" s="229">
        <v>33.216632201827771</v>
      </c>
      <c r="W31" s="229">
        <v>53.205325004310389</v>
      </c>
      <c r="X31" s="229">
        <v>17.46639101708341</v>
      </c>
      <c r="Y31" s="229">
        <v>15.19276778055324</v>
      </c>
      <c r="DA31" s="73" t="s">
        <v>2839</v>
      </c>
    </row>
    <row r="32" spans="1:105" ht="12" customHeight="1" x14ac:dyDescent="0.25">
      <c r="A32" s="46" t="s">
        <v>32</v>
      </c>
      <c r="B32" s="229">
        <v>707.28749675477945</v>
      </c>
      <c r="C32" s="229">
        <v>601.30259697182157</v>
      </c>
      <c r="D32" s="229">
        <v>774.33933093004202</v>
      </c>
      <c r="E32" s="229">
        <v>798.13183561621804</v>
      </c>
      <c r="F32" s="229">
        <v>615.84429624374127</v>
      </c>
      <c r="G32" s="229">
        <v>482.43094577900729</v>
      </c>
      <c r="H32" s="229">
        <v>405.78714836549062</v>
      </c>
      <c r="I32" s="229">
        <v>422.50075175255989</v>
      </c>
      <c r="J32" s="229">
        <v>400.42881787889769</v>
      </c>
      <c r="K32" s="229">
        <v>210.84187286374609</v>
      </c>
      <c r="L32" s="229">
        <v>132.9340672349955</v>
      </c>
      <c r="M32" s="229">
        <v>4.2782429239129236</v>
      </c>
      <c r="N32" s="229">
        <v>115.7101435914845</v>
      </c>
      <c r="O32" s="229">
        <v>105.0101700079374</v>
      </c>
      <c r="P32" s="229">
        <v>83.465839507211257</v>
      </c>
      <c r="Q32" s="229">
        <v>107.21020440955979</v>
      </c>
      <c r="R32" s="229">
        <v>122.2099634103551</v>
      </c>
      <c r="S32" s="229">
        <v>81.665943012513253</v>
      </c>
      <c r="T32" s="229">
        <v>66.435483408847929</v>
      </c>
      <c r="U32" s="229">
        <v>34.364123306857053</v>
      </c>
      <c r="V32" s="229">
        <v>20.138277109047511</v>
      </c>
      <c r="W32" s="229">
        <v>36.066645154211443</v>
      </c>
      <c r="X32" s="229">
        <v>41.434327743763987</v>
      </c>
      <c r="Y32" s="229">
        <v>38.390983743433146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1801.2537295433331</v>
      </c>
      <c r="C34" s="229">
        <v>1815.91274143704</v>
      </c>
      <c r="D34" s="229">
        <v>1813.382292828031</v>
      </c>
      <c r="E34" s="229">
        <v>1846.0276785428221</v>
      </c>
      <c r="F34" s="229">
        <v>1707.981951945075</v>
      </c>
      <c r="G34" s="229">
        <v>1646.3721791335499</v>
      </c>
      <c r="H34" s="229">
        <v>1594.595697370906</v>
      </c>
      <c r="I34" s="229">
        <v>1185.5617152875679</v>
      </c>
      <c r="J34" s="229">
        <v>968.51401702200417</v>
      </c>
      <c r="K34" s="229">
        <v>945.52629934933429</v>
      </c>
      <c r="L34" s="229">
        <v>884.52605189233668</v>
      </c>
      <c r="M34" s="229">
        <v>818.20583088835349</v>
      </c>
      <c r="N34" s="229">
        <v>831.28414640635924</v>
      </c>
      <c r="O34" s="229">
        <v>813.61124955735966</v>
      </c>
      <c r="P34" s="229">
        <v>793.93614561909249</v>
      </c>
      <c r="Q34" s="229">
        <v>752.18282663031152</v>
      </c>
      <c r="R34" s="229">
        <v>738.68806154980405</v>
      </c>
      <c r="S34" s="229">
        <v>846.34123584563235</v>
      </c>
      <c r="T34" s="229">
        <v>800.50190401937357</v>
      </c>
      <c r="U34" s="229">
        <v>795.05994002208786</v>
      </c>
      <c r="V34" s="229">
        <v>782.68450653170635</v>
      </c>
      <c r="W34" s="229">
        <v>857.14815320925061</v>
      </c>
      <c r="X34" s="229">
        <v>766.54683669006261</v>
      </c>
      <c r="Y34" s="229">
        <v>726.73140352079554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846.76493701432105</v>
      </c>
      <c r="C39" s="261">
        <f t="shared" si="0"/>
        <v>825.54352783847662</v>
      </c>
      <c r="D39" s="261">
        <f t="shared" si="0"/>
        <v>869.40752206623461</v>
      </c>
      <c r="E39" s="261">
        <f t="shared" si="0"/>
        <v>893.32484084010628</v>
      </c>
      <c r="F39" s="261">
        <f t="shared" si="0"/>
        <v>807.23668550050024</v>
      </c>
      <c r="G39" s="261">
        <f t="shared" si="0"/>
        <v>742.71303890861259</v>
      </c>
      <c r="H39" s="261">
        <f t="shared" si="0"/>
        <v>690.82814258174506</v>
      </c>
      <c r="I39" s="261">
        <f t="shared" si="0"/>
        <v>563.50322357573077</v>
      </c>
      <c r="J39" s="261">
        <f t="shared" si="0"/>
        <v>481.30636755156286</v>
      </c>
      <c r="K39" s="261">
        <f t="shared" si="0"/>
        <v>399.79431989793829</v>
      </c>
      <c r="L39" s="261">
        <f t="shared" si="0"/>
        <v>366.90039182271403</v>
      </c>
      <c r="M39" s="261">
        <f t="shared" si="0"/>
        <v>297.279890516546</v>
      </c>
      <c r="N39" s="261">
        <f t="shared" si="0"/>
        <v>330.00536442075293</v>
      </c>
      <c r="O39" s="261">
        <f t="shared" si="0"/>
        <v>321.06083372145741</v>
      </c>
      <c r="P39" s="261">
        <f t="shared" si="0"/>
        <v>309.29100049657501</v>
      </c>
      <c r="Q39" s="261">
        <f t="shared" si="0"/>
        <v>300.86871767130782</v>
      </c>
      <c r="R39" s="261">
        <f t="shared" si="0"/>
        <v>301.51034203847399</v>
      </c>
      <c r="S39" s="261">
        <f t="shared" si="0"/>
        <v>323.16038531756021</v>
      </c>
      <c r="T39" s="261">
        <f t="shared" si="0"/>
        <v>311.79087637681749</v>
      </c>
      <c r="U39" s="261">
        <f t="shared" si="0"/>
        <v>300.28678529698362</v>
      </c>
      <c r="V39" s="261">
        <f t="shared" si="0"/>
        <v>277.54521424393221</v>
      </c>
      <c r="W39" s="261">
        <f t="shared" si="0"/>
        <v>302.77551103334122</v>
      </c>
      <c r="X39" s="261">
        <f t="shared" si="0"/>
        <v>265.82216205739041</v>
      </c>
      <c r="Y39" s="261">
        <f t="shared" si="0"/>
        <v>252.52379805420134</v>
      </c>
      <c r="DA39" s="70"/>
    </row>
    <row r="40" spans="1:105" ht="12" customHeight="1" x14ac:dyDescent="0.25">
      <c r="A40" s="60" t="s">
        <v>2734</v>
      </c>
      <c r="B40" s="329">
        <v>508.05896220859262</v>
      </c>
      <c r="C40" s="329">
        <v>495.3261167030858</v>
      </c>
      <c r="D40" s="329">
        <v>521.64451323974072</v>
      </c>
      <c r="E40" s="329">
        <v>535.9949045040637</v>
      </c>
      <c r="F40" s="329">
        <v>495.7085786161158</v>
      </c>
      <c r="G40" s="329">
        <v>457.0678825506576</v>
      </c>
      <c r="H40" s="329">
        <v>423.54873338076578</v>
      </c>
      <c r="I40" s="329">
        <v>346.54155785446102</v>
      </c>
      <c r="J40" s="329">
        <v>297.26511077555318</v>
      </c>
      <c r="K40" s="329">
        <v>243.68745925159351</v>
      </c>
      <c r="L40" s="329">
        <v>225.80328235841739</v>
      </c>
      <c r="M40" s="329">
        <v>184.11623911007999</v>
      </c>
      <c r="N40" s="329">
        <v>203.44103698097041</v>
      </c>
      <c r="O40" s="329">
        <v>197.85432396067981</v>
      </c>
      <c r="P40" s="329">
        <v>191.31107014824519</v>
      </c>
      <c r="Q40" s="329">
        <v>185.1400459410182</v>
      </c>
      <c r="R40" s="329">
        <v>185.57478829767771</v>
      </c>
      <c r="S40" s="329">
        <v>199.04628593334959</v>
      </c>
      <c r="T40" s="329">
        <v>192.13764290231779</v>
      </c>
      <c r="U40" s="329">
        <v>184.98669230849751</v>
      </c>
      <c r="V40" s="329">
        <v>168.10902466824609</v>
      </c>
      <c r="W40" s="329">
        <v>182.46462364563209</v>
      </c>
      <c r="X40" s="329">
        <v>161.1072353692156</v>
      </c>
      <c r="Y40" s="329">
        <v>153.29268245939721</v>
      </c>
      <c r="DA40" s="72" t="s">
        <v>2847</v>
      </c>
    </row>
    <row r="41" spans="1:105" ht="12" customHeight="1" x14ac:dyDescent="0.25">
      <c r="A41" s="59" t="s">
        <v>28</v>
      </c>
      <c r="B41" s="230">
        <v>4.2070803866328603</v>
      </c>
      <c r="C41" s="230">
        <v>3.643998578608306</v>
      </c>
      <c r="D41" s="230">
        <v>0.32921193445232472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6.267870117425554</v>
      </c>
      <c r="U41" s="230">
        <v>6.9913281639563243</v>
      </c>
      <c r="V41" s="230">
        <v>4.0171575557691188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15.650186332925109</v>
      </c>
      <c r="C42" s="295">
        <v>16.031904752212959</v>
      </c>
      <c r="D42" s="295">
        <v>14.123342528869991</v>
      </c>
      <c r="E42" s="295">
        <v>14.12334252887281</v>
      </c>
      <c r="F42" s="295">
        <v>12.85477097667337</v>
      </c>
      <c r="G42" s="295">
        <v>11.70579829750101</v>
      </c>
      <c r="H42" s="295">
        <v>10.80772211938549</v>
      </c>
      <c r="I42" s="295">
        <v>7.6574397784917299</v>
      </c>
      <c r="J42" s="295">
        <v>5.2899494324360843</v>
      </c>
      <c r="K42" s="295">
        <v>4.7415275019406762</v>
      </c>
      <c r="L42" s="295">
        <v>6.0554262346089738</v>
      </c>
      <c r="M42" s="295">
        <v>5.7325687665349907</v>
      </c>
      <c r="N42" s="295">
        <v>5.2679787754891683</v>
      </c>
      <c r="O42" s="295">
        <v>4.4538708783939329</v>
      </c>
      <c r="P42" s="295">
        <v>3.266341119838323</v>
      </c>
      <c r="Q42" s="295">
        <v>2.8249911375284338</v>
      </c>
      <c r="R42" s="295">
        <v>3.6338991163055172</v>
      </c>
      <c r="S42" s="295">
        <v>3.6398865872101589</v>
      </c>
      <c r="T42" s="295">
        <v>3.6438922924201451</v>
      </c>
      <c r="U42" s="295">
        <v>3.80017813090201</v>
      </c>
      <c r="V42" s="295">
        <v>2.928394574284154</v>
      </c>
      <c r="W42" s="295">
        <v>2.3423130428676151</v>
      </c>
      <c r="X42" s="295">
        <v>1.73754248403304</v>
      </c>
      <c r="Y42" s="295">
        <v>2.0224794597216862</v>
      </c>
      <c r="DA42" s="122" t="s">
        <v>2849</v>
      </c>
    </row>
    <row r="43" spans="1:105" ht="12" customHeight="1" x14ac:dyDescent="0.25">
      <c r="A43" s="59" t="s">
        <v>159</v>
      </c>
      <c r="B43" s="295">
        <v>16.005699950566349</v>
      </c>
      <c r="C43" s="295">
        <v>20.644973201185</v>
      </c>
      <c r="D43" s="295">
        <v>20.091417833722261</v>
      </c>
      <c r="E43" s="295">
        <v>24.147418133489129</v>
      </c>
      <c r="F43" s="295">
        <v>18.827450535895188</v>
      </c>
      <c r="G43" s="295">
        <v>17.89848529185176</v>
      </c>
      <c r="H43" s="295">
        <v>14.944651882983001</v>
      </c>
      <c r="I43" s="295">
        <v>16.565768782762611</v>
      </c>
      <c r="J43" s="295">
        <v>14.500160891588321</v>
      </c>
      <c r="K43" s="295">
        <v>12.4204214392228</v>
      </c>
      <c r="L43" s="295">
        <v>15.414472275121559</v>
      </c>
      <c r="M43" s="295">
        <v>10.45593235759951</v>
      </c>
      <c r="N43" s="295">
        <v>7.1506114643712531</v>
      </c>
      <c r="O43" s="295">
        <v>8.278358049072061</v>
      </c>
      <c r="P43" s="295">
        <v>9.5027369225204588</v>
      </c>
      <c r="Q43" s="295">
        <v>9.7864842503059624</v>
      </c>
      <c r="R43" s="295">
        <v>9.0134769729996993</v>
      </c>
      <c r="S43" s="295">
        <v>8.6420015450929899</v>
      </c>
      <c r="T43" s="295">
        <v>7.5288391788348656</v>
      </c>
      <c r="U43" s="295">
        <v>7.202573795148635</v>
      </c>
      <c r="V43" s="295">
        <v>6.4031763218667432</v>
      </c>
      <c r="W43" s="295">
        <v>10.1260168074674</v>
      </c>
      <c r="X43" s="295">
        <v>3.3722473993935531</v>
      </c>
      <c r="Y43" s="295">
        <v>2.945236999990505</v>
      </c>
      <c r="DA43" s="122" t="s">
        <v>2850</v>
      </c>
    </row>
    <row r="44" spans="1:105" ht="12" customHeight="1" x14ac:dyDescent="0.25">
      <c r="A44" s="59" t="s">
        <v>32</v>
      </c>
      <c r="B44" s="295">
        <v>133.13646997737021</v>
      </c>
      <c r="C44" s="295">
        <v>113.18637119469579</v>
      </c>
      <c r="D44" s="295">
        <v>145.75799170447851</v>
      </c>
      <c r="E44" s="295">
        <v>150.23658082187629</v>
      </c>
      <c r="F44" s="295">
        <v>122.9730430800099</v>
      </c>
      <c r="G44" s="295">
        <v>96.872118384113719</v>
      </c>
      <c r="H44" s="295">
        <v>80.694878306112585</v>
      </c>
      <c r="I44" s="295">
        <v>84.685606231878879</v>
      </c>
      <c r="J44" s="295">
        <v>81.164080478054075</v>
      </c>
      <c r="K44" s="295">
        <v>41.302643909561112</v>
      </c>
      <c r="L44" s="295">
        <v>26.696739534315</v>
      </c>
      <c r="M44" s="295">
        <v>0.87349491575816152</v>
      </c>
      <c r="N44" s="295">
        <v>23.34040973115146</v>
      </c>
      <c r="O44" s="295">
        <v>21.16182167934037</v>
      </c>
      <c r="P44" s="295">
        <v>16.984412516758201</v>
      </c>
      <c r="Q44" s="295">
        <v>21.523124632643011</v>
      </c>
      <c r="R44" s="295">
        <v>24.548148684172691</v>
      </c>
      <c r="S44" s="295">
        <v>16.435530904355279</v>
      </c>
      <c r="T44" s="295">
        <v>13.38745168690502</v>
      </c>
      <c r="U44" s="295">
        <v>6.9187222451424031</v>
      </c>
      <c r="V44" s="295">
        <v>3.8820593961584242</v>
      </c>
      <c r="W44" s="295">
        <v>6.8641899093919676</v>
      </c>
      <c r="X44" s="295">
        <v>7.999752429844559</v>
      </c>
      <c r="Y44" s="295">
        <v>7.4423928161347712</v>
      </c>
      <c r="DA44" s="122" t="s">
        <v>2851</v>
      </c>
    </row>
    <row r="45" spans="1:105" ht="12" customHeight="1" x14ac:dyDescent="0.25">
      <c r="A45" s="59" t="s">
        <v>35</v>
      </c>
      <c r="B45" s="295">
        <v>339.05952556109798</v>
      </c>
      <c r="C45" s="295">
        <v>341.81886897638378</v>
      </c>
      <c r="D45" s="295">
        <v>341.34254923821771</v>
      </c>
      <c r="E45" s="295">
        <v>347.48756301982547</v>
      </c>
      <c r="F45" s="295">
        <v>341.05331402353738</v>
      </c>
      <c r="G45" s="295">
        <v>330.59148057719108</v>
      </c>
      <c r="H45" s="295">
        <v>317.10148107228468</v>
      </c>
      <c r="I45" s="295">
        <v>237.63274306132769</v>
      </c>
      <c r="J45" s="295">
        <v>196.31091997347471</v>
      </c>
      <c r="K45" s="295">
        <v>185.2228664008689</v>
      </c>
      <c r="L45" s="295">
        <v>177.63664431437189</v>
      </c>
      <c r="M45" s="295">
        <v>167.0542430701874</v>
      </c>
      <c r="N45" s="295">
        <v>167.68203700995849</v>
      </c>
      <c r="O45" s="295">
        <v>163.9602733538735</v>
      </c>
      <c r="P45" s="295">
        <v>161.55757958912821</v>
      </c>
      <c r="Q45" s="295">
        <v>151.00544592054081</v>
      </c>
      <c r="R45" s="295">
        <v>148.37926352419981</v>
      </c>
      <c r="S45" s="295">
        <v>170.32886689669121</v>
      </c>
      <c r="T45" s="295">
        <v>161.30958962673219</v>
      </c>
      <c r="U45" s="295">
        <v>160.0738899733482</v>
      </c>
      <c r="V45" s="295">
        <v>150.8782368201677</v>
      </c>
      <c r="W45" s="295">
        <v>163.1321038859052</v>
      </c>
      <c r="X45" s="295">
        <v>147.9976930559445</v>
      </c>
      <c r="Y45" s="295">
        <v>140.88257318355019</v>
      </c>
      <c r="DA45" s="122" t="s">
        <v>2852</v>
      </c>
    </row>
    <row r="46" spans="1:105" ht="12" customHeight="1" x14ac:dyDescent="0.25">
      <c r="A46" s="60" t="s">
        <v>2741</v>
      </c>
      <c r="B46" s="329">
        <v>338.70597480572849</v>
      </c>
      <c r="C46" s="329">
        <v>330.21741113539088</v>
      </c>
      <c r="D46" s="329">
        <v>347.76300882649389</v>
      </c>
      <c r="E46" s="329">
        <v>357.32993633604258</v>
      </c>
      <c r="F46" s="329">
        <v>311.5281068843845</v>
      </c>
      <c r="G46" s="329">
        <v>285.64515635795499</v>
      </c>
      <c r="H46" s="329">
        <v>267.27940920097927</v>
      </c>
      <c r="I46" s="329">
        <v>216.9616657212697</v>
      </c>
      <c r="J46" s="329">
        <v>184.0412567760097</v>
      </c>
      <c r="K46" s="329">
        <v>156.10686064634481</v>
      </c>
      <c r="L46" s="329">
        <v>141.09710946429661</v>
      </c>
      <c r="M46" s="329">
        <v>113.163651406466</v>
      </c>
      <c r="N46" s="329">
        <v>126.5643274397825</v>
      </c>
      <c r="O46" s="329">
        <v>123.20650976077761</v>
      </c>
      <c r="P46" s="329">
        <v>117.9799303483298</v>
      </c>
      <c r="Q46" s="329">
        <v>115.72867173028961</v>
      </c>
      <c r="R46" s="329">
        <v>115.93555374079629</v>
      </c>
      <c r="S46" s="329">
        <v>124.1140993842106</v>
      </c>
      <c r="T46" s="329">
        <v>119.6532334744997</v>
      </c>
      <c r="U46" s="329">
        <v>115.3000929884861</v>
      </c>
      <c r="V46" s="329">
        <v>109.4361895756861</v>
      </c>
      <c r="W46" s="329">
        <v>120.3108873877091</v>
      </c>
      <c r="X46" s="329">
        <v>104.7149266881748</v>
      </c>
      <c r="Y46" s="329">
        <v>99.231115594804123</v>
      </c>
      <c r="DA46" s="72" t="s">
        <v>2853</v>
      </c>
    </row>
    <row r="47" spans="1:105" ht="12" customHeight="1" x14ac:dyDescent="0.25">
      <c r="A47" s="64" t="s">
        <v>28</v>
      </c>
      <c r="B47" s="229">
        <v>2.8047202577552421</v>
      </c>
      <c r="C47" s="229">
        <v>2.429332385738872</v>
      </c>
      <c r="D47" s="229">
        <v>0.21947462296821649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3.903300338338398</v>
      </c>
      <c r="U47" s="229">
        <v>4.3576150119646027</v>
      </c>
      <c r="V47" s="229">
        <v>2.615103006493074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10.433457555283409</v>
      </c>
      <c r="C49" s="229">
        <v>10.68793650147531</v>
      </c>
      <c r="D49" s="229">
        <v>9.4155616859133282</v>
      </c>
      <c r="E49" s="229">
        <v>9.4155616859152111</v>
      </c>
      <c r="F49" s="229">
        <v>8.078582133831949</v>
      </c>
      <c r="G49" s="229">
        <v>7.3155535810673999</v>
      </c>
      <c r="H49" s="229">
        <v>6.8201870415719474</v>
      </c>
      <c r="I49" s="229">
        <v>4.7941461906846143</v>
      </c>
      <c r="J49" s="229">
        <v>3.2750864683954068</v>
      </c>
      <c r="K49" s="229">
        <v>3.037435636899418</v>
      </c>
      <c r="L49" s="229">
        <v>3.783838433851471</v>
      </c>
      <c r="M49" s="229">
        <v>3.5234176881698218</v>
      </c>
      <c r="N49" s="229">
        <v>3.2773043265071502</v>
      </c>
      <c r="O49" s="229">
        <v>2.7734844246372869</v>
      </c>
      <c r="P49" s="229">
        <v>2.0143251381835712</v>
      </c>
      <c r="Q49" s="229">
        <v>1.765865781950599</v>
      </c>
      <c r="R49" s="229">
        <v>2.2702335276884291</v>
      </c>
      <c r="S49" s="229">
        <v>2.2696291142228531</v>
      </c>
      <c r="T49" s="229">
        <v>2.269224752811922</v>
      </c>
      <c r="U49" s="229">
        <v>2.3686076354892802</v>
      </c>
      <c r="V49" s="229">
        <v>1.9063363458101421</v>
      </c>
      <c r="W49" s="229">
        <v>1.54444053371413</v>
      </c>
      <c r="X49" s="229">
        <v>1.1293511021782161</v>
      </c>
      <c r="Y49" s="229">
        <v>1.3092137852628241</v>
      </c>
      <c r="DA49" s="73" t="s">
        <v>2856</v>
      </c>
    </row>
    <row r="50" spans="1:105" ht="12" customHeight="1" x14ac:dyDescent="0.25">
      <c r="A50" s="64" t="s">
        <v>159</v>
      </c>
      <c r="B50" s="229">
        <v>10.670466633710911</v>
      </c>
      <c r="C50" s="229">
        <v>13.763315467456669</v>
      </c>
      <c r="D50" s="229">
        <v>13.394278555814839</v>
      </c>
      <c r="E50" s="229">
        <v>16.098278755659429</v>
      </c>
      <c r="F50" s="229">
        <v>11.83211321313239</v>
      </c>
      <c r="G50" s="229">
        <v>11.18568121923315</v>
      </c>
      <c r="H50" s="229">
        <v>9.4307866160163432</v>
      </c>
      <c r="I50" s="229">
        <v>10.371445235353381</v>
      </c>
      <c r="J50" s="229">
        <v>8.977265535736473</v>
      </c>
      <c r="K50" s="229">
        <v>7.9565563395685883</v>
      </c>
      <c r="L50" s="229">
        <v>9.6320011791720326</v>
      </c>
      <c r="M50" s="229">
        <v>6.4265460242078047</v>
      </c>
      <c r="N50" s="229">
        <v>4.448523976290975</v>
      </c>
      <c r="O50" s="229">
        <v>5.1550432730441917</v>
      </c>
      <c r="P50" s="229">
        <v>5.8602580570413956</v>
      </c>
      <c r="Q50" s="229">
        <v>6.117405974708058</v>
      </c>
      <c r="R50" s="229">
        <v>5.6310582573231658</v>
      </c>
      <c r="S50" s="229">
        <v>5.388667432887094</v>
      </c>
      <c r="T50" s="229">
        <v>4.688565647258816</v>
      </c>
      <c r="U50" s="229">
        <v>4.4892820017136081</v>
      </c>
      <c r="V50" s="229">
        <v>4.1683616880725056</v>
      </c>
      <c r="W50" s="229">
        <v>6.6767466672075804</v>
      </c>
      <c r="X50" s="229">
        <v>2.1918608335163499</v>
      </c>
      <c r="Y50" s="229">
        <v>1.906543407755702</v>
      </c>
      <c r="DA50" s="73" t="s">
        <v>2857</v>
      </c>
    </row>
    <row r="51" spans="1:105" ht="12" customHeight="1" x14ac:dyDescent="0.25">
      <c r="A51" s="64" t="s">
        <v>32</v>
      </c>
      <c r="B51" s="229">
        <v>88.757646651580174</v>
      </c>
      <c r="C51" s="229">
        <v>75.45758079646393</v>
      </c>
      <c r="D51" s="229">
        <v>97.171994469652347</v>
      </c>
      <c r="E51" s="229">
        <v>100.15772054791761</v>
      </c>
      <c r="F51" s="229">
        <v>77.28242148941068</v>
      </c>
      <c r="G51" s="229">
        <v>60.540353980110737</v>
      </c>
      <c r="H51" s="229">
        <v>50.922308814492943</v>
      </c>
      <c r="I51" s="229">
        <v>53.019702180713423</v>
      </c>
      <c r="J51" s="229">
        <v>50.249890871077334</v>
      </c>
      <c r="K51" s="229">
        <v>26.45858796721522</v>
      </c>
      <c r="L51" s="229">
        <v>16.681922162822971</v>
      </c>
      <c r="M51" s="229">
        <v>0.53687754339299443</v>
      </c>
      <c r="N51" s="229">
        <v>14.520488607558841</v>
      </c>
      <c r="O51" s="229">
        <v>13.17774682452548</v>
      </c>
      <c r="P51" s="229">
        <v>10.47414456561083</v>
      </c>
      <c r="Q51" s="229">
        <v>13.453829572964381</v>
      </c>
      <c r="R51" s="229">
        <v>15.336152271103391</v>
      </c>
      <c r="S51" s="229">
        <v>10.2482752015703</v>
      </c>
      <c r="T51" s="229">
        <v>8.3370018395417027</v>
      </c>
      <c r="U51" s="229">
        <v>4.3123605718408857</v>
      </c>
      <c r="V51" s="229">
        <v>2.5271563430961592</v>
      </c>
      <c r="W51" s="229">
        <v>4.5260103722932001</v>
      </c>
      <c r="X51" s="229">
        <v>5.1996019129429349</v>
      </c>
      <c r="Y51" s="229">
        <v>4.8176920776073002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226.03968370739869</v>
      </c>
      <c r="C53" s="229">
        <v>227.87924598425599</v>
      </c>
      <c r="D53" s="229">
        <v>227.56169949214521</v>
      </c>
      <c r="E53" s="229">
        <v>231.6583753465504</v>
      </c>
      <c r="F53" s="229">
        <v>214.3349900480095</v>
      </c>
      <c r="G53" s="229">
        <v>206.60356757754371</v>
      </c>
      <c r="H53" s="229">
        <v>200.10612672889809</v>
      </c>
      <c r="I53" s="229">
        <v>148.7763721145183</v>
      </c>
      <c r="J53" s="229">
        <v>121.5390139008005</v>
      </c>
      <c r="K53" s="229">
        <v>118.65428070266159</v>
      </c>
      <c r="L53" s="229">
        <v>110.9993476884501</v>
      </c>
      <c r="M53" s="229">
        <v>102.6768101506954</v>
      </c>
      <c r="N53" s="229">
        <v>104.31801052942549</v>
      </c>
      <c r="O53" s="229">
        <v>102.1002352385707</v>
      </c>
      <c r="P53" s="229">
        <v>99.631202587493988</v>
      </c>
      <c r="Q53" s="229">
        <v>94.391570400666595</v>
      </c>
      <c r="R53" s="229">
        <v>92.698109684681313</v>
      </c>
      <c r="S53" s="229">
        <v>106.2075276355304</v>
      </c>
      <c r="T53" s="229">
        <v>100.4551408965488</v>
      </c>
      <c r="U53" s="229">
        <v>99.772227767477744</v>
      </c>
      <c r="V53" s="229">
        <v>98.219232192214179</v>
      </c>
      <c r="W53" s="229">
        <v>107.5636898144942</v>
      </c>
      <c r="X53" s="229">
        <v>96.194112839537325</v>
      </c>
      <c r="Y53" s="229">
        <v>91.1976663241783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1.0000000000000002</v>
      </c>
      <c r="C63" s="232">
        <f t="shared" si="1"/>
        <v>1.0000000000000002</v>
      </c>
      <c r="D63" s="232">
        <f t="shared" si="1"/>
        <v>1</v>
      </c>
      <c r="E63" s="232">
        <f t="shared" si="1"/>
        <v>1</v>
      </c>
      <c r="F63" s="232">
        <f t="shared" si="1"/>
        <v>1</v>
      </c>
      <c r="G63" s="232">
        <f t="shared" si="1"/>
        <v>1</v>
      </c>
      <c r="H63" s="232">
        <f t="shared" si="1"/>
        <v>1.0000000000000002</v>
      </c>
      <c r="I63" s="232">
        <f t="shared" si="1"/>
        <v>1</v>
      </c>
      <c r="J63" s="232">
        <f t="shared" si="1"/>
        <v>1.0000000000000002</v>
      </c>
      <c r="K63" s="232">
        <f t="shared" si="1"/>
        <v>1</v>
      </c>
      <c r="L63" s="232">
        <f t="shared" si="1"/>
        <v>1</v>
      </c>
      <c r="M63" s="232">
        <f t="shared" si="1"/>
        <v>1</v>
      </c>
      <c r="N63" s="232">
        <f t="shared" si="1"/>
        <v>0.99999999999999989</v>
      </c>
      <c r="O63" s="232">
        <f t="shared" si="1"/>
        <v>0.99999999999999956</v>
      </c>
      <c r="P63" s="232">
        <f t="shared" si="1"/>
        <v>0.99999999999999978</v>
      </c>
      <c r="Q63" s="232">
        <f t="shared" si="1"/>
        <v>1</v>
      </c>
      <c r="R63" s="232">
        <f t="shared" si="1"/>
        <v>0.99999999999999989</v>
      </c>
      <c r="S63" s="232">
        <f t="shared" si="1"/>
        <v>1.0000000000000002</v>
      </c>
      <c r="T63" s="232">
        <f t="shared" si="1"/>
        <v>1.0000000000000002</v>
      </c>
      <c r="U63" s="232">
        <f t="shared" si="1"/>
        <v>1.0000000000000002</v>
      </c>
      <c r="V63" s="232">
        <f t="shared" si="1"/>
        <v>0.99999999999999978</v>
      </c>
      <c r="W63" s="232">
        <f t="shared" si="1"/>
        <v>0.99999999999999967</v>
      </c>
      <c r="X63" s="232">
        <f t="shared" si="1"/>
        <v>1.0000000000000002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0.11887825053729935</v>
      </c>
      <c r="C68" s="300">
        <f t="shared" si="6"/>
        <v>0.12000296300547302</v>
      </c>
      <c r="D68" s="300">
        <f t="shared" si="6"/>
        <v>0.1208405651412888</v>
      </c>
      <c r="E68" s="300">
        <f t="shared" si="6"/>
        <v>0.12358786407876193</v>
      </c>
      <c r="F68" s="300">
        <f t="shared" si="6"/>
        <v>0.13043205861342944</v>
      </c>
      <c r="G68" s="300">
        <f t="shared" si="6"/>
        <v>0.13332998742323865</v>
      </c>
      <c r="H68" s="300">
        <f t="shared" si="6"/>
        <v>0.13218179621455503</v>
      </c>
      <c r="I68" s="300">
        <f t="shared" si="6"/>
        <v>0.1226694973731572</v>
      </c>
      <c r="J68" s="300">
        <f t="shared" si="6"/>
        <v>0.1188841318763279</v>
      </c>
      <c r="K68" s="300">
        <f t="shared" si="6"/>
        <v>0.12510514914051682</v>
      </c>
      <c r="L68" s="300">
        <f t="shared" si="6"/>
        <v>0.12542756433100608</v>
      </c>
      <c r="M68" s="300">
        <f t="shared" si="6"/>
        <v>0.12627739384179543</v>
      </c>
      <c r="N68" s="300">
        <f t="shared" si="6"/>
        <v>0.12811533889366516</v>
      </c>
      <c r="O68" s="300">
        <f t="shared" si="6"/>
        <v>0.12904833694103376</v>
      </c>
      <c r="P68" s="300">
        <f t="shared" si="6"/>
        <v>0.13070968799277599</v>
      </c>
      <c r="Q68" s="300">
        <f t="shared" si="6"/>
        <v>0.12602176673793924</v>
      </c>
      <c r="R68" s="300">
        <f t="shared" si="6"/>
        <v>0.12549733571977068</v>
      </c>
      <c r="S68" s="300">
        <f t="shared" si="6"/>
        <v>0.13297775099043552</v>
      </c>
      <c r="T68" s="300">
        <f t="shared" si="6"/>
        <v>0.12975529899482638</v>
      </c>
      <c r="U68" s="300">
        <f t="shared" si="6"/>
        <v>0.12815294422008155</v>
      </c>
      <c r="V68" s="300">
        <f t="shared" si="6"/>
        <v>0.13085241430489133</v>
      </c>
      <c r="W68" s="300">
        <f t="shared" si="6"/>
        <v>0.130121985076496</v>
      </c>
      <c r="X68" s="300">
        <f t="shared" si="6"/>
        <v>0.12535723811508401</v>
      </c>
      <c r="Y68" s="300">
        <f t="shared" si="6"/>
        <v>0.12757229678501172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7.2420965709263069E-2</v>
      </c>
      <c r="C69" s="301">
        <f t="shared" si="7"/>
        <v>7.2328523588591251E-2</v>
      </c>
      <c r="D69" s="301">
        <f t="shared" si="7"/>
        <v>7.2259679577428321E-2</v>
      </c>
      <c r="E69" s="301">
        <f t="shared" si="7"/>
        <v>7.2033874185307226E-2</v>
      </c>
      <c r="F69" s="301">
        <f t="shared" si="7"/>
        <v>7.0904313090016546E-2</v>
      </c>
      <c r="G69" s="301">
        <f t="shared" si="7"/>
        <v>7.0613303920886258E-2</v>
      </c>
      <c r="H69" s="301">
        <f t="shared" si="7"/>
        <v>7.0801973373260912E-2</v>
      </c>
      <c r="I69" s="301">
        <f t="shared" si="7"/>
        <v>7.1499760829465089E-2</v>
      </c>
      <c r="J69" s="301">
        <f t="shared" si="7"/>
        <v>7.1696312068968066E-2</v>
      </c>
      <c r="K69" s="301">
        <f t="shared" si="7"/>
        <v>7.1526459456374744E-2</v>
      </c>
      <c r="L69" s="301">
        <f t="shared" si="7"/>
        <v>7.1255836148708326E-2</v>
      </c>
      <c r="M69" s="301">
        <f t="shared" si="7"/>
        <v>7.1022095637853083E-2</v>
      </c>
      <c r="N69" s="301">
        <f t="shared" si="7"/>
        <v>7.0993213065673896E-2</v>
      </c>
      <c r="O69" s="301">
        <f t="shared" si="7"/>
        <v>7.0926709340272717E-2</v>
      </c>
      <c r="P69" s="301">
        <f t="shared" si="7"/>
        <v>7.0695123060213097E-2</v>
      </c>
      <c r="Q69" s="301">
        <f t="shared" si="7"/>
        <v>7.1210905972177843E-2</v>
      </c>
      <c r="R69" s="301">
        <f t="shared" si="7"/>
        <v>7.1248093250598221E-2</v>
      </c>
      <c r="S69" s="301">
        <f t="shared" si="7"/>
        <v>7.0619837208902067E-2</v>
      </c>
      <c r="T69" s="301">
        <f t="shared" si="7"/>
        <v>7.0869680650075567E-2</v>
      </c>
      <c r="U69" s="301">
        <f t="shared" si="7"/>
        <v>7.1008769552086931E-2</v>
      </c>
      <c r="V69" s="301">
        <f t="shared" si="7"/>
        <v>7.1211175822677303E-2</v>
      </c>
      <c r="W69" s="301">
        <f t="shared" si="7"/>
        <v>7.139286319589476E-2</v>
      </c>
      <c r="X69" s="301">
        <f t="shared" si="7"/>
        <v>7.1646415802636698E-2</v>
      </c>
      <c r="Y69" s="301">
        <f t="shared" si="7"/>
        <v>7.142582070593477E-2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0.61557820852873624</v>
      </c>
      <c r="C70" s="301">
        <f t="shared" si="8"/>
        <v>0.61479245050302589</v>
      </c>
      <c r="D70" s="301">
        <f t="shared" si="8"/>
        <v>0.61420727640814077</v>
      </c>
      <c r="E70" s="301">
        <f t="shared" si="8"/>
        <v>0.61228793057511155</v>
      </c>
      <c r="F70" s="301">
        <f t="shared" si="8"/>
        <v>0.60268666126514048</v>
      </c>
      <c r="G70" s="301">
        <f t="shared" si="8"/>
        <v>0.60021308332753354</v>
      </c>
      <c r="H70" s="301">
        <f t="shared" si="8"/>
        <v>0.60181677367271746</v>
      </c>
      <c r="I70" s="301">
        <f t="shared" si="8"/>
        <v>0.60774796705045309</v>
      </c>
      <c r="J70" s="301">
        <f t="shared" si="8"/>
        <v>0.60941865258622929</v>
      </c>
      <c r="K70" s="301">
        <f t="shared" si="8"/>
        <v>0.60797490537918553</v>
      </c>
      <c r="L70" s="301">
        <f t="shared" si="8"/>
        <v>0.60567460726402023</v>
      </c>
      <c r="M70" s="301">
        <f t="shared" si="8"/>
        <v>0.60368781292175144</v>
      </c>
      <c r="N70" s="301">
        <f t="shared" si="8"/>
        <v>0.6034423110582281</v>
      </c>
      <c r="O70" s="301">
        <f t="shared" si="8"/>
        <v>0.60287702939231791</v>
      </c>
      <c r="P70" s="301">
        <f t="shared" si="8"/>
        <v>0.60090854601181154</v>
      </c>
      <c r="Q70" s="301">
        <f t="shared" si="8"/>
        <v>0.6052927007635116</v>
      </c>
      <c r="R70" s="301">
        <f t="shared" si="8"/>
        <v>0.60560879263008494</v>
      </c>
      <c r="S70" s="301">
        <f t="shared" si="8"/>
        <v>0.60026861627566763</v>
      </c>
      <c r="T70" s="301">
        <f t="shared" si="8"/>
        <v>0.60239228552564217</v>
      </c>
      <c r="U70" s="301">
        <f t="shared" si="8"/>
        <v>0.60357454119273879</v>
      </c>
      <c r="V70" s="301">
        <f t="shared" si="8"/>
        <v>0.60529499449275737</v>
      </c>
      <c r="W70" s="301">
        <f t="shared" si="8"/>
        <v>0.60683933716510541</v>
      </c>
      <c r="X70" s="301">
        <f t="shared" si="8"/>
        <v>0.60899453432241168</v>
      </c>
      <c r="Y70" s="301">
        <f t="shared" si="8"/>
        <v>0.60711947600044569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0.19312257522470158</v>
      </c>
      <c r="C72" s="301">
        <f t="shared" si="10"/>
        <v>0.19287606290291004</v>
      </c>
      <c r="D72" s="301">
        <f t="shared" si="10"/>
        <v>0.1926924788731422</v>
      </c>
      <c r="E72" s="301">
        <f t="shared" si="10"/>
        <v>0.19209033116081936</v>
      </c>
      <c r="F72" s="301">
        <f t="shared" si="10"/>
        <v>0.19597696703141351</v>
      </c>
      <c r="G72" s="301">
        <f t="shared" si="10"/>
        <v>0.19584362532834149</v>
      </c>
      <c r="H72" s="301">
        <f t="shared" si="10"/>
        <v>0.19519945673946679</v>
      </c>
      <c r="I72" s="301">
        <f t="shared" si="10"/>
        <v>0.19808277474692459</v>
      </c>
      <c r="J72" s="301">
        <f t="shared" si="10"/>
        <v>0.20000090346847502</v>
      </c>
      <c r="K72" s="301">
        <f t="shared" si="10"/>
        <v>0.19539348602392298</v>
      </c>
      <c r="L72" s="301">
        <f t="shared" si="10"/>
        <v>0.19764199225626533</v>
      </c>
      <c r="M72" s="301">
        <f t="shared" si="10"/>
        <v>0.1990126975986001</v>
      </c>
      <c r="N72" s="301">
        <f t="shared" si="10"/>
        <v>0.19744913698243272</v>
      </c>
      <c r="O72" s="301">
        <f t="shared" si="10"/>
        <v>0.19714792432637529</v>
      </c>
      <c r="P72" s="301">
        <f t="shared" si="10"/>
        <v>0.19768664293519914</v>
      </c>
      <c r="Q72" s="301">
        <f t="shared" si="10"/>
        <v>0.19747462652637138</v>
      </c>
      <c r="R72" s="301">
        <f t="shared" si="10"/>
        <v>0.19764577839954614</v>
      </c>
      <c r="S72" s="301">
        <f t="shared" si="10"/>
        <v>0.19613379552499488</v>
      </c>
      <c r="T72" s="301">
        <f t="shared" si="10"/>
        <v>0.19698273482945622</v>
      </c>
      <c r="U72" s="301">
        <f t="shared" si="10"/>
        <v>0.19726374503509284</v>
      </c>
      <c r="V72" s="301">
        <f t="shared" si="10"/>
        <v>0.19264141537967383</v>
      </c>
      <c r="W72" s="301">
        <f t="shared" si="10"/>
        <v>0.19164581456250357</v>
      </c>
      <c r="X72" s="301">
        <f t="shared" si="10"/>
        <v>0.19400181175986783</v>
      </c>
      <c r="Y72" s="301">
        <f t="shared" si="10"/>
        <v>0.19388240650860797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0.11587354513482094</v>
      </c>
      <c r="C73" s="302">
        <f t="shared" si="11"/>
        <v>0.11572563774174598</v>
      </c>
      <c r="D73" s="302">
        <f t="shared" si="11"/>
        <v>0.1156154873238853</v>
      </c>
      <c r="E73" s="302">
        <f t="shared" si="11"/>
        <v>0.1152541986964916</v>
      </c>
      <c r="F73" s="302">
        <f t="shared" si="11"/>
        <v>0.12034569973539586</v>
      </c>
      <c r="G73" s="302">
        <f t="shared" si="11"/>
        <v>0.1205227678127294</v>
      </c>
      <c r="H73" s="302">
        <f t="shared" si="11"/>
        <v>0.11967735180798851</v>
      </c>
      <c r="I73" s="302">
        <f t="shared" si="11"/>
        <v>0.12181636319549519</v>
      </c>
      <c r="J73" s="302">
        <f t="shared" si="11"/>
        <v>0.1235248372615757</v>
      </c>
      <c r="K73" s="302">
        <f t="shared" si="11"/>
        <v>0.11909859593712321</v>
      </c>
      <c r="L73" s="302">
        <f t="shared" si="11"/>
        <v>0.12163576703097646</v>
      </c>
      <c r="M73" s="302">
        <f t="shared" si="11"/>
        <v>0.12325579558489008</v>
      </c>
      <c r="N73" s="302">
        <f t="shared" si="11"/>
        <v>0.12172304304571384</v>
      </c>
      <c r="O73" s="302">
        <f t="shared" si="11"/>
        <v>0.12149276769675105</v>
      </c>
      <c r="P73" s="302">
        <f t="shared" si="11"/>
        <v>0.12227851167097177</v>
      </c>
      <c r="Q73" s="302">
        <f t="shared" si="11"/>
        <v>0.121516326822715</v>
      </c>
      <c r="R73" s="302">
        <f t="shared" si="11"/>
        <v>0.12164781226557468</v>
      </c>
      <c r="S73" s="302">
        <f t="shared" si="11"/>
        <v>0.12080596916883263</v>
      </c>
      <c r="T73" s="302">
        <f t="shared" si="11"/>
        <v>0.12138840880270897</v>
      </c>
      <c r="U73" s="302">
        <f t="shared" si="11"/>
        <v>0.12152105751286678</v>
      </c>
      <c r="V73" s="302">
        <f t="shared" si="11"/>
        <v>0.1166828278354846</v>
      </c>
      <c r="W73" s="302">
        <f t="shared" si="11"/>
        <v>0.11549342715354916</v>
      </c>
      <c r="X73" s="302">
        <f t="shared" si="11"/>
        <v>0.11757896823705534</v>
      </c>
      <c r="Y73" s="302">
        <f t="shared" si="11"/>
        <v>0.1176948644222775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7.7249030089880641E-2</v>
      </c>
      <c r="C74" s="302">
        <f t="shared" si="12"/>
        <v>7.7150425161164063E-2</v>
      </c>
      <c r="D74" s="302">
        <f t="shared" si="12"/>
        <v>7.7076991549256887E-2</v>
      </c>
      <c r="E74" s="302">
        <f t="shared" si="12"/>
        <v>7.6836132464327758E-2</v>
      </c>
      <c r="F74" s="302">
        <f t="shared" si="12"/>
        <v>7.5631267296017671E-2</v>
      </c>
      <c r="G74" s="302">
        <f t="shared" si="12"/>
        <v>7.5320857515612072E-2</v>
      </c>
      <c r="H74" s="302">
        <f t="shared" si="12"/>
        <v>7.552210493147829E-2</v>
      </c>
      <c r="I74" s="302">
        <f t="shared" si="12"/>
        <v>7.6266411551429408E-2</v>
      </c>
      <c r="J74" s="302">
        <f t="shared" si="12"/>
        <v>7.6476066206899326E-2</v>
      </c>
      <c r="K74" s="302">
        <f t="shared" si="12"/>
        <v>7.6294890086799766E-2</v>
      </c>
      <c r="L74" s="302">
        <f t="shared" si="12"/>
        <v>7.6006225225288854E-2</v>
      </c>
      <c r="M74" s="302">
        <f t="shared" si="12"/>
        <v>7.5756902013710006E-2</v>
      </c>
      <c r="N74" s="302">
        <f t="shared" si="12"/>
        <v>7.5726093936718891E-2</v>
      </c>
      <c r="O74" s="302">
        <f t="shared" si="12"/>
        <v>7.5655156629624229E-2</v>
      </c>
      <c r="P74" s="302">
        <f t="shared" si="12"/>
        <v>7.5408131264227352E-2</v>
      </c>
      <c r="Q74" s="302">
        <f t="shared" si="12"/>
        <v>7.5958299703656376E-2</v>
      </c>
      <c r="R74" s="302">
        <f t="shared" si="12"/>
        <v>7.5997966133971459E-2</v>
      </c>
      <c r="S74" s="302">
        <f t="shared" si="12"/>
        <v>7.5327826356162225E-2</v>
      </c>
      <c r="T74" s="302">
        <f t="shared" si="12"/>
        <v>7.5594326026747261E-2</v>
      </c>
      <c r="U74" s="302">
        <f t="shared" si="12"/>
        <v>7.5742687522226057E-2</v>
      </c>
      <c r="V74" s="302">
        <f t="shared" si="12"/>
        <v>7.5958587544189229E-2</v>
      </c>
      <c r="W74" s="302">
        <f t="shared" si="12"/>
        <v>7.61523874089544E-2</v>
      </c>
      <c r="X74" s="302">
        <f t="shared" si="12"/>
        <v>7.6422843522812478E-2</v>
      </c>
      <c r="Y74" s="302">
        <f t="shared" si="12"/>
        <v>7.6187542086330468E-2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1.6194106787419826</v>
      </c>
      <c r="C81" s="322">
        <f>IF(C$5=0,0,C$5/TEL_fec!C$5)</f>
        <v>1.5926731690990219</v>
      </c>
      <c r="D81" s="322">
        <f>IF(D$5=0,0,D$5/TEL_fec!D$5)</f>
        <v>1.6603359117773222</v>
      </c>
      <c r="E81" s="322">
        <f>IF(E$5=0,0,E$5/TEL_fec!E$5)</f>
        <v>1.707114515073531</v>
      </c>
      <c r="F81" s="322">
        <f>IF(F$5=0,0,F$5/TEL_fec!F$5)</f>
        <v>1.6126296553296644</v>
      </c>
      <c r="G81" s="322">
        <f>IF(G$5=0,0,G$5/TEL_fec!G$5)</f>
        <v>1.5913829505138855</v>
      </c>
      <c r="H81" s="322">
        <f>IF(H$5=0,0,H$5/TEL_fec!H$5)</f>
        <v>1.5674339892280167</v>
      </c>
      <c r="I81" s="322">
        <f>IF(I$5=0,0,I$5/TEL_fec!I$5)</f>
        <v>1.4910518807777935</v>
      </c>
      <c r="J81" s="322">
        <f>IF(J$5=0,0,J$5/TEL_fec!J$5)</f>
        <v>1.4540375070102334</v>
      </c>
      <c r="K81" s="322">
        <f>IF(K$5=0,0,K$5/TEL_fec!K$5)</f>
        <v>1.4779539469401215</v>
      </c>
      <c r="L81" s="322">
        <f>IF(L$5=0,0,L$5/TEL_fec!L$5)</f>
        <v>1.3851455471913636</v>
      </c>
      <c r="M81" s="322">
        <f>IF(M$5=0,0,M$5/TEL_fec!M$5)</f>
        <v>1.2539208506827413</v>
      </c>
      <c r="N81" s="322">
        <f>IF(N$5=0,0,N$5/TEL_fec!N$5)</f>
        <v>1.3917338122174741</v>
      </c>
      <c r="O81" s="322">
        <f>IF(O$5=0,0,O$5/TEL_fec!O$5)</f>
        <v>1.3958865853594953</v>
      </c>
      <c r="P81" s="322">
        <f>IF(P$5=0,0,P$5/TEL_fec!P$5)</f>
        <v>1.3753133348178683</v>
      </c>
      <c r="Q81" s="322">
        <f>IF(Q$5=0,0,Q$5/TEL_fec!Q$5)</f>
        <v>1.3769776905010365</v>
      </c>
      <c r="R81" s="322">
        <f>IF(R$5=0,0,R$5/TEL_fec!R$5)</f>
        <v>1.3886261569508738</v>
      </c>
      <c r="S81" s="322">
        <f>IF(S$5=0,0,S$5/TEL_fec!S$5)</f>
        <v>1.4164395104008971</v>
      </c>
      <c r="T81" s="322">
        <f>IF(T$5=0,0,T$5/TEL_fec!T$5)</f>
        <v>1.4048515201269021</v>
      </c>
      <c r="U81" s="322">
        <f>IF(U$5=0,0,U$5/TEL_fec!U$5)</f>
        <v>1.3619831910242561</v>
      </c>
      <c r="V81" s="322">
        <f>IF(V$5=0,0,V$5/TEL_fec!V$5)</f>
        <v>1.4451449111448424</v>
      </c>
      <c r="W81" s="322">
        <f>IF(W$5=0,0,W$5/TEL_fec!W$5)</f>
        <v>1.4483983666883755</v>
      </c>
      <c r="X81" s="322">
        <f>IF(X$5=0,0,X$5/TEL_fec!X$5)</f>
        <v>1.3596097049392588</v>
      </c>
      <c r="Y81" s="322">
        <f>IF(Y$5=0,0,Y$5/TEL_fec!Y$5)</f>
        <v>1.3761470683731256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2.1003037052217293</v>
      </c>
      <c r="C86" s="336">
        <f>IF(C$10=0,0,C$10/TEL_fec!C$10)</f>
        <v>2.0944503318436172</v>
      </c>
      <c r="D86" s="336">
        <f>IF(D$10=0,0,D$10/TEL_fec!D$10)</f>
        <v>2.1435982426086699</v>
      </c>
      <c r="E86" s="336">
        <f>IF(E$10=0,0,E$10/TEL_fec!E$10)</f>
        <v>2.1914237166763257</v>
      </c>
      <c r="F86" s="336">
        <f>IF(F$10=0,0,F$10/TEL_fec!F$10)</f>
        <v>2.1872664790457219</v>
      </c>
      <c r="G86" s="336">
        <f>IF(G$10=0,0,G$10/TEL_fec!G$10)</f>
        <v>2.1928713481493602</v>
      </c>
      <c r="H86" s="336">
        <f>IF(H$10=0,0,H$10/TEL_fec!H$10)</f>
        <v>2.1688999109187046</v>
      </c>
      <c r="I86" s="336">
        <f>IF(I$10=0,0,I$10/TEL_fec!I$10)</f>
        <v>2.0555552844564517</v>
      </c>
      <c r="J86" s="336">
        <f>IF(J$10=0,0,J$10/TEL_fec!J$10)</f>
        <v>1.9958629356307722</v>
      </c>
      <c r="K86" s="336">
        <f>IF(K$10=0,0,K$10/TEL_fec!K$10)</f>
        <v>2.0606854831663051</v>
      </c>
      <c r="L86" s="336">
        <f>IF(L$10=0,0,L$10/TEL_fec!L$10)</f>
        <v>1.9953915669177065</v>
      </c>
      <c r="M86" s="336">
        <f>IF(M$10=0,0,M$10/TEL_fec!M$10)</f>
        <v>1.8782325354526217</v>
      </c>
      <c r="N86" s="336">
        <f>IF(N$10=0,0,N$10/TEL_fec!N$10)</f>
        <v>2.0162395945338831</v>
      </c>
      <c r="O86" s="336">
        <f>IF(O$10=0,0,O$10/TEL_fec!O$10)</f>
        <v>2.0285681013976085</v>
      </c>
      <c r="P86" s="336">
        <f>IF(P$10=0,0,P$10/TEL_fec!P$10)</f>
        <v>2.0278549813022595</v>
      </c>
      <c r="Q86" s="336">
        <f>IF(Q$10=0,0,Q$10/TEL_fec!Q$10)</f>
        <v>1.9892337399813176</v>
      </c>
      <c r="R86" s="336">
        <f>IF(R$10=0,0,R$10/TEL_fec!R$10)</f>
        <v>1.9942425520804756</v>
      </c>
      <c r="S86" s="336">
        <f>IF(S$10=0,0,S$10/TEL_fec!S$10)</f>
        <v>2.0748246486875024</v>
      </c>
      <c r="T86" s="336">
        <f>IF(T$10=0,0,T$10/TEL_fec!T$10)</f>
        <v>2.0397318954206503</v>
      </c>
      <c r="U86" s="336">
        <f>IF(U$10=0,0,U$10/TEL_fec!U$10)</f>
        <v>1.9902628694715023</v>
      </c>
      <c r="V86" s="336">
        <f>IF(V$10=0,0,V$10/TEL_fec!V$10)</f>
        <v>2.0713540265126773</v>
      </c>
      <c r="W86" s="336">
        <f>IF(W$10=0,0,W$10/TEL_fec!W$10)</f>
        <v>2.0676799429654662</v>
      </c>
      <c r="X86" s="336">
        <f>IF(X$10=0,0,X$10/TEL_fec!X$10)</f>
        <v>1.9491193690380553</v>
      </c>
      <c r="Y86" s="336">
        <f>IF(Y$10=0,0,Y$10/TEL_fec!Y$10)</f>
        <v>1.9793172152942009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2.5710186135971043</v>
      </c>
      <c r="C87" s="349">
        <f>IF(C$16=0,0,C$16/TEL_fec!C$16)</f>
        <v>2.5519001036212399</v>
      </c>
      <c r="D87" s="349">
        <f>IF(D$16=0,0,D$16/TEL_fec!D$16)</f>
        <v>2.5797022008496096</v>
      </c>
      <c r="E87" s="349">
        <f>IF(E$16=0,0,E$16/TEL_fec!E$16)</f>
        <v>2.5839389417157612</v>
      </c>
      <c r="F87" s="349">
        <f>IF(F$16=0,0,F$16/TEL_fec!F$16)</f>
        <v>2.3872997837743051</v>
      </c>
      <c r="G87" s="349">
        <f>IF(G$16=0,0,G$16/TEL_fec!G$16)</f>
        <v>2.3472137124912593</v>
      </c>
      <c r="H87" s="349">
        <f>IF(H$16=0,0,H$16/TEL_fec!H$16)</f>
        <v>2.3562164174327846</v>
      </c>
      <c r="I87" s="349">
        <f>IF(I$16=0,0,I$16/TEL_fec!I$16)</f>
        <v>2.380121137467806</v>
      </c>
      <c r="J87" s="349">
        <f>IF(J$16=0,0,J$16/TEL_fec!J$16)</f>
        <v>2.3700231170228281</v>
      </c>
      <c r="K87" s="349">
        <f>IF(K$16=0,0,K$16/TEL_fec!K$16)</f>
        <v>2.3907304145837309</v>
      </c>
      <c r="L87" s="349">
        <f>IF(L$16=0,0,L$16/TEL_fec!L$16)</f>
        <v>2.3017647829932302</v>
      </c>
      <c r="M87" s="349">
        <f>IF(M$16=0,0,M$16/TEL_fec!M$16)</f>
        <v>2.1819262018218919</v>
      </c>
      <c r="N87" s="349">
        <f>IF(N$16=0,0,N$16/TEL_fec!N$16)</f>
        <v>2.2678869275706117</v>
      </c>
      <c r="O87" s="349">
        <f>IF(O$16=0,0,O$16/TEL_fec!O$16)</f>
        <v>2.2681922009051068</v>
      </c>
      <c r="P87" s="349">
        <f>IF(P$16=0,0,P$16/TEL_fec!P$16)</f>
        <v>2.2344477821083966</v>
      </c>
      <c r="Q87" s="349">
        <f>IF(Q$16=0,0,Q$16/TEL_fec!Q$16)</f>
        <v>2.2888531089748194</v>
      </c>
      <c r="R87" s="349">
        <f>IF(R$16=0,0,R$16/TEL_fec!R$16)</f>
        <v>2.2966644656847381</v>
      </c>
      <c r="S87" s="349">
        <f>IF(S$16=0,0,S$16/TEL_fec!S$16)</f>
        <v>2.2551422703178621</v>
      </c>
      <c r="T87" s="349">
        <f>IF(T$16=0,0,T$16/TEL_fec!T$16)</f>
        <v>2.2720597973398284</v>
      </c>
      <c r="U87" s="349">
        <f>IF(U$16=0,0,U$16/TEL_fec!U$16)</f>
        <v>2.2587014727882719</v>
      </c>
      <c r="V87" s="349">
        <f>IF(V$16=0,0,V$16/TEL_fec!V$16)</f>
        <v>2.3463026974065118</v>
      </c>
      <c r="W87" s="349">
        <f>IF(W$16=0,0,W$16/TEL_fec!W$16)</f>
        <v>2.37368702313025</v>
      </c>
      <c r="X87" s="349">
        <f>IF(X$16=0,0,X$16/TEL_fec!X$16)</f>
        <v>2.3206581342075636</v>
      </c>
      <c r="Y87" s="349">
        <f>IF(Y$16=0,0,Y$16/TEL_fec!Y$16)</f>
        <v>2.3056080750409653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2.5710186135971056</v>
      </c>
      <c r="C88" s="349">
        <f>IF(C$27=0,0,C$27/TEL_fec!C$27)</f>
        <v>2.5519001036212394</v>
      </c>
      <c r="D88" s="349">
        <f>IF(D$27=0,0,D$27/TEL_fec!D$27)</f>
        <v>2.57970220084961</v>
      </c>
      <c r="E88" s="349">
        <f>IF(E$27=0,0,E$27/TEL_fec!E$27)</f>
        <v>2.5839389417157617</v>
      </c>
      <c r="F88" s="349">
        <f>IF(F$27=0,0,F$27/TEL_fec!F$27)</f>
        <v>2.3872997837743033</v>
      </c>
      <c r="G88" s="349">
        <f>IF(G$27=0,0,G$27/TEL_fec!G$27)</f>
        <v>2.3472137124912607</v>
      </c>
      <c r="H88" s="349">
        <f>IF(H$27=0,0,H$27/TEL_fec!H$27)</f>
        <v>2.3562164174327829</v>
      </c>
      <c r="I88" s="349">
        <f>IF(I$27=0,0,I$27/TEL_fec!I$27)</f>
        <v>2.3801211374678055</v>
      </c>
      <c r="J88" s="349">
        <f>IF(J$27=0,0,J$27/TEL_fec!J$27)</f>
        <v>2.3700231170228285</v>
      </c>
      <c r="K88" s="349">
        <f>IF(K$27=0,0,K$27/TEL_fec!K$27)</f>
        <v>2.3907304145837314</v>
      </c>
      <c r="L88" s="349">
        <f>IF(L$27=0,0,L$27/TEL_fec!L$27)</f>
        <v>2.3017647829932288</v>
      </c>
      <c r="M88" s="349">
        <f>IF(M$27=0,0,M$27/TEL_fec!M$27)</f>
        <v>2.1819262018218919</v>
      </c>
      <c r="N88" s="349">
        <f>IF(N$27=0,0,N$27/TEL_fec!N$27)</f>
        <v>2.2678869275706122</v>
      </c>
      <c r="O88" s="349">
        <f>IF(O$27=0,0,O$27/TEL_fec!O$27)</f>
        <v>2.2681922009051054</v>
      </c>
      <c r="P88" s="349">
        <f>IF(P$27=0,0,P$27/TEL_fec!P$27)</f>
        <v>2.2344477821083975</v>
      </c>
      <c r="Q88" s="349">
        <f>IF(Q$27=0,0,Q$27/TEL_fec!Q$27)</f>
        <v>2.2888531089748194</v>
      </c>
      <c r="R88" s="349">
        <f>IF(R$27=0,0,R$27/TEL_fec!R$27)</f>
        <v>2.2966644656847381</v>
      </c>
      <c r="S88" s="349">
        <f>IF(S$27=0,0,S$27/TEL_fec!S$27)</f>
        <v>2.2551422703178625</v>
      </c>
      <c r="T88" s="349">
        <f>IF(T$27=0,0,T$27/TEL_fec!T$27)</f>
        <v>2.272059797339828</v>
      </c>
      <c r="U88" s="349">
        <f>IF(U$27=0,0,U$27/TEL_fec!U$27)</f>
        <v>2.2587014727882715</v>
      </c>
      <c r="V88" s="349">
        <f>IF(V$27=0,0,V$27/TEL_fec!V$27)</f>
        <v>2.3463026974065122</v>
      </c>
      <c r="W88" s="349">
        <f>IF(W$27=0,0,W$27/TEL_fec!W$27)</f>
        <v>2.3736870231302496</v>
      </c>
      <c r="X88" s="349">
        <f>IF(X$27=0,0,X$27/TEL_fec!X$27)</f>
        <v>2.3206581342075632</v>
      </c>
      <c r="Y88" s="349">
        <f>IF(Y$27=0,0,Y$27/TEL_fec!Y$27)</f>
        <v>2.3056080750409653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1.1827126879086094</v>
      </c>
      <c r="C90" s="349">
        <f>IF(C$39=0,0,C$39/TEL_fec!C$39)</f>
        <v>1.1563122242348445</v>
      </c>
      <c r="D90" s="349">
        <f>IF(D$39=0,0,D$39/TEL_fec!D$39)</f>
        <v>1.2227991030968925</v>
      </c>
      <c r="E90" s="349">
        <f>IF(E$39=0,0,E$39/TEL_fec!E$39)</f>
        <v>1.2704022249255935</v>
      </c>
      <c r="F90" s="349">
        <f>IF(F$39=0,0,F$39/TEL_fec!F$39)</f>
        <v>1.2292764341645368</v>
      </c>
      <c r="G90" s="349">
        <f>IF(G$39=0,0,G$39/TEL_fec!G$39)</f>
        <v>1.2133466449002446</v>
      </c>
      <c r="H90" s="349">
        <f>IF(H$39=0,0,H$39/TEL_fec!H$39)</f>
        <v>1.1805209427949894</v>
      </c>
      <c r="I90" s="349">
        <f>IF(I$39=0,0,I$39/TEL_fec!I$39)</f>
        <v>1.1062089017166716</v>
      </c>
      <c r="J90" s="349">
        <f>IF(J$39=0,0,J$39/TEL_fec!J$39)</f>
        <v>1.0782205158284013</v>
      </c>
      <c r="K90" s="349">
        <f>IF(K$39=0,0,K$39/TEL_fec!K$39)</f>
        <v>1.0770534800418654</v>
      </c>
      <c r="L90" s="349">
        <f>IF(L$39=0,0,L$39/TEL_fec!L$39)</f>
        <v>1.0062023907337139</v>
      </c>
      <c r="M90" s="349">
        <f>IF(M$39=0,0,M$39/TEL_fec!M$39)</f>
        <v>0.89838672458656499</v>
      </c>
      <c r="N90" s="349">
        <f>IF(N$39=0,0,N$39/TEL_fec!N$39)</f>
        <v>1.0179752226530598</v>
      </c>
      <c r="O90" s="349">
        <f>IF(O$39=0,0,O$39/TEL_fec!O$39)</f>
        <v>1.0207091669840109</v>
      </c>
      <c r="P90" s="349">
        <f>IF(P$39=0,0,P$39/TEL_fec!P$39)</f>
        <v>1.0072500006761964</v>
      </c>
      <c r="Q90" s="349">
        <f>IF(Q$39=0,0,Q$39/TEL_fec!Q$39)</f>
        <v>0.99933644997948867</v>
      </c>
      <c r="R90" s="349">
        <f>IF(R$39=0,0,R$39/TEL_fec!R$39)</f>
        <v>1.0108999990544627</v>
      </c>
      <c r="S90" s="349">
        <f>IF(S$39=0,0,S$39/TEL_fec!S$39)</f>
        <v>1.0396378501257959</v>
      </c>
      <c r="T90" s="349">
        <f>IF(T$39=0,0,T$39/TEL_fec!T$39)</f>
        <v>1.0287526286492528</v>
      </c>
      <c r="U90" s="349">
        <f>IF(U$39=0,0,U$39/TEL_fec!U$39)</f>
        <v>0.98796030712664284</v>
      </c>
      <c r="V90" s="349">
        <f>IF(V$39=0,0,V$39/TEL_fec!V$39)</f>
        <v>1.0372881547994945</v>
      </c>
      <c r="W90" s="349">
        <f>IF(W$39=0,0,W$39/TEL_fec!W$39)</f>
        <v>1.0311639785001399</v>
      </c>
      <c r="X90" s="349">
        <f>IF(X$39=0,0,X$39/TEL_fec!X$39)</f>
        <v>0.96200396135765576</v>
      </c>
      <c r="Y90" s="349">
        <f>IF(Y$39=0,0,Y$39/TEL_fec!Y$39)</f>
        <v>0.9802893312858828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IT: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10278.187240035801</v>
      </c>
      <c r="C3" s="203">
        <v>11234.523841219439</v>
      </c>
      <c r="D3" s="203">
        <v>10164.19358920702</v>
      </c>
      <c r="E3" s="203">
        <v>9442.0057423718335</v>
      </c>
      <c r="F3" s="203">
        <v>9365.9353915259562</v>
      </c>
      <c r="G3" s="203">
        <v>8834.2323208678263</v>
      </c>
      <c r="H3" s="203">
        <v>8994.954972366364</v>
      </c>
      <c r="I3" s="203">
        <v>9042.1001908836588</v>
      </c>
      <c r="J3" s="203">
        <v>8433.4222052427431</v>
      </c>
      <c r="K3" s="203">
        <v>7274.7421736989336</v>
      </c>
      <c r="L3" s="203">
        <v>7196.1538308186264</v>
      </c>
      <c r="M3" s="203">
        <v>7085.758790571469</v>
      </c>
      <c r="N3" s="203">
        <v>6145.8236674581403</v>
      </c>
      <c r="O3" s="203">
        <v>5714.6373477713732</v>
      </c>
      <c r="P3" s="203">
        <v>5543.506760586105</v>
      </c>
      <c r="Q3" s="203">
        <v>5442.577687</v>
      </c>
      <c r="R3" s="203">
        <v>5500.6664960953358</v>
      </c>
      <c r="S3" s="203">
        <v>5459.8335482283464</v>
      </c>
      <c r="T3" s="203">
        <v>5491.5032229761346</v>
      </c>
      <c r="U3" s="203">
        <v>5171.6201638518751</v>
      </c>
      <c r="V3" s="203">
        <v>4442.8402067941206</v>
      </c>
      <c r="W3" s="203">
        <v>5461.9130004532399</v>
      </c>
      <c r="X3" s="203">
        <v>6067.8748624003201</v>
      </c>
      <c r="Y3" s="203">
        <v>5767.9490269317421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3746.9724190392021</v>
      </c>
      <c r="C5" s="203">
        <v>4074.1209176349571</v>
      </c>
      <c r="D5" s="203">
        <v>3884.7427615957072</v>
      </c>
      <c r="E5" s="203">
        <v>3511.4317643977679</v>
      </c>
      <c r="F5" s="203">
        <v>3365.3224920424568</v>
      </c>
      <c r="G5" s="203">
        <v>3466.1480524524159</v>
      </c>
      <c r="H5" s="203">
        <v>3987.2229678132562</v>
      </c>
      <c r="I5" s="203">
        <v>3597.6096650547101</v>
      </c>
      <c r="J5" s="203">
        <v>3579.4255484953892</v>
      </c>
      <c r="K5" s="203">
        <v>3382.3473002401402</v>
      </c>
      <c r="L5" s="203">
        <v>2692.7433289060118</v>
      </c>
      <c r="M5" s="203">
        <v>2687.649287384646</v>
      </c>
      <c r="N5" s="203">
        <v>2247.412232769665</v>
      </c>
      <c r="O5" s="203">
        <v>2014.227254244779</v>
      </c>
      <c r="P5" s="203">
        <v>2150.2811589949501</v>
      </c>
      <c r="Q5" s="203">
        <v>2413.6489476612091</v>
      </c>
      <c r="R5" s="203">
        <v>2353.5755693589699</v>
      </c>
      <c r="S5" s="203">
        <v>2476.7836325818398</v>
      </c>
      <c r="T5" s="203">
        <v>2525.669412986369</v>
      </c>
      <c r="U5" s="203">
        <v>2591.7412083371091</v>
      </c>
      <c r="V5" s="203">
        <v>2519.8054695256769</v>
      </c>
      <c r="W5" s="203">
        <v>2603.224526427126</v>
      </c>
      <c r="X5" s="203">
        <v>2667.9956163763359</v>
      </c>
      <c r="Y5" s="203">
        <v>2500.1286017779271</v>
      </c>
      <c r="DA5" s="112" t="s">
        <v>2868</v>
      </c>
    </row>
    <row r="6" spans="1:105" ht="12" customHeight="1" x14ac:dyDescent="0.25">
      <c r="A6" s="154" t="s">
        <v>2112</v>
      </c>
      <c r="B6" s="338">
        <v>4683.7155237990019</v>
      </c>
      <c r="C6" s="338">
        <v>4449.5297476090518</v>
      </c>
      <c r="D6" s="338">
        <v>4215.3439714191018</v>
      </c>
      <c r="E6" s="338">
        <v>4215.3439714191018</v>
      </c>
      <c r="F6" s="338">
        <v>3981.1581952291522</v>
      </c>
      <c r="G6" s="338">
        <v>3746.9724190392021</v>
      </c>
      <c r="H6" s="338">
        <v>4215.3439714191018</v>
      </c>
      <c r="I6" s="338">
        <v>3981.1581952291522</v>
      </c>
      <c r="J6" s="338">
        <v>3981.1581952291522</v>
      </c>
      <c r="K6" s="338">
        <v>3746.9724190392021</v>
      </c>
      <c r="L6" s="338">
        <v>3512.7866428492521</v>
      </c>
      <c r="M6" s="338">
        <v>3512.7866428492521</v>
      </c>
      <c r="N6" s="338">
        <v>3278.600866659302</v>
      </c>
      <c r="O6" s="338">
        <v>3044.415090469352</v>
      </c>
      <c r="P6" s="338">
        <v>3044.415090469352</v>
      </c>
      <c r="Q6" s="338">
        <v>2810.229314279401</v>
      </c>
      <c r="R6" s="338">
        <v>2576.043538089451</v>
      </c>
      <c r="S6" s="338">
        <v>2810.229314279401</v>
      </c>
      <c r="T6" s="338">
        <v>2810.229314279401</v>
      </c>
      <c r="U6" s="338">
        <v>2810.229314279401</v>
      </c>
      <c r="V6" s="338">
        <v>2810.229314279401</v>
      </c>
      <c r="W6" s="338">
        <v>2810.229314279401</v>
      </c>
      <c r="X6" s="338">
        <v>2810.229314279401</v>
      </c>
      <c r="Y6" s="338">
        <v>2810.229314279401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468.37155237990021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234.1857761899501</v>
      </c>
      <c r="T7" s="340">
        <v>234.1857761899501</v>
      </c>
      <c r="U7" s="340">
        <v>234.1857761899501</v>
      </c>
      <c r="V7" s="340">
        <v>0</v>
      </c>
      <c r="W7" s="340">
        <v>234.1857761899501</v>
      </c>
      <c r="X7" s="340">
        <v>234.1857761899501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234.18577618995005</v>
      </c>
      <c r="D8" s="342">
        <f t="shared" si="0"/>
        <v>234.18577618995005</v>
      </c>
      <c r="E8" s="342">
        <f t="shared" si="0"/>
        <v>0</v>
      </c>
      <c r="F8" s="342">
        <f t="shared" si="0"/>
        <v>234.18577618994959</v>
      </c>
      <c r="G8" s="342">
        <f t="shared" si="0"/>
        <v>234.18577618995005</v>
      </c>
      <c r="H8" s="342">
        <f t="shared" si="0"/>
        <v>0</v>
      </c>
      <c r="I8" s="342">
        <f t="shared" si="0"/>
        <v>234.18577618994959</v>
      </c>
      <c r="J8" s="342">
        <f t="shared" si="0"/>
        <v>0</v>
      </c>
      <c r="K8" s="342">
        <f t="shared" si="0"/>
        <v>234.18577618995005</v>
      </c>
      <c r="L8" s="342">
        <f t="shared" si="0"/>
        <v>234.18577618995005</v>
      </c>
      <c r="M8" s="342">
        <f t="shared" si="0"/>
        <v>0</v>
      </c>
      <c r="N8" s="342">
        <f t="shared" si="0"/>
        <v>234.18577618995005</v>
      </c>
      <c r="O8" s="342">
        <f t="shared" si="0"/>
        <v>234.18577618995005</v>
      </c>
      <c r="P8" s="342">
        <f t="shared" si="0"/>
        <v>0</v>
      </c>
      <c r="Q8" s="342">
        <f t="shared" si="0"/>
        <v>234.18577618995096</v>
      </c>
      <c r="R8" s="342">
        <f t="shared" si="0"/>
        <v>234.18577618995005</v>
      </c>
      <c r="S8" s="342">
        <f t="shared" si="0"/>
        <v>0</v>
      </c>
      <c r="T8" s="342">
        <f t="shared" si="0"/>
        <v>234.18577618995005</v>
      </c>
      <c r="U8" s="342">
        <f t="shared" si="0"/>
        <v>234.18577618995005</v>
      </c>
      <c r="V8" s="342">
        <f t="shared" si="0"/>
        <v>0</v>
      </c>
      <c r="W8" s="342">
        <f t="shared" si="0"/>
        <v>234.18577618995005</v>
      </c>
      <c r="X8" s="342">
        <f t="shared" si="0"/>
        <v>234.18577618995005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936.74310475979973</v>
      </c>
      <c r="C9" s="343">
        <f t="shared" si="1"/>
        <v>375.40882997409471</v>
      </c>
      <c r="D9" s="343">
        <f t="shared" si="1"/>
        <v>330.60120982339458</v>
      </c>
      <c r="E9" s="343">
        <f t="shared" si="1"/>
        <v>703.91220702133387</v>
      </c>
      <c r="F9" s="343">
        <f t="shared" si="1"/>
        <v>615.83570318669535</v>
      </c>
      <c r="G9" s="343">
        <f t="shared" si="1"/>
        <v>280.82436658678625</v>
      </c>
      <c r="H9" s="343">
        <f t="shared" si="1"/>
        <v>228.12100360584554</v>
      </c>
      <c r="I9" s="343">
        <f t="shared" si="1"/>
        <v>383.54853017444202</v>
      </c>
      <c r="J9" s="343">
        <f t="shared" si="1"/>
        <v>401.73264673376298</v>
      </c>
      <c r="K9" s="343">
        <f t="shared" si="1"/>
        <v>364.62511879906197</v>
      </c>
      <c r="L9" s="343">
        <f t="shared" si="1"/>
        <v>820.04331394324026</v>
      </c>
      <c r="M9" s="343">
        <f t="shared" si="1"/>
        <v>825.13735546460612</v>
      </c>
      <c r="N9" s="343">
        <f t="shared" si="1"/>
        <v>1031.188633889637</v>
      </c>
      <c r="O9" s="343">
        <f t="shared" si="1"/>
        <v>1030.1878362245729</v>
      </c>
      <c r="P9" s="343">
        <f t="shared" si="1"/>
        <v>894.13393147440183</v>
      </c>
      <c r="Q9" s="343">
        <f t="shared" si="1"/>
        <v>396.58036661819187</v>
      </c>
      <c r="R9" s="343">
        <f t="shared" si="1"/>
        <v>222.46796873048106</v>
      </c>
      <c r="S9" s="343">
        <f t="shared" si="1"/>
        <v>333.44568169756121</v>
      </c>
      <c r="T9" s="343">
        <f t="shared" si="1"/>
        <v>284.559901293032</v>
      </c>
      <c r="U9" s="343">
        <f t="shared" si="1"/>
        <v>218.4881059422919</v>
      </c>
      <c r="V9" s="343">
        <f t="shared" si="1"/>
        <v>290.4238447537241</v>
      </c>
      <c r="W9" s="343">
        <f t="shared" si="1"/>
        <v>207.00478785227506</v>
      </c>
      <c r="X9" s="343">
        <f t="shared" si="1"/>
        <v>142.23369790306515</v>
      </c>
      <c r="Y9" s="343">
        <f t="shared" si="1"/>
        <v>310.10071250147394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465.24789337919168</v>
      </c>
      <c r="C12" s="210">
        <v>484.08331900257951</v>
      </c>
      <c r="D12" s="210">
        <v>484.68993981083412</v>
      </c>
      <c r="E12" s="210">
        <v>482.87472055030088</v>
      </c>
      <c r="F12" s="210">
        <v>503.48237317282877</v>
      </c>
      <c r="G12" s="210">
        <v>504.4616509028375</v>
      </c>
      <c r="H12" s="210">
        <v>538.90799656061904</v>
      </c>
      <c r="I12" s="210">
        <v>499.58443680137572</v>
      </c>
      <c r="J12" s="210">
        <v>542.28521066208077</v>
      </c>
      <c r="K12" s="210">
        <v>574.12347377472042</v>
      </c>
      <c r="L12" s="210">
        <v>464.90877042132422</v>
      </c>
      <c r="M12" s="210">
        <v>475.819260533104</v>
      </c>
      <c r="N12" s="210">
        <v>431.84299226139291</v>
      </c>
      <c r="O12" s="210">
        <v>403.66870163370578</v>
      </c>
      <c r="P12" s="210">
        <v>413.92467755803938</v>
      </c>
      <c r="Q12" s="210">
        <v>456.97196904557183</v>
      </c>
      <c r="R12" s="210">
        <v>468.32175408426491</v>
      </c>
      <c r="S12" s="210">
        <v>484.99509888220121</v>
      </c>
      <c r="T12" s="210">
        <v>494.18142734307821</v>
      </c>
      <c r="U12" s="210">
        <v>484.11943250214961</v>
      </c>
      <c r="V12" s="210">
        <v>481.60584694754948</v>
      </c>
      <c r="W12" s="210">
        <v>437.02511193422072</v>
      </c>
      <c r="X12" s="210">
        <v>416.13621385916429</v>
      </c>
      <c r="Y12" s="210">
        <v>406.03501547330688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0</v>
      </c>
      <c r="C14" s="204">
        <f t="shared" si="2"/>
        <v>0</v>
      </c>
      <c r="D14" s="204">
        <f t="shared" si="2"/>
        <v>0</v>
      </c>
      <c r="E14" s="204">
        <f t="shared" si="2"/>
        <v>0</v>
      </c>
      <c r="F14" s="204">
        <f t="shared" si="2"/>
        <v>0</v>
      </c>
      <c r="G14" s="204">
        <f t="shared" si="2"/>
        <v>0</v>
      </c>
      <c r="H14" s="204">
        <f t="shared" si="2"/>
        <v>0</v>
      </c>
      <c r="I14" s="204">
        <f t="shared" si="2"/>
        <v>0</v>
      </c>
      <c r="J14" s="204">
        <f t="shared" si="2"/>
        <v>0</v>
      </c>
      <c r="K14" s="204">
        <f t="shared" si="2"/>
        <v>0</v>
      </c>
      <c r="L14" s="204">
        <f t="shared" si="2"/>
        <v>0</v>
      </c>
      <c r="M14" s="204">
        <f t="shared" si="2"/>
        <v>0</v>
      </c>
      <c r="N14" s="204">
        <f t="shared" si="2"/>
        <v>0</v>
      </c>
      <c r="O14" s="204">
        <f t="shared" si="2"/>
        <v>0</v>
      </c>
      <c r="P14" s="204">
        <f t="shared" si="2"/>
        <v>0</v>
      </c>
      <c r="Q14" s="204">
        <f t="shared" si="2"/>
        <v>0</v>
      </c>
      <c r="R14" s="204">
        <f t="shared" si="2"/>
        <v>0</v>
      </c>
      <c r="S14" s="204">
        <f t="shared" si="2"/>
        <v>0</v>
      </c>
      <c r="T14" s="204">
        <f t="shared" si="2"/>
        <v>0</v>
      </c>
      <c r="U14" s="204">
        <f t="shared" si="2"/>
        <v>0</v>
      </c>
      <c r="V14" s="204">
        <f t="shared" si="2"/>
        <v>0</v>
      </c>
      <c r="W14" s="204">
        <f t="shared" si="2"/>
        <v>0</v>
      </c>
      <c r="X14" s="204">
        <f t="shared" si="2"/>
        <v>0</v>
      </c>
      <c r="Y14" s="204">
        <f t="shared" si="2"/>
        <v>0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</v>
      </c>
      <c r="DA16" s="71" t="s">
        <v>2874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0</v>
      </c>
      <c r="W17" s="204">
        <v>0</v>
      </c>
      <c r="X17" s="204">
        <v>0</v>
      </c>
      <c r="Y17" s="204">
        <v>0</v>
      </c>
      <c r="DA17" s="71" t="s">
        <v>2875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0</v>
      </c>
      <c r="F20" s="204">
        <f t="shared" si="3"/>
        <v>0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33.619948409286323</v>
      </c>
      <c r="N20" s="204">
        <f t="shared" si="3"/>
        <v>31.298366294067069</v>
      </c>
      <c r="O20" s="204">
        <f t="shared" si="3"/>
        <v>30.782459157351671</v>
      </c>
      <c r="P20" s="204">
        <f t="shared" si="3"/>
        <v>30.13757523645744</v>
      </c>
      <c r="Q20" s="204">
        <f t="shared" si="3"/>
        <v>28.783319002579539</v>
      </c>
      <c r="R20" s="204">
        <f t="shared" si="3"/>
        <v>31.233877901977639</v>
      </c>
      <c r="S20" s="204">
        <f t="shared" si="3"/>
        <v>32.915424930163553</v>
      </c>
      <c r="T20" s="204">
        <f t="shared" si="3"/>
        <v>31.67886143840138</v>
      </c>
      <c r="U20" s="204">
        <f t="shared" si="3"/>
        <v>27.989821989734541</v>
      </c>
      <c r="V20" s="204">
        <f t="shared" si="3"/>
        <v>27.352293337368501</v>
      </c>
      <c r="W20" s="204">
        <f t="shared" si="3"/>
        <v>72.19803909452007</v>
      </c>
      <c r="X20" s="204">
        <f t="shared" si="3"/>
        <v>69.731802157706127</v>
      </c>
      <c r="Y20" s="204">
        <f t="shared" si="3"/>
        <v>66.335824884740674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0</v>
      </c>
      <c r="F21" s="204">
        <v>0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33.619948409286323</v>
      </c>
      <c r="N21" s="204">
        <v>31.298366294067069</v>
      </c>
      <c r="O21" s="204">
        <v>30.782459157351671</v>
      </c>
      <c r="P21" s="204">
        <v>30.13757523645744</v>
      </c>
      <c r="Q21" s="204">
        <v>28.783319002579539</v>
      </c>
      <c r="R21" s="204">
        <v>31.233877901977639</v>
      </c>
      <c r="S21" s="204">
        <v>32.915424930163553</v>
      </c>
      <c r="T21" s="204">
        <v>31.67886143840138</v>
      </c>
      <c r="U21" s="204">
        <v>27.989821989734541</v>
      </c>
      <c r="V21" s="204">
        <v>27.352293337368501</v>
      </c>
      <c r="W21" s="204">
        <v>72.19803909452007</v>
      </c>
      <c r="X21" s="204">
        <v>69.731802157706127</v>
      </c>
      <c r="Y21" s="204">
        <v>66.335824884740674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118.3003439380911</v>
      </c>
      <c r="C23" s="204">
        <f t="shared" si="4"/>
        <v>122.86233877901979</v>
      </c>
      <c r="D23" s="204">
        <f t="shared" si="4"/>
        <v>118.8257953568358</v>
      </c>
      <c r="E23" s="204">
        <f t="shared" si="4"/>
        <v>117.44049871023221</v>
      </c>
      <c r="F23" s="204">
        <f t="shared" si="4"/>
        <v>116.0312983662941</v>
      </c>
      <c r="G23" s="204">
        <f t="shared" si="4"/>
        <v>113.3085124677558</v>
      </c>
      <c r="H23" s="204">
        <f t="shared" si="4"/>
        <v>113.3085124677558</v>
      </c>
      <c r="I23" s="204">
        <f t="shared" si="4"/>
        <v>95.538349097162509</v>
      </c>
      <c r="J23" s="204">
        <f t="shared" si="4"/>
        <v>138.9366294067068</v>
      </c>
      <c r="K23" s="204">
        <f t="shared" si="4"/>
        <v>214.0298366294067</v>
      </c>
      <c r="L23" s="204">
        <f t="shared" si="4"/>
        <v>99.359931212381767</v>
      </c>
      <c r="M23" s="204">
        <f t="shared" si="4"/>
        <v>100.4824591573517</v>
      </c>
      <c r="N23" s="204">
        <f t="shared" si="4"/>
        <v>93.675408426483216</v>
      </c>
      <c r="O23" s="204">
        <f t="shared" si="4"/>
        <v>89.376182287188286</v>
      </c>
      <c r="P23" s="204">
        <f t="shared" si="4"/>
        <v>98.667239896818572</v>
      </c>
      <c r="Q23" s="204">
        <f t="shared" si="4"/>
        <v>138.6978503869303</v>
      </c>
      <c r="R23" s="204">
        <f t="shared" si="4"/>
        <v>149.08753224419601</v>
      </c>
      <c r="S23" s="204">
        <f t="shared" si="4"/>
        <v>159.93418813948389</v>
      </c>
      <c r="T23" s="204">
        <f t="shared" si="4"/>
        <v>172.53635782213172</v>
      </c>
      <c r="U23" s="204">
        <f t="shared" si="4"/>
        <v>162.0099200566971</v>
      </c>
      <c r="V23" s="204">
        <f t="shared" si="4"/>
        <v>144.21348482256266</v>
      </c>
      <c r="W23" s="204">
        <f t="shared" si="4"/>
        <v>177.81675469696629</v>
      </c>
      <c r="X23" s="204">
        <f t="shared" si="4"/>
        <v>173.8315828106586</v>
      </c>
      <c r="Y23" s="204">
        <f t="shared" si="4"/>
        <v>180.27864028762045</v>
      </c>
      <c r="DA23" s="71"/>
    </row>
    <row r="24" spans="1:105" ht="12" customHeight="1" x14ac:dyDescent="0.25">
      <c r="A24" s="18" t="s">
        <v>38</v>
      </c>
      <c r="B24" s="204">
        <v>118.3003439380911</v>
      </c>
      <c r="C24" s="204">
        <v>122.86233877901979</v>
      </c>
      <c r="D24" s="204">
        <v>118.8257953568358</v>
      </c>
      <c r="E24" s="204">
        <v>117.44049871023221</v>
      </c>
      <c r="F24" s="204">
        <v>116.0312983662941</v>
      </c>
      <c r="G24" s="204">
        <v>113.3085124677558</v>
      </c>
      <c r="H24" s="204">
        <v>113.3085124677558</v>
      </c>
      <c r="I24" s="204">
        <v>95.538349097162509</v>
      </c>
      <c r="J24" s="204">
        <v>138.9366294067068</v>
      </c>
      <c r="K24" s="204">
        <v>214.0298366294067</v>
      </c>
      <c r="L24" s="204">
        <v>99.359931212381767</v>
      </c>
      <c r="M24" s="204">
        <v>100.4824591573517</v>
      </c>
      <c r="N24" s="204">
        <v>93.675408426483216</v>
      </c>
      <c r="O24" s="204">
        <v>89.376182287188286</v>
      </c>
      <c r="P24" s="204">
        <v>98.667239896818572</v>
      </c>
      <c r="Q24" s="204">
        <v>138.6978503869303</v>
      </c>
      <c r="R24" s="204">
        <v>149.08753224419601</v>
      </c>
      <c r="S24" s="204">
        <v>159.93026655202061</v>
      </c>
      <c r="T24" s="204">
        <v>172.52381771281171</v>
      </c>
      <c r="U24" s="204">
        <v>161.99079965606191</v>
      </c>
      <c r="V24" s="204">
        <v>144.17429062768699</v>
      </c>
      <c r="W24" s="204">
        <v>177.43396388650041</v>
      </c>
      <c r="X24" s="204">
        <v>173.4653482373173</v>
      </c>
      <c r="Y24" s="204">
        <v>179.7475494411006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3.921587463267753E-3</v>
      </c>
      <c r="T25" s="204">
        <v>1.254010932002631E-2</v>
      </c>
      <c r="U25" s="204">
        <v>1.9120400635189751E-2</v>
      </c>
      <c r="V25" s="204">
        <v>3.9194194875688218E-2</v>
      </c>
      <c r="W25" s="204">
        <v>0.160344396451543</v>
      </c>
      <c r="X25" s="204">
        <v>0.2338040331795127</v>
      </c>
      <c r="Y25" s="204">
        <v>0.30175035171675768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0.1529664660361135</v>
      </c>
      <c r="X26" s="204">
        <v>3.069647463456578E-2</v>
      </c>
      <c r="Y26" s="204">
        <v>8.7704213241616508E-2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6.9479947978243389E-2</v>
      </c>
      <c r="X29" s="204">
        <v>0.1017340655272249</v>
      </c>
      <c r="Y29" s="204">
        <v>0.14163628156149191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14.880137575236461</v>
      </c>
      <c r="G30" s="204">
        <v>15.14282029234738</v>
      </c>
      <c r="H30" s="204">
        <v>39.528976784178838</v>
      </c>
      <c r="I30" s="204">
        <v>20.89905417024935</v>
      </c>
      <c r="J30" s="204">
        <v>31.55150472914875</v>
      </c>
      <c r="K30" s="204">
        <v>33.0085124677558</v>
      </c>
      <c r="L30" s="204">
        <v>29.091401547721411</v>
      </c>
      <c r="M30" s="204">
        <v>31.7426483233018</v>
      </c>
      <c r="N30" s="204">
        <v>32.148667239896817</v>
      </c>
      <c r="O30" s="204">
        <v>27.276182287188298</v>
      </c>
      <c r="P30" s="204">
        <v>36.280653482373182</v>
      </c>
      <c r="Q30" s="204">
        <v>30.76337059329321</v>
      </c>
      <c r="R30" s="204">
        <v>33.056233877901967</v>
      </c>
      <c r="S30" s="204">
        <v>35.992519346517618</v>
      </c>
      <c r="T30" s="204">
        <v>32.985382631126399</v>
      </c>
      <c r="U30" s="204">
        <v>26.611006018916591</v>
      </c>
      <c r="V30" s="204">
        <v>28.877558039552881</v>
      </c>
      <c r="W30" s="204">
        <v>4.4767841788478071</v>
      </c>
      <c r="X30" s="204">
        <v>3.9598452278589851</v>
      </c>
      <c r="Y30" s="204">
        <v>3.6808254514187442</v>
      </c>
      <c r="DA30" s="71" t="s">
        <v>2886</v>
      </c>
    </row>
    <row r="31" spans="1:105" ht="12" customHeight="1" x14ac:dyDescent="0.25">
      <c r="A31" s="21" t="s">
        <v>40</v>
      </c>
      <c r="B31" s="207">
        <v>346.94754944110059</v>
      </c>
      <c r="C31" s="207">
        <v>361.22098022355971</v>
      </c>
      <c r="D31" s="207">
        <v>365.86414445399828</v>
      </c>
      <c r="E31" s="207">
        <v>365.43422184006869</v>
      </c>
      <c r="F31" s="207">
        <v>372.57093723129827</v>
      </c>
      <c r="G31" s="207">
        <v>376.01031814273432</v>
      </c>
      <c r="H31" s="207">
        <v>386.0705073086844</v>
      </c>
      <c r="I31" s="207">
        <v>383.14703353396379</v>
      </c>
      <c r="J31" s="207">
        <v>371.79707652622528</v>
      </c>
      <c r="K31" s="207">
        <v>327.08512467755799</v>
      </c>
      <c r="L31" s="207">
        <v>336.45743766122098</v>
      </c>
      <c r="M31" s="207">
        <v>309.97420464316423</v>
      </c>
      <c r="N31" s="207">
        <v>274.72055030094577</v>
      </c>
      <c r="O31" s="207">
        <v>256.23387790197762</v>
      </c>
      <c r="P31" s="207">
        <v>248.83920894239029</v>
      </c>
      <c r="Q31" s="207">
        <v>258.72742906276869</v>
      </c>
      <c r="R31" s="207">
        <v>254.94411006018919</v>
      </c>
      <c r="S31" s="207">
        <v>256.1529664660361</v>
      </c>
      <c r="T31" s="207">
        <v>256.9808254514187</v>
      </c>
      <c r="U31" s="207">
        <v>267.50868443680139</v>
      </c>
      <c r="V31" s="207">
        <v>281.16251074806542</v>
      </c>
      <c r="W31" s="207">
        <v>182.5335339638865</v>
      </c>
      <c r="X31" s="207">
        <v>168.61298366294059</v>
      </c>
      <c r="Y31" s="207">
        <v>155.73972484952711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0</v>
      </c>
      <c r="C33" s="203">
        <f>WWP_emi!C5</f>
        <v>0</v>
      </c>
      <c r="D33" s="203">
        <f>WWP_emi!D5</f>
        <v>0</v>
      </c>
      <c r="E33" s="203">
        <f>WWP_emi!E5</f>
        <v>0</v>
      </c>
      <c r="F33" s="203">
        <f>WWP_emi!F5</f>
        <v>0</v>
      </c>
      <c r="G33" s="203">
        <f>WWP_emi!G5</f>
        <v>0</v>
      </c>
      <c r="H33" s="203">
        <f>WWP_emi!H5</f>
        <v>0</v>
      </c>
      <c r="I33" s="203">
        <f>WWP_emi!I5</f>
        <v>0</v>
      </c>
      <c r="J33" s="203">
        <f>WWP_emi!J5</f>
        <v>0</v>
      </c>
      <c r="K33" s="203">
        <f>WWP_emi!K5</f>
        <v>0</v>
      </c>
      <c r="L33" s="203">
        <f>WWP_emi!L5</f>
        <v>0</v>
      </c>
      <c r="M33" s="203">
        <f>WWP_emi!M5</f>
        <v>79.395188400434762</v>
      </c>
      <c r="N33" s="203">
        <f>WWP_emi!N5</f>
        <v>73.656554400374915</v>
      </c>
      <c r="O33" s="203">
        <f>WWP_emi!O5</f>
        <v>72.444794400365623</v>
      </c>
      <c r="P33" s="203">
        <f>WWP_emi!P5</f>
        <v>70.786980000303089</v>
      </c>
      <c r="Q33" s="203">
        <f>WWP_emi!Q5</f>
        <v>91.630281600329141</v>
      </c>
      <c r="R33" s="203">
        <f>WWP_emi!R5</f>
        <v>103.96374120032939</v>
      </c>
      <c r="S33" s="203">
        <f>WWP_emi!S5</f>
        <v>111.195714916078</v>
      </c>
      <c r="T33" s="203">
        <f>WWP_emi!T5</f>
        <v>109.6101986167383</v>
      </c>
      <c r="U33" s="203">
        <f>WWP_emi!U5</f>
        <v>88.19071714270892</v>
      </c>
      <c r="V33" s="203">
        <f>WWP_emi!V5</f>
        <v>86.980036759230501</v>
      </c>
      <c r="W33" s="203">
        <f>WWP_emi!W5</f>
        <v>198.95801479581371</v>
      </c>
      <c r="X33" s="203">
        <f>WWP_emi!X5</f>
        <v>195.41552110334939</v>
      </c>
      <c r="Y33" s="203">
        <f>WWP_emi!Y5</f>
        <v>186.69929974350211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45.265559238593042</v>
      </c>
      <c r="C35" s="284">
        <f t="shared" si="5"/>
        <v>43.088903975305037</v>
      </c>
      <c r="D35" s="284">
        <f t="shared" si="5"/>
        <v>47.686020101536478</v>
      </c>
      <c r="E35" s="284">
        <f t="shared" si="5"/>
        <v>51.141117017474151</v>
      </c>
      <c r="F35" s="284">
        <f t="shared" si="5"/>
        <v>53.756763433192795</v>
      </c>
      <c r="G35" s="284">
        <f t="shared" si="5"/>
        <v>57.10305463794753</v>
      </c>
      <c r="H35" s="284">
        <f t="shared" si="5"/>
        <v>59.912250613395216</v>
      </c>
      <c r="I35" s="284">
        <f t="shared" si="5"/>
        <v>55.250929126516645</v>
      </c>
      <c r="J35" s="284">
        <f t="shared" si="5"/>
        <v>64.301916525056967</v>
      </c>
      <c r="K35" s="284">
        <f t="shared" si="5"/>
        <v>78.920112914847138</v>
      </c>
      <c r="L35" s="284">
        <f t="shared" si="5"/>
        <v>64.605174007020452</v>
      </c>
      <c r="M35" s="284">
        <f t="shared" si="5"/>
        <v>67.151489995149689</v>
      </c>
      <c r="N35" s="284">
        <f t="shared" si="5"/>
        <v>70.266088913025953</v>
      </c>
      <c r="O35" s="284">
        <f t="shared" si="5"/>
        <v>70.637676035755931</v>
      </c>
      <c r="P35" s="284">
        <f t="shared" si="5"/>
        <v>74.668381483903133</v>
      </c>
      <c r="Q35" s="284">
        <f t="shared" si="5"/>
        <v>83.962415481378102</v>
      </c>
      <c r="R35" s="284">
        <f t="shared" si="5"/>
        <v>85.139092583908607</v>
      </c>
      <c r="S35" s="284">
        <f t="shared" si="5"/>
        <v>88.829649218807504</v>
      </c>
      <c r="T35" s="284">
        <f t="shared" si="5"/>
        <v>89.990191624663254</v>
      </c>
      <c r="U35" s="284">
        <f t="shared" si="5"/>
        <v>93.610786787089282</v>
      </c>
      <c r="V35" s="284">
        <f t="shared" si="5"/>
        <v>108.40044307942108</v>
      </c>
      <c r="W35" s="284">
        <f t="shared" si="5"/>
        <v>80.01319535810174</v>
      </c>
      <c r="X35" s="284">
        <f t="shared" si="5"/>
        <v>68.580223438317546</v>
      </c>
      <c r="Y35" s="284">
        <f t="shared" si="5"/>
        <v>70.395042254611781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124.16635121602802</v>
      </c>
      <c r="C36" s="344">
        <f t="shared" si="6"/>
        <v>118.81908485023359</v>
      </c>
      <c r="D36" s="344">
        <f t="shared" si="6"/>
        <v>124.7675765310498</v>
      </c>
      <c r="E36" s="344">
        <f t="shared" si="6"/>
        <v>137.51505167952959</v>
      </c>
      <c r="F36" s="344">
        <f t="shared" si="6"/>
        <v>149.60895259320569</v>
      </c>
      <c r="G36" s="344">
        <f t="shared" si="6"/>
        <v>145.53955666894089</v>
      </c>
      <c r="H36" s="344">
        <f t="shared" si="6"/>
        <v>135.15873100424494</v>
      </c>
      <c r="I36" s="344">
        <f t="shared" si="6"/>
        <v>138.86565895518808</v>
      </c>
      <c r="J36" s="344">
        <f t="shared" si="6"/>
        <v>151.50062581690804</v>
      </c>
      <c r="K36" s="344">
        <f t="shared" si="6"/>
        <v>169.74113620264802</v>
      </c>
      <c r="L36" s="344">
        <f t="shared" si="6"/>
        <v>172.65246391315134</v>
      </c>
      <c r="M36" s="344">
        <f t="shared" si="6"/>
        <v>177.03919286140348</v>
      </c>
      <c r="N36" s="344">
        <f t="shared" si="6"/>
        <v>192.15121550228389</v>
      </c>
      <c r="O36" s="344">
        <f t="shared" si="6"/>
        <v>200.40871792545505</v>
      </c>
      <c r="P36" s="344">
        <f t="shared" si="6"/>
        <v>192.49793257338931</v>
      </c>
      <c r="Q36" s="344">
        <f t="shared" si="6"/>
        <v>189.32826560729598</v>
      </c>
      <c r="R36" s="344">
        <f t="shared" si="6"/>
        <v>198.98309626481171</v>
      </c>
      <c r="S36" s="344">
        <f t="shared" si="6"/>
        <v>195.81649866469539</v>
      </c>
      <c r="T36" s="344">
        <f t="shared" si="6"/>
        <v>195.66354361426684</v>
      </c>
      <c r="U36" s="344">
        <f t="shared" si="6"/>
        <v>186.79312230126797</v>
      </c>
      <c r="V36" s="344">
        <f t="shared" si="6"/>
        <v>191.12818539845696</v>
      </c>
      <c r="W36" s="344">
        <f t="shared" si="6"/>
        <v>167.87837833336224</v>
      </c>
      <c r="X36" s="344">
        <f t="shared" si="6"/>
        <v>155.9733499204018</v>
      </c>
      <c r="Y36" s="344">
        <f t="shared" si="6"/>
        <v>162.40565192708948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55.919359710510385</v>
      </c>
      <c r="C37" s="344">
        <f>IF(WWP_ued!C$5=0,"",WWP_ued!C$5/C$5*1000)</f>
        <v>53.517176206164443</v>
      </c>
      <c r="D37" s="344">
        <f>IF(WWP_ued!D$5=0,"",WWP_ued!D$5/D$5*1000)</f>
        <v>56.312462672445655</v>
      </c>
      <c r="E37" s="344">
        <f>IF(WWP_ued!E$5=0,"",WWP_ued!E$5/E$5*1000)</f>
        <v>62.09469805755878</v>
      </c>
      <c r="F37" s="344">
        <f>IF(WWP_ued!F$5=0,"",WWP_ued!F$5/F$5*1000)</f>
        <v>67.594013691796988</v>
      </c>
      <c r="G37" s="344">
        <f>IF(WWP_ued!G$5=0,"",WWP_ued!G$5/G$5*1000)</f>
        <v>65.84439725198817</v>
      </c>
      <c r="H37" s="344">
        <f>IF(WWP_ued!H$5=0,"",WWP_ued!H$5/H$5*1000)</f>
        <v>61.135595102346002</v>
      </c>
      <c r="I37" s="344">
        <f>IF(WWP_ued!I$5=0,"",WWP_ued!I$5/I$5*1000)</f>
        <v>63.261649095214132</v>
      </c>
      <c r="J37" s="344">
        <f>IF(WWP_ued!J$5=0,"",WWP_ued!J$5/J$5*1000)</f>
        <v>67.865356295295797</v>
      </c>
      <c r="K37" s="344">
        <f>IF(WWP_ued!K$5=0,"",WWP_ued!K$5/K$5*1000)</f>
        <v>73.9119659859617</v>
      </c>
      <c r="L37" s="344">
        <f>IF(WWP_ued!L$5=0,"",WWP_ued!L$5/L$5*1000)</f>
        <v>78.100833446282749</v>
      </c>
      <c r="M37" s="344">
        <f>IF(WWP_ued!M$5=0,"",WWP_ued!M$5/M$5*1000)</f>
        <v>78.954543390026785</v>
      </c>
      <c r="N37" s="344">
        <f>IF(WWP_ued!N$5=0,"",WWP_ued!N$5/N$5*1000)</f>
        <v>85.479318095034273</v>
      </c>
      <c r="O37" s="344">
        <f>IF(WWP_ued!O$5=0,"",WWP_ued!O$5/O$5*1000)</f>
        <v>89.063480069504223</v>
      </c>
      <c r="P37" s="344">
        <f>IF(WWP_ued!P$5=0,"",WWP_ued!P$5/P$5*1000)</f>
        <v>85.044708883174508</v>
      </c>
      <c r="Q37" s="344">
        <f>IF(WWP_ued!Q$5=0,"",WWP_ued!Q$5/Q$5*1000)</f>
        <v>82.534406502033576</v>
      </c>
      <c r="R37" s="344">
        <f>IF(WWP_ued!R$5=0,"",WWP_ued!R$5/R$5*1000)</f>
        <v>86.330296693655441</v>
      </c>
      <c r="S37" s="344">
        <f>IF(WWP_ued!S$5=0,"",WWP_ued!S$5/S$5*1000)</f>
        <v>84.65679192628491</v>
      </c>
      <c r="T37" s="344">
        <f>IF(WWP_ued!T$5=0,"",WWP_ued!T$5/T$5*1000)</f>
        <v>84.276643043220673</v>
      </c>
      <c r="U37" s="344">
        <f>IF(WWP_ued!U$5=0,"",WWP_ued!U$5/U$5*1000)</f>
        <v>80.93953093758509</v>
      </c>
      <c r="V37" s="344">
        <f>IF(WWP_ued!V$5=0,"",WWP_ued!V$5/V$5*1000)</f>
        <v>83.551101529667093</v>
      </c>
      <c r="W37" s="344">
        <f>IF(WWP_ued!W$5=0,"",WWP_ued!W$5/W$5*1000)</f>
        <v>70.605651721937207</v>
      </c>
      <c r="X37" s="344">
        <f>IF(WWP_ued!X$5=0,"",WWP_ued!X$5/X$5*1000)</f>
        <v>65.396107845201342</v>
      </c>
      <c r="Y37" s="344">
        <f>IF(WWP_ued!Y$5=0,"",WWP_ued!Y$5/Y$5*1000)</f>
        <v>67.658357367030234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</v>
      </c>
      <c r="C38" s="345">
        <f t="shared" si="7"/>
        <v>0</v>
      </c>
      <c r="D38" s="345">
        <f t="shared" si="7"/>
        <v>0</v>
      </c>
      <c r="E38" s="345">
        <f t="shared" si="7"/>
        <v>0</v>
      </c>
      <c r="F38" s="345">
        <f t="shared" si="7"/>
        <v>0</v>
      </c>
      <c r="G38" s="345">
        <f t="shared" si="7"/>
        <v>0</v>
      </c>
      <c r="H38" s="345">
        <f t="shared" si="7"/>
        <v>0</v>
      </c>
      <c r="I38" s="345">
        <f t="shared" si="7"/>
        <v>0</v>
      </c>
      <c r="J38" s="345">
        <f t="shared" si="7"/>
        <v>0</v>
      </c>
      <c r="K38" s="345">
        <f t="shared" si="7"/>
        <v>0</v>
      </c>
      <c r="L38" s="345">
        <f t="shared" si="7"/>
        <v>0</v>
      </c>
      <c r="M38" s="345">
        <f t="shared" si="7"/>
        <v>0.16685997181257659</v>
      </c>
      <c r="N38" s="345">
        <f t="shared" si="7"/>
        <v>0.17056327350517914</v>
      </c>
      <c r="O38" s="345">
        <f t="shared" si="7"/>
        <v>0.17946596827341588</v>
      </c>
      <c r="P38" s="345">
        <f t="shared" si="7"/>
        <v>0.17101415749820215</v>
      </c>
      <c r="Q38" s="345">
        <f t="shared" si="7"/>
        <v>0.20051619750705377</v>
      </c>
      <c r="R38" s="345">
        <f t="shared" si="7"/>
        <v>0.22199212463152682</v>
      </c>
      <c r="S38" s="345">
        <f t="shared" si="7"/>
        <v>0.2292718321738875</v>
      </c>
      <c r="T38" s="345">
        <f t="shared" si="7"/>
        <v>0.22180153391447271</v>
      </c>
      <c r="U38" s="345">
        <f t="shared" si="7"/>
        <v>0.18216727365579843</v>
      </c>
      <c r="V38" s="345">
        <f t="shared" si="7"/>
        <v>0.18060419596339178</v>
      </c>
      <c r="W38" s="345">
        <f t="shared" si="7"/>
        <v>0.45525533742271562</v>
      </c>
      <c r="X38" s="345">
        <f t="shared" si="7"/>
        <v>0.46959508592416122</v>
      </c>
      <c r="Y38" s="345">
        <f t="shared" si="7"/>
        <v>0.45981083558980862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IT: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465.24789337919168</v>
      </c>
      <c r="C5" s="223">
        <v>484.08331900257957</v>
      </c>
      <c r="D5" s="223">
        <v>484.68993981083412</v>
      </c>
      <c r="E5" s="223">
        <v>482.87472055030088</v>
      </c>
      <c r="F5" s="223">
        <v>503.48237317282872</v>
      </c>
      <c r="G5" s="223">
        <v>504.46165090283728</v>
      </c>
      <c r="H5" s="223">
        <v>538.90799656061893</v>
      </c>
      <c r="I5" s="223">
        <v>499.58443680137572</v>
      </c>
      <c r="J5" s="223">
        <v>542.28521066208089</v>
      </c>
      <c r="K5" s="223">
        <v>574.12347377472054</v>
      </c>
      <c r="L5" s="223">
        <v>464.90877042132411</v>
      </c>
      <c r="M5" s="223">
        <v>475.819260533104</v>
      </c>
      <c r="N5" s="223">
        <v>431.84299226139291</v>
      </c>
      <c r="O5" s="223">
        <v>403.66870163370601</v>
      </c>
      <c r="P5" s="223">
        <v>413.92467755803938</v>
      </c>
      <c r="Q5" s="223">
        <v>456.97196904557188</v>
      </c>
      <c r="R5" s="223">
        <v>468.32175408426491</v>
      </c>
      <c r="S5" s="223">
        <v>484.99509888220132</v>
      </c>
      <c r="T5" s="223">
        <v>494.18142734307833</v>
      </c>
      <c r="U5" s="223">
        <v>484.11943250214961</v>
      </c>
      <c r="V5" s="223">
        <v>481.60584694754948</v>
      </c>
      <c r="W5" s="223">
        <v>437.02511193422049</v>
      </c>
      <c r="X5" s="223">
        <v>416.13621385916412</v>
      </c>
      <c r="Y5" s="223">
        <v>406.03501547330711</v>
      </c>
      <c r="DA5" s="89" t="s">
        <v>2871</v>
      </c>
    </row>
    <row r="6" spans="1:105" ht="12" customHeight="1" x14ac:dyDescent="0.25">
      <c r="A6" s="55" t="s">
        <v>91</v>
      </c>
      <c r="B6" s="259">
        <v>14.21055247555508</v>
      </c>
      <c r="C6" s="259">
        <v>14.79517495660215</v>
      </c>
      <c r="D6" s="259">
        <v>14.985353354044969</v>
      </c>
      <c r="E6" s="259">
        <v>14.96774424317069</v>
      </c>
      <c r="F6" s="259">
        <v>15.26005548368401</v>
      </c>
      <c r="G6" s="259">
        <v>15.40092837067867</v>
      </c>
      <c r="H6" s="259">
        <v>15.812981565137211</v>
      </c>
      <c r="I6" s="259">
        <v>15.69323961119288</v>
      </c>
      <c r="J6" s="259">
        <v>15.228359084109609</v>
      </c>
      <c r="K6" s="259">
        <v>13.397011553163651</v>
      </c>
      <c r="L6" s="259">
        <v>13.7808901702216</v>
      </c>
      <c r="M6" s="259">
        <v>12.74554048193181</v>
      </c>
      <c r="N6" s="259">
        <v>11.298213733752929</v>
      </c>
      <c r="O6" s="259">
        <v>10.54013401410853</v>
      </c>
      <c r="P6" s="259">
        <v>10.23669295502356</v>
      </c>
      <c r="Q6" s="259">
        <v>10.6403329519973</v>
      </c>
      <c r="R6" s="259">
        <v>10.489198014076189</v>
      </c>
      <c r="S6" s="259">
        <v>10.54145328625502</v>
      </c>
      <c r="T6" s="259">
        <v>10.573738912499749</v>
      </c>
      <c r="U6" s="259">
        <v>10.999114268590819</v>
      </c>
      <c r="V6" s="259">
        <v>11.55716989033386</v>
      </c>
      <c r="W6" s="259">
        <v>7.5856073883670936</v>
      </c>
      <c r="X6" s="259">
        <v>7.0132496717332824</v>
      </c>
      <c r="Y6" s="259">
        <v>6.4843568255909982</v>
      </c>
      <c r="DA6" s="67" t="s">
        <v>2888</v>
      </c>
    </row>
    <row r="7" spans="1:105" ht="12" customHeight="1" x14ac:dyDescent="0.25">
      <c r="A7" s="173" t="s">
        <v>92</v>
      </c>
      <c r="B7" s="224">
        <v>15.446252690820749</v>
      </c>
      <c r="C7" s="224">
        <v>16.081711909350162</v>
      </c>
      <c r="D7" s="224">
        <v>16.288427558744541</v>
      </c>
      <c r="E7" s="224">
        <v>16.269287220837711</v>
      </c>
      <c r="F7" s="224">
        <v>16.587016830091319</v>
      </c>
      <c r="G7" s="224">
        <v>16.74013953334638</v>
      </c>
      <c r="H7" s="224">
        <v>17.188023440366539</v>
      </c>
      <c r="I7" s="224">
        <v>17.057869142600961</v>
      </c>
      <c r="J7" s="224">
        <v>16.552564221858269</v>
      </c>
      <c r="K7" s="224">
        <v>14.56196907952571</v>
      </c>
      <c r="L7" s="224">
        <v>14.979228445893041</v>
      </c>
      <c r="M7" s="224">
        <v>13.85384834992588</v>
      </c>
      <c r="N7" s="224">
        <v>12.28066710190536</v>
      </c>
      <c r="O7" s="224">
        <v>11.45666740663972</v>
      </c>
      <c r="P7" s="224">
        <v>11.12684016850387</v>
      </c>
      <c r="Q7" s="224">
        <v>11.565579295649229</v>
      </c>
      <c r="R7" s="224">
        <v>11.401302189213251</v>
      </c>
      <c r="S7" s="224">
        <v>11.45810139810329</v>
      </c>
      <c r="T7" s="224">
        <v>11.493194470108429</v>
      </c>
      <c r="U7" s="224">
        <v>11.955558987598719</v>
      </c>
      <c r="V7" s="224">
        <v>12.562141185145499</v>
      </c>
      <c r="W7" s="224">
        <v>8.245225422138148</v>
      </c>
      <c r="X7" s="224">
        <v>7.6230974692753088</v>
      </c>
      <c r="Y7" s="224">
        <v>7.0482139408597808</v>
      </c>
      <c r="DA7" s="177" t="s">
        <v>2889</v>
      </c>
    </row>
    <row r="8" spans="1:105" ht="12" customHeight="1" x14ac:dyDescent="0.25">
      <c r="A8" s="173" t="s">
        <v>93</v>
      </c>
      <c r="B8" s="224">
        <v>38.306706673235453</v>
      </c>
      <c r="C8" s="224">
        <v>39.882645535188381</v>
      </c>
      <c r="D8" s="224">
        <v>40.395300345686437</v>
      </c>
      <c r="E8" s="224">
        <v>40.347832307677521</v>
      </c>
      <c r="F8" s="224">
        <v>41.135801738626462</v>
      </c>
      <c r="G8" s="224">
        <v>41.515546042699029</v>
      </c>
      <c r="H8" s="224">
        <v>42.626298132108992</v>
      </c>
      <c r="I8" s="224">
        <v>42.303515473650378</v>
      </c>
      <c r="J8" s="224">
        <v>41.050359270208517</v>
      </c>
      <c r="K8" s="224">
        <v>36.113683317223767</v>
      </c>
      <c r="L8" s="224">
        <v>37.148486545814748</v>
      </c>
      <c r="M8" s="224">
        <v>34.357543907816179</v>
      </c>
      <c r="N8" s="224">
        <v>30.456054412725301</v>
      </c>
      <c r="O8" s="224">
        <v>28.41253516846648</v>
      </c>
      <c r="P8" s="224">
        <v>27.594563617889591</v>
      </c>
      <c r="Q8" s="224">
        <v>28.6826366532101</v>
      </c>
      <c r="R8" s="224">
        <v>28.275229429248881</v>
      </c>
      <c r="S8" s="224">
        <v>28.416091467296152</v>
      </c>
      <c r="T8" s="224">
        <v>28.503122285868901</v>
      </c>
      <c r="U8" s="224">
        <v>29.649786289244819</v>
      </c>
      <c r="V8" s="224">
        <v>31.154110139160839</v>
      </c>
      <c r="W8" s="224">
        <v>20.44815904690261</v>
      </c>
      <c r="X8" s="224">
        <v>18.905281723802759</v>
      </c>
      <c r="Y8" s="224">
        <v>17.479570573332261</v>
      </c>
      <c r="DA8" s="177" t="s">
        <v>2890</v>
      </c>
    </row>
    <row r="9" spans="1:105" ht="12" customHeight="1" x14ac:dyDescent="0.25">
      <c r="A9" s="173" t="s">
        <v>94</v>
      </c>
      <c r="B9" s="224">
        <v>117.39152045023761</v>
      </c>
      <c r="C9" s="224">
        <v>122.22101051106119</v>
      </c>
      <c r="D9" s="224">
        <v>123.79204944645841</v>
      </c>
      <c r="E9" s="224">
        <v>123.6465828783666</v>
      </c>
      <c r="F9" s="224">
        <v>126.061327908694</v>
      </c>
      <c r="G9" s="224">
        <v>127.2250604534325</v>
      </c>
      <c r="H9" s="224">
        <v>130.62897814678561</v>
      </c>
      <c r="I9" s="224">
        <v>129.6398054837673</v>
      </c>
      <c r="J9" s="224">
        <v>125.79948808612291</v>
      </c>
      <c r="K9" s="224">
        <v>110.6709650043954</v>
      </c>
      <c r="L9" s="224">
        <v>113.84213618878719</v>
      </c>
      <c r="M9" s="224">
        <v>105.28924745943669</v>
      </c>
      <c r="N9" s="224">
        <v>93.333069974480765</v>
      </c>
      <c r="O9" s="224">
        <v>87.0706722904618</v>
      </c>
      <c r="P9" s="224">
        <v>84.563985280629396</v>
      </c>
      <c r="Q9" s="224">
        <v>87.898402646934173</v>
      </c>
      <c r="R9" s="224">
        <v>86.649896638020749</v>
      </c>
      <c r="S9" s="224">
        <v>87.081570625584973</v>
      </c>
      <c r="T9" s="224">
        <v>87.348277972824079</v>
      </c>
      <c r="U9" s="224">
        <v>90.862248305750271</v>
      </c>
      <c r="V9" s="224">
        <v>95.472273007105827</v>
      </c>
      <c r="W9" s="224">
        <v>62.663713208249924</v>
      </c>
      <c r="X9" s="224">
        <v>57.935540766492338</v>
      </c>
      <c r="Y9" s="224">
        <v>53.566425950534331</v>
      </c>
      <c r="DA9" s="177" t="s">
        <v>2891</v>
      </c>
    </row>
    <row r="10" spans="1:105" ht="12" customHeight="1" x14ac:dyDescent="0.25">
      <c r="A10" s="56" t="s">
        <v>95</v>
      </c>
      <c r="B10" s="260">
        <v>25.949704520578859</v>
      </c>
      <c r="C10" s="260">
        <v>27.017276007708279</v>
      </c>
      <c r="D10" s="260">
        <v>27.36455829869082</v>
      </c>
      <c r="E10" s="260">
        <v>27.33240253100735</v>
      </c>
      <c r="F10" s="260">
        <v>27.866188274553409</v>
      </c>
      <c r="G10" s="260">
        <v>28.123434416021919</v>
      </c>
      <c r="H10" s="260">
        <v>28.875879379815778</v>
      </c>
      <c r="I10" s="260">
        <v>28.657220159569619</v>
      </c>
      <c r="J10" s="260">
        <v>27.808307892721899</v>
      </c>
      <c r="K10" s="260">
        <v>24.464108053603201</v>
      </c>
      <c r="L10" s="260">
        <v>25.165103789100321</v>
      </c>
      <c r="M10" s="260">
        <v>22.143954679184379</v>
      </c>
      <c r="N10" s="260">
        <v>19.587471907130809</v>
      </c>
      <c r="O10" s="260">
        <v>18.225700735629999</v>
      </c>
      <c r="P10" s="260">
        <v>17.703556469171751</v>
      </c>
      <c r="Q10" s="260">
        <v>18.487847328148671</v>
      </c>
      <c r="R10" s="260">
        <v>18.15095534573878</v>
      </c>
      <c r="S10" s="260">
        <v>18.205966264498858</v>
      </c>
      <c r="T10" s="260">
        <v>18.302299010710179</v>
      </c>
      <c r="U10" s="260">
        <v>19.16675349894696</v>
      </c>
      <c r="V10" s="260">
        <v>20.190726037253452</v>
      </c>
      <c r="W10" s="260">
        <v>12.274747895732119</v>
      </c>
      <c r="X10" s="260">
        <v>11.365947432136281</v>
      </c>
      <c r="Y10" s="260">
        <v>10.58569485088136</v>
      </c>
      <c r="DA10" s="68" t="s">
        <v>2892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2.1532421619103988E-3</v>
      </c>
      <c r="X11" s="226">
        <v>4.6985281095636211E-4</v>
      </c>
      <c r="Y11" s="226">
        <v>1.5477103985747039E-3</v>
      </c>
      <c r="DA11" s="69" t="s">
        <v>2893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7.488490575149083E-2</v>
      </c>
      <c r="N12" s="226">
        <v>7.8833051944911137E-2</v>
      </c>
      <c r="O12" s="226">
        <v>7.9702212223634369E-2</v>
      </c>
      <c r="P12" s="226">
        <v>9.7889173273057975E-2</v>
      </c>
      <c r="Q12" s="226">
        <v>0.1116609565610371</v>
      </c>
      <c r="R12" s="226">
        <v>0.14414686158514781</v>
      </c>
      <c r="S12" s="226">
        <v>0.17067981394948539</v>
      </c>
      <c r="T12" s="226">
        <v>0.1684437599538485</v>
      </c>
      <c r="U12" s="226">
        <v>0.1137137195571199</v>
      </c>
      <c r="V12" s="226">
        <v>8.9608543206876487E-2</v>
      </c>
      <c r="W12" s="226">
        <v>1.0185573749455501</v>
      </c>
      <c r="X12" s="226">
        <v>1.070922219258241</v>
      </c>
      <c r="Y12" s="226">
        <v>1.175948843473924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6.9479947978067558E-2</v>
      </c>
      <c r="X14" s="226">
        <v>0.1017340655267589</v>
      </c>
      <c r="Y14" s="226">
        <v>0.14163628156095859</v>
      </c>
      <c r="DA14" s="69" t="s">
        <v>2896</v>
      </c>
    </row>
    <row r="15" spans="1:105" ht="12" customHeight="1" x14ac:dyDescent="0.25">
      <c r="A15" s="37" t="s">
        <v>40</v>
      </c>
      <c r="B15" s="226">
        <v>25.949704520578859</v>
      </c>
      <c r="C15" s="226">
        <v>27.017276007708279</v>
      </c>
      <c r="D15" s="226">
        <v>27.36455829869082</v>
      </c>
      <c r="E15" s="226">
        <v>27.33240253100735</v>
      </c>
      <c r="F15" s="226">
        <v>27.866188274553409</v>
      </c>
      <c r="G15" s="226">
        <v>28.123434416021919</v>
      </c>
      <c r="H15" s="226">
        <v>28.875879379815778</v>
      </c>
      <c r="I15" s="226">
        <v>28.657220159569619</v>
      </c>
      <c r="J15" s="226">
        <v>27.808307892721899</v>
      </c>
      <c r="K15" s="226">
        <v>24.464108053603201</v>
      </c>
      <c r="L15" s="226">
        <v>25.165103789100321</v>
      </c>
      <c r="M15" s="226">
        <v>22.069069773432879</v>
      </c>
      <c r="N15" s="226">
        <v>19.5086388551859</v>
      </c>
      <c r="O15" s="226">
        <v>18.145998523406369</v>
      </c>
      <c r="P15" s="226">
        <v>17.605667295898691</v>
      </c>
      <c r="Q15" s="226">
        <v>18.376186371587639</v>
      </c>
      <c r="R15" s="226">
        <v>18.00680848415363</v>
      </c>
      <c r="S15" s="226">
        <v>18.035286450549371</v>
      </c>
      <c r="T15" s="226">
        <v>18.13385525075633</v>
      </c>
      <c r="U15" s="226">
        <v>19.053039779389842</v>
      </c>
      <c r="V15" s="226">
        <v>20.10111749404658</v>
      </c>
      <c r="W15" s="226">
        <v>11.184557330646591</v>
      </c>
      <c r="X15" s="226">
        <v>10.19282129454032</v>
      </c>
      <c r="Y15" s="226">
        <v>9.2665620154478994</v>
      </c>
      <c r="DA15" s="69" t="s">
        <v>2897</v>
      </c>
    </row>
    <row r="16" spans="1:105" ht="12" customHeight="1" x14ac:dyDescent="0.25">
      <c r="A16" s="57" t="s">
        <v>2898</v>
      </c>
      <c r="B16" s="261">
        <v>109.4345346658002</v>
      </c>
      <c r="C16" s="261">
        <v>113.65463890126679</v>
      </c>
      <c r="D16" s="261">
        <v>109.9206070603079</v>
      </c>
      <c r="E16" s="261">
        <v>108.639129011745</v>
      </c>
      <c r="F16" s="261">
        <v>121.100510765469</v>
      </c>
      <c r="G16" s="261">
        <v>118.8247756498735</v>
      </c>
      <c r="H16" s="261">
        <v>141.38335493303029</v>
      </c>
      <c r="I16" s="261">
        <v>107.7112087762379</v>
      </c>
      <c r="J16" s="261">
        <v>157.711203569014</v>
      </c>
      <c r="K16" s="261">
        <v>228.52449856003929</v>
      </c>
      <c r="L16" s="261">
        <v>118.8247756502699</v>
      </c>
      <c r="M16" s="261">
        <v>142.69660930121941</v>
      </c>
      <c r="N16" s="261">
        <v>135.22194703960281</v>
      </c>
      <c r="O16" s="261">
        <v>126.7907332156407</v>
      </c>
      <c r="P16" s="261">
        <v>142.26104578943699</v>
      </c>
      <c r="Q16" s="261">
        <v>171.53628092257989</v>
      </c>
      <c r="R16" s="261">
        <v>184.58630058761511</v>
      </c>
      <c r="S16" s="261">
        <v>198.02005246397991</v>
      </c>
      <c r="T16" s="261">
        <v>205.55871822768569</v>
      </c>
      <c r="U16" s="261">
        <v>187.86600931582589</v>
      </c>
      <c r="V16" s="261">
        <v>173.6592533779021</v>
      </c>
      <c r="W16" s="261">
        <v>217.2343091612764</v>
      </c>
      <c r="X16" s="261">
        <v>211.21594365372101</v>
      </c>
      <c r="Y16" s="261">
        <v>213.6341465589355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2902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0.1032763669852832</v>
      </c>
      <c r="X20" s="229">
        <v>2.064998051457204E-2</v>
      </c>
      <c r="Y20" s="229">
        <v>5.7771480342201892E-2</v>
      </c>
      <c r="DA20" s="73" t="s">
        <v>2903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20.380877777943471</v>
      </c>
      <c r="N23" s="229">
        <v>18.827533364278452</v>
      </c>
      <c r="O23" s="229">
        <v>18.88067302592701</v>
      </c>
      <c r="P23" s="229">
        <v>17.426582723514169</v>
      </c>
      <c r="Q23" s="229">
        <v>14.775030325620479</v>
      </c>
      <c r="R23" s="229">
        <v>16.092975680790019</v>
      </c>
      <c r="S23" s="229">
        <v>16.780351957765198</v>
      </c>
      <c r="T23" s="229">
        <v>15.451040089162159</v>
      </c>
      <c r="U23" s="229">
        <v>13.398631166240969</v>
      </c>
      <c r="V23" s="229">
        <v>13.576468311882939</v>
      </c>
      <c r="W23" s="229">
        <v>48.853262819781563</v>
      </c>
      <c r="X23" s="229">
        <v>47.066916371729057</v>
      </c>
      <c r="Y23" s="229">
        <v>43.894714125298783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109.4345346658002</v>
      </c>
      <c r="C25" s="229">
        <v>113.65463890126679</v>
      </c>
      <c r="D25" s="229">
        <v>109.9206070603079</v>
      </c>
      <c r="E25" s="229">
        <v>108.639129011745</v>
      </c>
      <c r="F25" s="229">
        <v>107.33553868597539</v>
      </c>
      <c r="G25" s="229">
        <v>104.816807143194</v>
      </c>
      <c r="H25" s="229">
        <v>104.8168071431442</v>
      </c>
      <c r="I25" s="229">
        <v>88.378397121311082</v>
      </c>
      <c r="J25" s="229">
        <v>128.52427035240501</v>
      </c>
      <c r="K25" s="229">
        <v>197.98975046333851</v>
      </c>
      <c r="L25" s="229">
        <v>91.913577549150745</v>
      </c>
      <c r="M25" s="229">
        <v>92.951979629795105</v>
      </c>
      <c r="N25" s="229">
        <v>86.655071232209266</v>
      </c>
      <c r="O25" s="229">
        <v>82.678042964041225</v>
      </c>
      <c r="P25" s="229">
        <v>91.272798754301789</v>
      </c>
      <c r="Q25" s="229">
        <v>128.30338620245479</v>
      </c>
      <c r="R25" s="229">
        <v>137.9144317963592</v>
      </c>
      <c r="S25" s="229">
        <v>147.94457662917279</v>
      </c>
      <c r="T25" s="229">
        <v>159.5943264539298</v>
      </c>
      <c r="U25" s="229">
        <v>149.85068673760469</v>
      </c>
      <c r="V25" s="229">
        <v>133.36940435104981</v>
      </c>
      <c r="W25" s="229">
        <v>164.1364904388823</v>
      </c>
      <c r="X25" s="229">
        <v>160.4652956448069</v>
      </c>
      <c r="Y25" s="229">
        <v>166.2766884312305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13.764972079493599</v>
      </c>
      <c r="G26" s="229">
        <v>14.007968506679459</v>
      </c>
      <c r="H26" s="229">
        <v>36.566547789886087</v>
      </c>
      <c r="I26" s="229">
        <v>19.332811654926811</v>
      </c>
      <c r="J26" s="229">
        <v>29.18693321660896</v>
      </c>
      <c r="K26" s="229">
        <v>30.534748096700849</v>
      </c>
      <c r="L26" s="229">
        <v>26.91119810111914</v>
      </c>
      <c r="M26" s="229">
        <v>29.36375189348087</v>
      </c>
      <c r="N26" s="229">
        <v>29.739342443115071</v>
      </c>
      <c r="O26" s="229">
        <v>25.232017225672429</v>
      </c>
      <c r="P26" s="229">
        <v>33.56166431162103</v>
      </c>
      <c r="Q26" s="229">
        <v>28.457864394504529</v>
      </c>
      <c r="R26" s="229">
        <v>30.578893110465899</v>
      </c>
      <c r="S26" s="229">
        <v>33.29512387704191</v>
      </c>
      <c r="T26" s="229">
        <v>30.513351684593761</v>
      </c>
      <c r="U26" s="229">
        <v>24.616691411980209</v>
      </c>
      <c r="V26" s="229">
        <v>26.713380714969318</v>
      </c>
      <c r="W26" s="229">
        <v>4.1412795356272731</v>
      </c>
      <c r="X26" s="229">
        <v>3.6630816566704549</v>
      </c>
      <c r="Y26" s="229">
        <v>3.404972522064055</v>
      </c>
      <c r="DA26" s="73" t="s">
        <v>2909</v>
      </c>
    </row>
    <row r="27" spans="1:105" ht="12" customHeight="1" x14ac:dyDescent="0.25">
      <c r="A27" s="57" t="s">
        <v>2910</v>
      </c>
      <c r="B27" s="261">
        <v>72.288462593041089</v>
      </c>
      <c r="C27" s="261">
        <v>75.262411735758747</v>
      </c>
      <c r="D27" s="261">
        <v>76.229840974924429</v>
      </c>
      <c r="E27" s="261">
        <v>76.140264193520522</v>
      </c>
      <c r="F27" s="261">
        <v>77.627238764827368</v>
      </c>
      <c r="G27" s="261">
        <v>78.343853016061075</v>
      </c>
      <c r="H27" s="261">
        <v>80.439949700915378</v>
      </c>
      <c r="I27" s="261">
        <v>79.830827587372497</v>
      </c>
      <c r="J27" s="261">
        <v>77.466000558296713</v>
      </c>
      <c r="K27" s="261">
        <v>68.150015292180356</v>
      </c>
      <c r="L27" s="261">
        <v>70.102789126779456</v>
      </c>
      <c r="M27" s="261">
        <v>64.836010277653131</v>
      </c>
      <c r="N27" s="261">
        <v>57.47352203691711</v>
      </c>
      <c r="O27" s="261">
        <v>53.617203463073857</v>
      </c>
      <c r="P27" s="261">
        <v>52.073611988598117</v>
      </c>
      <c r="Q27" s="261">
        <v>54.126911103638427</v>
      </c>
      <c r="R27" s="261">
        <v>53.358094245518053</v>
      </c>
      <c r="S27" s="261">
        <v>53.623914543123391</v>
      </c>
      <c r="T27" s="261">
        <v>53.788150120107467</v>
      </c>
      <c r="U27" s="261">
        <v>55.95201606196202</v>
      </c>
      <c r="V27" s="261">
        <v>58.790820746480968</v>
      </c>
      <c r="W27" s="261">
        <v>38.587654975606547</v>
      </c>
      <c r="X27" s="261">
        <v>35.676096156208452</v>
      </c>
      <c r="Y27" s="261">
        <v>32.985641243223789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15.044310349580527</v>
      </c>
      <c r="C28" s="261">
        <f t="shared" si="0"/>
        <v>15.640384641993265</v>
      </c>
      <c r="D28" s="261">
        <f t="shared" si="0"/>
        <v>15.420559320527673</v>
      </c>
      <c r="E28" s="261">
        <f t="shared" si="0"/>
        <v>15.309084587322609</v>
      </c>
      <c r="F28" s="261">
        <f t="shared" si="0"/>
        <v>16.445731908617073</v>
      </c>
      <c r="G28" s="261">
        <f t="shared" si="0"/>
        <v>16.322612924089352</v>
      </c>
      <c r="H28" s="261">
        <f t="shared" si="0"/>
        <v>18.329343695598332</v>
      </c>
      <c r="I28" s="261">
        <f t="shared" si="0"/>
        <v>15.549342148732325</v>
      </c>
      <c r="J28" s="261">
        <f t="shared" si="0"/>
        <v>19.39795625611842</v>
      </c>
      <c r="K28" s="261">
        <f t="shared" si="0"/>
        <v>24.338638169816754</v>
      </c>
      <c r="L28" s="261">
        <f t="shared" si="0"/>
        <v>15.618248489140132</v>
      </c>
      <c r="M28" s="261">
        <f t="shared" si="0"/>
        <v>28.615101023850812</v>
      </c>
      <c r="N28" s="261">
        <f t="shared" si="0"/>
        <v>26.733928710464916</v>
      </c>
      <c r="O28" s="261">
        <f t="shared" si="0"/>
        <v>25.147055267267298</v>
      </c>
      <c r="P28" s="261">
        <f t="shared" si="0"/>
        <v>27.177269721052145</v>
      </c>
      <c r="Q28" s="261">
        <f t="shared" si="0"/>
        <v>31.222829822638833</v>
      </c>
      <c r="R28" s="261">
        <f t="shared" si="0"/>
        <v>33.207717451242033</v>
      </c>
      <c r="S28" s="261">
        <f t="shared" si="0"/>
        <v>35.234640698140574</v>
      </c>
      <c r="T28" s="261">
        <f t="shared" si="0"/>
        <v>36.070717692720322</v>
      </c>
      <c r="U28" s="261">
        <f t="shared" si="0"/>
        <v>33.413248625734639</v>
      </c>
      <c r="V28" s="261">
        <f t="shared" si="0"/>
        <v>31.71933075323237</v>
      </c>
      <c r="W28" s="261">
        <f t="shared" si="0"/>
        <v>39.465168413361191</v>
      </c>
      <c r="X28" s="261">
        <f t="shared" si="0"/>
        <v>38.183399393525271</v>
      </c>
      <c r="Y28" s="261">
        <f t="shared" si="0"/>
        <v>38.161296806462403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0</v>
      </c>
      <c r="F29" s="329">
        <v>0</v>
      </c>
      <c r="G29" s="329">
        <v>0</v>
      </c>
      <c r="H29" s="329">
        <v>0</v>
      </c>
      <c r="I29" s="329">
        <v>0</v>
      </c>
      <c r="J29" s="329">
        <v>0</v>
      </c>
      <c r="K29" s="329">
        <v>0</v>
      </c>
      <c r="L29" s="329">
        <v>0</v>
      </c>
      <c r="M29" s="329">
        <v>11.51303441643306</v>
      </c>
      <c r="N29" s="329">
        <v>10.86669234685443</v>
      </c>
      <c r="O29" s="329">
        <v>10.29247129286966</v>
      </c>
      <c r="P29" s="329">
        <v>11.201293446486719</v>
      </c>
      <c r="Q29" s="329">
        <v>12.699632628654591</v>
      </c>
      <c r="R29" s="329">
        <v>13.6929872808154</v>
      </c>
      <c r="S29" s="329">
        <v>14.60885906366684</v>
      </c>
      <c r="T29" s="329">
        <v>14.82015585840781</v>
      </c>
      <c r="U29" s="329">
        <v>13.41111101902022</v>
      </c>
      <c r="V29" s="329">
        <v>12.625516763288489</v>
      </c>
      <c r="W29" s="329">
        <v>18.567899351734759</v>
      </c>
      <c r="X29" s="329">
        <v>18.022557769384392</v>
      </c>
      <c r="Y29" s="329">
        <v>18.034498538355301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2916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3.9169949907609129E-2</v>
      </c>
      <c r="X32" s="295">
        <v>7.9036887142672155E-3</v>
      </c>
      <c r="Y32" s="295">
        <v>2.3704681622291338E-2</v>
      </c>
      <c r="DA32" s="122" t="s">
        <v>2917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</v>
      </c>
      <c r="J34" s="295">
        <v>0</v>
      </c>
      <c r="K34" s="295">
        <v>0</v>
      </c>
      <c r="L34" s="295">
        <v>0</v>
      </c>
      <c r="M34" s="295">
        <v>11.51303441643306</v>
      </c>
      <c r="N34" s="295">
        <v>10.86669234685443</v>
      </c>
      <c r="O34" s="295">
        <v>10.29247129286966</v>
      </c>
      <c r="P34" s="295">
        <v>11.201293446486719</v>
      </c>
      <c r="Q34" s="295">
        <v>12.699632628654591</v>
      </c>
      <c r="R34" s="295">
        <v>13.6929872808154</v>
      </c>
      <c r="S34" s="295">
        <v>14.60885906366684</v>
      </c>
      <c r="T34" s="295">
        <v>14.82015585840781</v>
      </c>
      <c r="U34" s="295">
        <v>13.41111101902022</v>
      </c>
      <c r="V34" s="295">
        <v>12.625516763288489</v>
      </c>
      <c r="W34" s="295">
        <v>18.52872940182715</v>
      </c>
      <c r="X34" s="295">
        <v>18.01465408067012</v>
      </c>
      <c r="Y34" s="295">
        <v>18.010793856733009</v>
      </c>
      <c r="DA34" s="122" t="s">
        <v>2919</v>
      </c>
    </row>
    <row r="35" spans="1:105" ht="12" customHeight="1" x14ac:dyDescent="0.25">
      <c r="A35" s="60" t="s">
        <v>2920</v>
      </c>
      <c r="B35" s="329">
        <v>8.8658092732522302</v>
      </c>
      <c r="C35" s="329">
        <v>9.2076998782532034</v>
      </c>
      <c r="D35" s="329">
        <v>8.9051882970298593</v>
      </c>
      <c r="E35" s="329">
        <v>8.8013696989875232</v>
      </c>
      <c r="F35" s="329">
        <v>9.8109251765805485</v>
      </c>
      <c r="G35" s="329">
        <v>9.6265571107507988</v>
      </c>
      <c r="H35" s="329">
        <v>11.45413431945172</v>
      </c>
      <c r="I35" s="329">
        <v>8.7261944916919418</v>
      </c>
      <c r="J35" s="329">
        <v>12.776930567375111</v>
      </c>
      <c r="K35" s="329">
        <v>18.513850538006469</v>
      </c>
      <c r="L35" s="329">
        <v>9.6265571107829153</v>
      </c>
      <c r="M35" s="329">
        <v>11.5605272674474</v>
      </c>
      <c r="N35" s="329">
        <v>10.954969522848341</v>
      </c>
      <c r="O35" s="329">
        <v>10.271917011741751</v>
      </c>
      <c r="P35" s="329">
        <v>11.525240207163881</v>
      </c>
      <c r="Q35" s="329">
        <v>13.896965475724549</v>
      </c>
      <c r="R35" s="329">
        <v>14.954209294741331</v>
      </c>
      <c r="S35" s="329">
        <v>16.042541075232421</v>
      </c>
      <c r="T35" s="329">
        <v>16.653284046269139</v>
      </c>
      <c r="U35" s="329">
        <v>15.219914011674931</v>
      </c>
      <c r="V35" s="329">
        <v>14.06895751588568</v>
      </c>
      <c r="W35" s="329">
        <v>17.599178892771171</v>
      </c>
      <c r="X35" s="329">
        <v>17.11160263643076</v>
      </c>
      <c r="Y35" s="329">
        <v>17.30751269176319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2924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8.3669069816227817E-3</v>
      </c>
      <c r="X39" s="229">
        <v>1.672952594879405E-3</v>
      </c>
      <c r="Y39" s="229">
        <v>4.6803408787872243E-3</v>
      </c>
      <c r="DA39" s="73" t="s">
        <v>2925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1.6511513093423931</v>
      </c>
      <c r="N42" s="229">
        <v>1.5253075311485811</v>
      </c>
      <c r="O42" s="229">
        <v>1.529612626486722</v>
      </c>
      <c r="P42" s="229">
        <v>1.4118098933125229</v>
      </c>
      <c r="Q42" s="229">
        <v>1.196995091846504</v>
      </c>
      <c r="R42" s="229">
        <v>1.303768078885607</v>
      </c>
      <c r="S42" s="229">
        <v>1.3594556823394071</v>
      </c>
      <c r="T42" s="229">
        <v>1.2517618402840049</v>
      </c>
      <c r="U42" s="229">
        <v>1.0854864856447271</v>
      </c>
      <c r="V42" s="229">
        <v>1.0998939139741499</v>
      </c>
      <c r="W42" s="229">
        <v>3.9578338945649549</v>
      </c>
      <c r="X42" s="229">
        <v>3.8131135194772319</v>
      </c>
      <c r="Y42" s="229">
        <v>3.5561184111330428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8.8658092732522302</v>
      </c>
      <c r="C44" s="229">
        <v>9.2076998782532034</v>
      </c>
      <c r="D44" s="229">
        <v>8.9051882970298593</v>
      </c>
      <c r="E44" s="229">
        <v>8.8013696989875232</v>
      </c>
      <c r="F44" s="229">
        <v>8.6957596807786945</v>
      </c>
      <c r="G44" s="229">
        <v>8.4917053250214476</v>
      </c>
      <c r="H44" s="229">
        <v>8.4917053250174117</v>
      </c>
      <c r="I44" s="229">
        <v>7.1599519762764308</v>
      </c>
      <c r="J44" s="229">
        <v>10.41235905473658</v>
      </c>
      <c r="K44" s="229">
        <v>16.040086166833479</v>
      </c>
      <c r="L44" s="229">
        <v>7.446353663965569</v>
      </c>
      <c r="M44" s="229">
        <v>7.5304795281094226</v>
      </c>
      <c r="N44" s="229">
        <v>7.0203371947534494</v>
      </c>
      <c r="O44" s="229">
        <v>6.698139323600719</v>
      </c>
      <c r="P44" s="229">
        <v>7.3944411429426173</v>
      </c>
      <c r="Q44" s="229">
        <v>10.394464184977929</v>
      </c>
      <c r="R44" s="229">
        <v>11.17310044831388</v>
      </c>
      <c r="S44" s="229">
        <v>11.985689923312689</v>
      </c>
      <c r="T44" s="229">
        <v>12.92949125936093</v>
      </c>
      <c r="U44" s="229">
        <v>12.14011291900399</v>
      </c>
      <c r="V44" s="229">
        <v>10.804886277212709</v>
      </c>
      <c r="W44" s="229">
        <v>13.297473447994561</v>
      </c>
      <c r="X44" s="229">
        <v>13.00005259315539</v>
      </c>
      <c r="Y44" s="229">
        <v>13.4708610103861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1.115165495801854</v>
      </c>
      <c r="G45" s="229">
        <v>1.134851785729351</v>
      </c>
      <c r="H45" s="229">
        <v>2.9624289944343078</v>
      </c>
      <c r="I45" s="229">
        <v>1.5662425154155111</v>
      </c>
      <c r="J45" s="229">
        <v>2.3645715126385332</v>
      </c>
      <c r="K45" s="229">
        <v>2.4737643711729831</v>
      </c>
      <c r="L45" s="229">
        <v>2.180203446817345</v>
      </c>
      <c r="M45" s="229">
        <v>2.3788964299955859</v>
      </c>
      <c r="N45" s="229">
        <v>2.409324796946311</v>
      </c>
      <c r="O45" s="229">
        <v>2.0441650616543132</v>
      </c>
      <c r="P45" s="229">
        <v>2.718989170908741</v>
      </c>
      <c r="Q45" s="229">
        <v>2.3055061989001211</v>
      </c>
      <c r="R45" s="229">
        <v>2.4773407675418371</v>
      </c>
      <c r="S45" s="229">
        <v>2.6973954695803188</v>
      </c>
      <c r="T45" s="229">
        <v>2.472030946624209</v>
      </c>
      <c r="U45" s="229">
        <v>1.9943146070262201</v>
      </c>
      <c r="V45" s="229">
        <v>2.1641773246988238</v>
      </c>
      <c r="W45" s="229">
        <v>0.33550464323003282</v>
      </c>
      <c r="X45" s="229">
        <v>0.29676357120325297</v>
      </c>
      <c r="Y45" s="229">
        <v>0.27585292936525491</v>
      </c>
      <c r="DA45" s="73" t="s">
        <v>2931</v>
      </c>
    </row>
    <row r="46" spans="1:105" ht="12" customHeight="1" x14ac:dyDescent="0.25">
      <c r="A46" s="60" t="s">
        <v>2932</v>
      </c>
      <c r="B46" s="329">
        <v>6.1785010763282964</v>
      </c>
      <c r="C46" s="329">
        <v>6.4326847637400624</v>
      </c>
      <c r="D46" s="329">
        <v>6.5153710234978144</v>
      </c>
      <c r="E46" s="329">
        <v>6.5077148883350846</v>
      </c>
      <c r="F46" s="329">
        <v>6.6348067320365258</v>
      </c>
      <c r="G46" s="329">
        <v>6.6960558133385524</v>
      </c>
      <c r="H46" s="329">
        <v>6.8752093761466133</v>
      </c>
      <c r="I46" s="329">
        <v>6.8231476570403844</v>
      </c>
      <c r="J46" s="329">
        <v>6.621025688743309</v>
      </c>
      <c r="K46" s="329">
        <v>5.8247876318102829</v>
      </c>
      <c r="L46" s="329">
        <v>5.9916913783572179</v>
      </c>
      <c r="M46" s="329">
        <v>5.5415393399703516</v>
      </c>
      <c r="N46" s="329">
        <v>4.912266840762145</v>
      </c>
      <c r="O46" s="329">
        <v>4.5826669626558836</v>
      </c>
      <c r="P46" s="329">
        <v>4.4507360674015466</v>
      </c>
      <c r="Q46" s="329">
        <v>4.6262317182596924</v>
      </c>
      <c r="R46" s="329">
        <v>4.5605208756853033</v>
      </c>
      <c r="S46" s="329">
        <v>4.5832405592413137</v>
      </c>
      <c r="T46" s="329">
        <v>4.5972777880433719</v>
      </c>
      <c r="U46" s="329">
        <v>4.7822235950394871</v>
      </c>
      <c r="V46" s="329">
        <v>5.0248564740582013</v>
      </c>
      <c r="W46" s="329">
        <v>3.2980901688552602</v>
      </c>
      <c r="X46" s="329">
        <v>3.049238987710122</v>
      </c>
      <c r="Y46" s="329">
        <v>2.8192855763439129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57.175848960342122</v>
      </c>
      <c r="C48" s="316">
        <v>59.528064803650587</v>
      </c>
      <c r="D48" s="316">
        <v>60.293243451448809</v>
      </c>
      <c r="E48" s="316">
        <v>60.222393576652912</v>
      </c>
      <c r="F48" s="316">
        <v>61.398501498266072</v>
      </c>
      <c r="G48" s="316">
        <v>61.965300496635017</v>
      </c>
      <c r="H48" s="316">
        <v>63.623187566860807</v>
      </c>
      <c r="I48" s="316">
        <v>63.141408418251771</v>
      </c>
      <c r="J48" s="316">
        <v>61.270971723630602</v>
      </c>
      <c r="K48" s="316">
        <v>53.902584744772419</v>
      </c>
      <c r="L48" s="316">
        <v>55.447112015317742</v>
      </c>
      <c r="M48" s="316">
        <v>51.281405052085667</v>
      </c>
      <c r="N48" s="316">
        <v>45.458117344412898</v>
      </c>
      <c r="O48" s="316">
        <v>42.408000072417593</v>
      </c>
      <c r="P48" s="316">
        <v>41.187111567733943</v>
      </c>
      <c r="Q48" s="316">
        <v>42.811148320775239</v>
      </c>
      <c r="R48" s="316">
        <v>42.203060183591823</v>
      </c>
      <c r="S48" s="316">
        <v>42.413308135219147</v>
      </c>
      <c r="T48" s="316">
        <v>42.543208650553403</v>
      </c>
      <c r="U48" s="316">
        <v>44.254697148495453</v>
      </c>
      <c r="V48" s="316">
        <v>46.500021810934633</v>
      </c>
      <c r="W48" s="316">
        <v>30.520526422586599</v>
      </c>
      <c r="X48" s="316">
        <v>28.2176575922695</v>
      </c>
      <c r="Y48" s="316">
        <v>26.089668723486579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0.99999999999999989</v>
      </c>
      <c r="D52" s="232">
        <f t="shared" si="1"/>
        <v>0.99999999999999967</v>
      </c>
      <c r="E52" s="232">
        <f t="shared" si="1"/>
        <v>1</v>
      </c>
      <c r="F52" s="232">
        <f t="shared" si="1"/>
        <v>1.0000000000000002</v>
      </c>
      <c r="G52" s="232">
        <f t="shared" si="1"/>
        <v>1.0000000000000004</v>
      </c>
      <c r="H52" s="232">
        <f t="shared" si="1"/>
        <v>1</v>
      </c>
      <c r="I52" s="232">
        <f t="shared" si="1"/>
        <v>1</v>
      </c>
      <c r="J52" s="232">
        <f t="shared" si="1"/>
        <v>1.0000000000000002</v>
      </c>
      <c r="K52" s="232">
        <f t="shared" si="1"/>
        <v>1</v>
      </c>
      <c r="L52" s="232">
        <f t="shared" si="1"/>
        <v>1</v>
      </c>
      <c r="M52" s="232">
        <f t="shared" si="1"/>
        <v>0.99999999999999978</v>
      </c>
      <c r="N52" s="232">
        <f t="shared" si="1"/>
        <v>1</v>
      </c>
      <c r="O52" s="232">
        <f t="shared" si="1"/>
        <v>1</v>
      </c>
      <c r="P52" s="232">
        <f t="shared" si="1"/>
        <v>1</v>
      </c>
      <c r="Q52" s="232">
        <f t="shared" si="1"/>
        <v>0.99999999999999978</v>
      </c>
      <c r="R52" s="232">
        <f t="shared" si="1"/>
        <v>1</v>
      </c>
      <c r="S52" s="232">
        <f t="shared" si="1"/>
        <v>1</v>
      </c>
      <c r="T52" s="232">
        <f t="shared" si="1"/>
        <v>0.99999999999999978</v>
      </c>
      <c r="U52" s="232">
        <f t="shared" si="1"/>
        <v>1</v>
      </c>
      <c r="V52" s="232">
        <f t="shared" si="1"/>
        <v>1.0000000000000002</v>
      </c>
      <c r="W52" s="232">
        <f t="shared" si="1"/>
        <v>1.0000000000000004</v>
      </c>
      <c r="X52" s="232">
        <f t="shared" si="1"/>
        <v>1.0000000000000002</v>
      </c>
      <c r="Y52" s="232">
        <f t="shared" si="1"/>
        <v>0.99999999999999956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3.0544044750726109E-2</v>
      </c>
      <c r="C53" s="299">
        <f t="shared" si="2"/>
        <v>3.056328193065316E-2</v>
      </c>
      <c r="D53" s="299">
        <f t="shared" si="2"/>
        <v>3.0917401256344391E-2</v>
      </c>
      <c r="E53" s="299">
        <f t="shared" si="2"/>
        <v>3.0997158488878702E-2</v>
      </c>
      <c r="F53" s="299">
        <f t="shared" si="2"/>
        <v>3.0309016356458902E-2</v>
      </c>
      <c r="G53" s="299">
        <f t="shared" si="2"/>
        <v>3.0529433393233281E-2</v>
      </c>
      <c r="H53" s="299">
        <f t="shared" si="2"/>
        <v>2.9342636713609226E-2</v>
      </c>
      <c r="I53" s="299">
        <f t="shared" si="2"/>
        <v>3.1412587052691121E-2</v>
      </c>
      <c r="J53" s="299">
        <f t="shared" si="2"/>
        <v>2.8081826287530816E-2</v>
      </c>
      <c r="K53" s="299">
        <f t="shared" si="2"/>
        <v>2.3334721824003462E-2</v>
      </c>
      <c r="L53" s="299">
        <f t="shared" si="2"/>
        <v>2.9642138516192441E-2</v>
      </c>
      <c r="M53" s="299">
        <f t="shared" si="2"/>
        <v>2.6786516518166607E-2</v>
      </c>
      <c r="N53" s="299">
        <f t="shared" si="2"/>
        <v>2.6162781233495538E-2</v>
      </c>
      <c r="O53" s="299">
        <f t="shared" si="2"/>
        <v>2.6110852715236711E-2</v>
      </c>
      <c r="P53" s="299">
        <f t="shared" si="2"/>
        <v>2.4730810966418399E-2</v>
      </c>
      <c r="Q53" s="299">
        <f t="shared" si="2"/>
        <v>2.3284432465782566E-2</v>
      </c>
      <c r="R53" s="299">
        <f t="shared" si="2"/>
        <v>2.2397417849158621E-2</v>
      </c>
      <c r="S53" s="299">
        <f t="shared" si="2"/>
        <v>2.173517487197411E-2</v>
      </c>
      <c r="T53" s="299">
        <f t="shared" si="2"/>
        <v>2.1396471675086008E-2</v>
      </c>
      <c r="U53" s="299">
        <f t="shared" si="2"/>
        <v>2.2719836325805782E-2</v>
      </c>
      <c r="V53" s="299">
        <f t="shared" si="2"/>
        <v>2.3997154444000184E-2</v>
      </c>
      <c r="W53" s="299">
        <f t="shared" si="2"/>
        <v>1.7357371879144677E-2</v>
      </c>
      <c r="X53" s="299">
        <f t="shared" si="2"/>
        <v>1.6853254867423832E-2</v>
      </c>
      <c r="Y53" s="299">
        <f t="shared" si="2"/>
        <v>1.5969944902491501E-2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3.3200048642093617E-2</v>
      </c>
      <c r="C54" s="233">
        <f t="shared" si="3"/>
        <v>3.3220958620275173E-2</v>
      </c>
      <c r="D54" s="233">
        <f t="shared" si="3"/>
        <v>3.3605870930809134E-2</v>
      </c>
      <c r="E54" s="233">
        <f t="shared" si="3"/>
        <v>3.3692563574868162E-2</v>
      </c>
      <c r="F54" s="233">
        <f t="shared" si="3"/>
        <v>3.2944582996150988E-2</v>
      </c>
      <c r="G54" s="233">
        <f t="shared" si="3"/>
        <v>3.3184166731775301E-2</v>
      </c>
      <c r="H54" s="233">
        <f t="shared" si="3"/>
        <v>3.1894170340879602E-2</v>
      </c>
      <c r="I54" s="233">
        <f t="shared" si="3"/>
        <v>3.4144116361620791E-2</v>
      </c>
      <c r="J54" s="233">
        <f t="shared" si="3"/>
        <v>3.0523724225576969E-2</v>
      </c>
      <c r="K54" s="233">
        <f t="shared" si="3"/>
        <v>2.5363828069568984E-2</v>
      </c>
      <c r="L54" s="233">
        <f t="shared" si="3"/>
        <v>3.2219715778470034E-2</v>
      </c>
      <c r="M54" s="233">
        <f t="shared" si="3"/>
        <v>2.9115778824094135E-2</v>
      </c>
      <c r="N54" s="233">
        <f t="shared" si="3"/>
        <v>2.8437805688582111E-2</v>
      </c>
      <c r="O54" s="233">
        <f t="shared" si="3"/>
        <v>2.8381361646996461E-2</v>
      </c>
      <c r="P54" s="233">
        <f t="shared" si="3"/>
        <v>2.6881316267846088E-2</v>
      </c>
      <c r="Q54" s="233">
        <f t="shared" si="3"/>
        <v>2.5309165723676683E-2</v>
      </c>
      <c r="R54" s="233">
        <f t="shared" si="3"/>
        <v>2.4345019401259375E-2</v>
      </c>
      <c r="S54" s="233">
        <f t="shared" si="3"/>
        <v>2.3625190078232741E-2</v>
      </c>
      <c r="T54" s="233">
        <f t="shared" si="3"/>
        <v>2.3257034429441326E-2</v>
      </c>
      <c r="U54" s="233">
        <f t="shared" si="3"/>
        <v>2.4695474267180204E-2</v>
      </c>
      <c r="V54" s="233">
        <f t="shared" si="3"/>
        <v>2.6083863526087155E-2</v>
      </c>
      <c r="W54" s="233">
        <f t="shared" si="3"/>
        <v>1.8866708564287699E-2</v>
      </c>
      <c r="X54" s="233">
        <f t="shared" si="3"/>
        <v>1.8318755290678081E-2</v>
      </c>
      <c r="Y54" s="233">
        <f t="shared" si="3"/>
        <v>1.7358635763577719E-2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8.2336120632392165E-2</v>
      </c>
      <c r="C55" s="233">
        <f t="shared" si="4"/>
        <v>8.2387977378282379E-2</v>
      </c>
      <c r="D55" s="233">
        <f t="shared" si="4"/>
        <v>8.334255990840661E-2</v>
      </c>
      <c r="E55" s="233">
        <f t="shared" si="4"/>
        <v>8.3557557665673035E-2</v>
      </c>
      <c r="F55" s="233">
        <f t="shared" si="4"/>
        <v>8.1702565830454432E-2</v>
      </c>
      <c r="G55" s="233">
        <f t="shared" si="4"/>
        <v>8.2296733494802765E-2</v>
      </c>
      <c r="H55" s="233">
        <f t="shared" si="4"/>
        <v>7.9097542445381364E-2</v>
      </c>
      <c r="I55" s="233">
        <f t="shared" si="4"/>
        <v>8.467740857681956E-2</v>
      </c>
      <c r="J55" s="233">
        <f t="shared" si="4"/>
        <v>7.5698836079430898E-2</v>
      </c>
      <c r="K55" s="233">
        <f t="shared" si="4"/>
        <v>6.2902293612531093E-2</v>
      </c>
      <c r="L55" s="233">
        <f t="shared" si="4"/>
        <v>7.990489513060571E-2</v>
      </c>
      <c r="M55" s="233">
        <f t="shared" si="4"/>
        <v>7.2207131483753448E-2</v>
      </c>
      <c r="N55" s="233">
        <f t="shared" si="4"/>
        <v>7.0525758107683661E-2</v>
      </c>
      <c r="O55" s="233">
        <f t="shared" si="4"/>
        <v>7.0385776884551152E-2</v>
      </c>
      <c r="P55" s="233">
        <f t="shared" si="4"/>
        <v>6.6665664344258274E-2</v>
      </c>
      <c r="Q55" s="233">
        <f t="shared" si="4"/>
        <v>6.276673099471819E-2</v>
      </c>
      <c r="R55" s="233">
        <f t="shared" si="4"/>
        <v>6.037564811512329E-2</v>
      </c>
      <c r="S55" s="233">
        <f t="shared" si="4"/>
        <v>5.8590471394017185E-2</v>
      </c>
      <c r="T55" s="233">
        <f t="shared" si="4"/>
        <v>5.7677445385014479E-2</v>
      </c>
      <c r="U55" s="233">
        <f t="shared" si="4"/>
        <v>6.1244776182606896E-2</v>
      </c>
      <c r="V55" s="233">
        <f t="shared" si="4"/>
        <v>6.4687981544696155E-2</v>
      </c>
      <c r="W55" s="233">
        <f t="shared" si="4"/>
        <v>4.6789437239433504E-2</v>
      </c>
      <c r="X55" s="233">
        <f t="shared" si="4"/>
        <v>4.543051312088163E-2</v>
      </c>
      <c r="Y55" s="233">
        <f t="shared" si="4"/>
        <v>4.3049416693672751E-2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0.25232036967991134</v>
      </c>
      <c r="C56" s="233">
        <f t="shared" si="5"/>
        <v>0.25247928551409121</v>
      </c>
      <c r="D56" s="233">
        <f t="shared" si="5"/>
        <v>0.25540461907414924</v>
      </c>
      <c r="E56" s="233">
        <f t="shared" si="5"/>
        <v>0.25606348316899802</v>
      </c>
      <c r="F56" s="233">
        <f t="shared" si="5"/>
        <v>0.25037883077074746</v>
      </c>
      <c r="G56" s="233">
        <f t="shared" si="5"/>
        <v>0.25219966716149234</v>
      </c>
      <c r="H56" s="233">
        <f t="shared" si="5"/>
        <v>0.24239569459068483</v>
      </c>
      <c r="I56" s="233">
        <f t="shared" si="5"/>
        <v>0.25949528434831803</v>
      </c>
      <c r="J56" s="233">
        <f t="shared" si="5"/>
        <v>0.23198030411438508</v>
      </c>
      <c r="K56" s="233">
        <f t="shared" si="5"/>
        <v>0.1927650933287243</v>
      </c>
      <c r="L56" s="233">
        <f t="shared" si="5"/>
        <v>0.24486983991637246</v>
      </c>
      <c r="M56" s="233">
        <f t="shared" si="5"/>
        <v>0.22127991906311545</v>
      </c>
      <c r="N56" s="233">
        <f t="shared" si="5"/>
        <v>0.21612732323322412</v>
      </c>
      <c r="O56" s="233">
        <f t="shared" si="5"/>
        <v>0.2156983485171729</v>
      </c>
      <c r="P56" s="233">
        <f t="shared" si="5"/>
        <v>0.20429800363563022</v>
      </c>
      <c r="Q56" s="233">
        <f t="shared" si="5"/>
        <v>0.19234965949994284</v>
      </c>
      <c r="R56" s="233">
        <f t="shared" si="5"/>
        <v>0.18502214744957132</v>
      </c>
      <c r="S56" s="233">
        <f t="shared" si="5"/>
        <v>0.17955144459456876</v>
      </c>
      <c r="T56" s="233">
        <f t="shared" si="5"/>
        <v>0.17675346166375411</v>
      </c>
      <c r="U56" s="233">
        <f t="shared" si="5"/>
        <v>0.18768560443056956</v>
      </c>
      <c r="V56" s="233">
        <f t="shared" si="5"/>
        <v>0.19823736279826246</v>
      </c>
      <c r="W56" s="233">
        <f t="shared" si="5"/>
        <v>0.14338698508858652</v>
      </c>
      <c r="X56" s="233">
        <f t="shared" si="5"/>
        <v>0.13922254020915339</v>
      </c>
      <c r="Y56" s="233">
        <f t="shared" si="5"/>
        <v>0.13192563180319064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5.5776081718717278E-2</v>
      </c>
      <c r="C57" s="300">
        <f t="shared" si="6"/>
        <v>5.5811210482062307E-2</v>
      </c>
      <c r="D57" s="300">
        <f t="shared" si="6"/>
        <v>5.6457863163759336E-2</v>
      </c>
      <c r="E57" s="300">
        <f t="shared" si="6"/>
        <v>5.6603506805778504E-2</v>
      </c>
      <c r="F57" s="300">
        <f t="shared" si="6"/>
        <v>5.5346899433533644E-2</v>
      </c>
      <c r="G57" s="300">
        <f t="shared" si="6"/>
        <v>5.5749400109382515E-2</v>
      </c>
      <c r="H57" s="300">
        <f t="shared" si="6"/>
        <v>5.358220617267772E-2</v>
      </c>
      <c r="I57" s="300">
        <f t="shared" si="6"/>
        <v>5.7362115487522937E-2</v>
      </c>
      <c r="J57" s="300">
        <f t="shared" si="6"/>
        <v>5.1279856698969326E-2</v>
      </c>
      <c r="K57" s="300">
        <f t="shared" si="6"/>
        <v>4.2611231156875908E-2</v>
      </c>
      <c r="L57" s="300">
        <f t="shared" si="6"/>
        <v>5.412912250782969E-2</v>
      </c>
      <c r="M57" s="300">
        <f t="shared" si="6"/>
        <v>4.6538584113586474E-2</v>
      </c>
      <c r="N57" s="300">
        <f t="shared" si="6"/>
        <v>4.5357855188430586E-2</v>
      </c>
      <c r="O57" s="300">
        <f t="shared" si="6"/>
        <v>4.5150145804883891E-2</v>
      </c>
      <c r="P57" s="300">
        <f t="shared" si="6"/>
        <v>4.2769995192396826E-2</v>
      </c>
      <c r="Q57" s="300">
        <f t="shared" si="6"/>
        <v>4.0457289681820628E-2</v>
      </c>
      <c r="R57" s="300">
        <f t="shared" si="6"/>
        <v>3.8757446536367576E-2</v>
      </c>
      <c r="S57" s="300">
        <f t="shared" si="6"/>
        <v>3.7538454113163811E-2</v>
      </c>
      <c r="T57" s="300">
        <f t="shared" si="6"/>
        <v>3.7035586523578662E-2</v>
      </c>
      <c r="U57" s="300">
        <f t="shared" si="6"/>
        <v>3.9590960850062251E-2</v>
      </c>
      <c r="V57" s="300">
        <f t="shared" si="6"/>
        <v>4.1923756044955934E-2</v>
      </c>
      <c r="W57" s="300">
        <f t="shared" si="6"/>
        <v>2.8087053948468919E-2</v>
      </c>
      <c r="X57" s="300">
        <f t="shared" si="6"/>
        <v>2.7313045713399358E-2</v>
      </c>
      <c r="Y57" s="300">
        <f t="shared" si="6"/>
        <v>2.6070891542547929E-2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0.23521768980178404</v>
      </c>
      <c r="C58" s="301">
        <f t="shared" si="7"/>
        <v>0.23478321693762216</v>
      </c>
      <c r="D58" s="301">
        <f t="shared" si="7"/>
        <v>0.2267854106961823</v>
      </c>
      <c r="E58" s="301">
        <f t="shared" si="7"/>
        <v>0.22498408880865839</v>
      </c>
      <c r="F58" s="301">
        <f t="shared" si="7"/>
        <v>0.24052582020363844</v>
      </c>
      <c r="G58" s="301">
        <f t="shared" si="7"/>
        <v>0.23554768818841287</v>
      </c>
      <c r="H58" s="301">
        <f t="shared" si="7"/>
        <v>0.26235156248442643</v>
      </c>
      <c r="I58" s="301">
        <f t="shared" si="7"/>
        <v>0.21560160974162135</v>
      </c>
      <c r="J58" s="301">
        <f t="shared" si="7"/>
        <v>0.29082704168985724</v>
      </c>
      <c r="K58" s="301">
        <f t="shared" si="7"/>
        <v>0.39804068114049918</v>
      </c>
      <c r="L58" s="301">
        <f t="shared" si="7"/>
        <v>0.25558729628306393</v>
      </c>
      <c r="M58" s="301">
        <f t="shared" si="7"/>
        <v>0.29989666484148475</v>
      </c>
      <c r="N58" s="301">
        <f t="shared" si="7"/>
        <v>0.31312757058184121</v>
      </c>
      <c r="O58" s="301">
        <f t="shared" si="7"/>
        <v>0.31409602157041194</v>
      </c>
      <c r="P58" s="301">
        <f t="shared" si="7"/>
        <v>0.34368824451035429</v>
      </c>
      <c r="Q58" s="301">
        <f t="shared" si="7"/>
        <v>0.37537593669224228</v>
      </c>
      <c r="R58" s="301">
        <f t="shared" si="7"/>
        <v>0.39414419462223527</v>
      </c>
      <c r="S58" s="301">
        <f t="shared" si="7"/>
        <v>0.40829289392896789</v>
      </c>
      <c r="T58" s="301">
        <f t="shared" si="7"/>
        <v>0.41595800014754403</v>
      </c>
      <c r="U58" s="301">
        <f t="shared" si="7"/>
        <v>0.38805715429527138</v>
      </c>
      <c r="V58" s="301">
        <f t="shared" si="7"/>
        <v>0.36058377297237199</v>
      </c>
      <c r="W58" s="301">
        <f t="shared" si="7"/>
        <v>0.49707511817758832</v>
      </c>
      <c r="X58" s="301">
        <f t="shared" si="7"/>
        <v>0.5075644383240443</v>
      </c>
      <c r="Y58" s="301">
        <f t="shared" si="7"/>
        <v>0.52614710164813328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0.15537622764499809</v>
      </c>
      <c r="C59" s="301">
        <f t="shared" si="8"/>
        <v>0.15547408634288779</v>
      </c>
      <c r="D59" s="301">
        <f t="shared" si="8"/>
        <v>0.15727547595618671</v>
      </c>
      <c r="E59" s="301">
        <f t="shared" si="8"/>
        <v>0.15768119753038307</v>
      </c>
      <c r="F59" s="301">
        <f t="shared" si="8"/>
        <v>0.15418064842198662</v>
      </c>
      <c r="G59" s="301">
        <f t="shared" si="8"/>
        <v>0.15530190030470845</v>
      </c>
      <c r="H59" s="301">
        <f t="shared" si="8"/>
        <v>0.1492647171953165</v>
      </c>
      <c r="I59" s="301">
        <f t="shared" si="8"/>
        <v>0.1597944645723853</v>
      </c>
      <c r="J59" s="301">
        <f t="shared" si="8"/>
        <v>0.14285102937570024</v>
      </c>
      <c r="K59" s="301">
        <f t="shared" si="8"/>
        <v>0.11870271536558291</v>
      </c>
      <c r="L59" s="301">
        <f t="shared" si="8"/>
        <v>0.15078826984323984</v>
      </c>
      <c r="M59" s="301">
        <f t="shared" si="8"/>
        <v>0.13626184489676058</v>
      </c>
      <c r="N59" s="301">
        <f t="shared" si="8"/>
        <v>0.13308893062256433</v>
      </c>
      <c r="O59" s="301">
        <f t="shared" si="8"/>
        <v>0.13282477250794333</v>
      </c>
      <c r="P59" s="301">
        <f t="shared" si="8"/>
        <v>0.12580456013351971</v>
      </c>
      <c r="Q59" s="301">
        <f t="shared" si="8"/>
        <v>0.11844689558680695</v>
      </c>
      <c r="R59" s="301">
        <f t="shared" si="8"/>
        <v>0.11393469079789395</v>
      </c>
      <c r="S59" s="301">
        <f t="shared" si="8"/>
        <v>0.11056588956612921</v>
      </c>
      <c r="T59" s="301">
        <f t="shared" si="8"/>
        <v>0.10884292112978544</v>
      </c>
      <c r="U59" s="301">
        <f t="shared" si="8"/>
        <v>0.11557481957040339</v>
      </c>
      <c r="V59" s="301">
        <f t="shared" si="8"/>
        <v>0.12207248130208796</v>
      </c>
      <c r="W59" s="301">
        <f t="shared" si="8"/>
        <v>8.829619608086646E-2</v>
      </c>
      <c r="X59" s="301">
        <f t="shared" si="8"/>
        <v>8.5731774760373441E-2</v>
      </c>
      <c r="Y59" s="301">
        <f t="shared" si="8"/>
        <v>8.123841537354376E-2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3.233611707580359E-2</v>
      </c>
      <c r="C60" s="301">
        <f t="shared" si="9"/>
        <v>3.2309282365315134E-2</v>
      </c>
      <c r="D60" s="301">
        <f t="shared" si="9"/>
        <v>3.1815307176678853E-2</v>
      </c>
      <c r="E60" s="301">
        <f t="shared" si="9"/>
        <v>3.1704050628030063E-2</v>
      </c>
      <c r="F60" s="301">
        <f t="shared" si="9"/>
        <v>3.2663967568476927E-2</v>
      </c>
      <c r="G60" s="301">
        <f t="shared" si="9"/>
        <v>3.2356499041853226E-2</v>
      </c>
      <c r="H60" s="301">
        <f t="shared" si="9"/>
        <v>3.4012009123224357E-2</v>
      </c>
      <c r="I60" s="301">
        <f t="shared" si="9"/>
        <v>3.1124552734845136E-2</v>
      </c>
      <c r="J60" s="301">
        <f t="shared" si="9"/>
        <v>3.5770763935153757E-2</v>
      </c>
      <c r="K60" s="301">
        <f t="shared" si="9"/>
        <v>4.2392689519897518E-2</v>
      </c>
      <c r="L60" s="301">
        <f t="shared" si="9"/>
        <v>3.3594222098641151E-2</v>
      </c>
      <c r="M60" s="301">
        <f t="shared" si="9"/>
        <v>6.0138593363771545E-2</v>
      </c>
      <c r="N60" s="301">
        <f t="shared" si="9"/>
        <v>6.190659380732285E-2</v>
      </c>
      <c r="O60" s="301">
        <f t="shared" si="9"/>
        <v>6.2296272080281441E-2</v>
      </c>
      <c r="P60" s="301">
        <f t="shared" si="9"/>
        <v>6.5657524652517063E-2</v>
      </c>
      <c r="Q60" s="301">
        <f t="shared" si="9"/>
        <v>6.8325481512248099E-2</v>
      </c>
      <c r="R60" s="301">
        <f t="shared" si="9"/>
        <v>7.0907911412688693E-2</v>
      </c>
      <c r="S60" s="301">
        <f t="shared" si="9"/>
        <v>7.2649477859359948E-2</v>
      </c>
      <c r="T60" s="301">
        <f t="shared" si="9"/>
        <v>7.2990840401775656E-2</v>
      </c>
      <c r="U60" s="301">
        <f t="shared" si="9"/>
        <v>6.9018606530706197E-2</v>
      </c>
      <c r="V60" s="301">
        <f t="shared" si="9"/>
        <v>6.5861598139374006E-2</v>
      </c>
      <c r="W60" s="301">
        <f t="shared" si="9"/>
        <v>9.0304120600056853E-2</v>
      </c>
      <c r="X60" s="301">
        <f t="shared" si="9"/>
        <v>9.1756973130072125E-2</v>
      </c>
      <c r="Y60" s="301">
        <f t="shared" si="9"/>
        <v>9.3985236130382802E-2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</v>
      </c>
      <c r="F61" s="302">
        <f t="shared" si="10"/>
        <v>0</v>
      </c>
      <c r="G61" s="302">
        <f t="shared" si="10"/>
        <v>0</v>
      </c>
      <c r="H61" s="302">
        <f t="shared" si="10"/>
        <v>0</v>
      </c>
      <c r="I61" s="302">
        <f t="shared" si="10"/>
        <v>0</v>
      </c>
      <c r="J61" s="302">
        <f t="shared" si="10"/>
        <v>0</v>
      </c>
      <c r="K61" s="302">
        <f t="shared" si="10"/>
        <v>0</v>
      </c>
      <c r="L61" s="302">
        <f t="shared" si="10"/>
        <v>0</v>
      </c>
      <c r="M61" s="302">
        <f t="shared" si="10"/>
        <v>2.4196234518825386E-2</v>
      </c>
      <c r="N61" s="302">
        <f t="shared" si="10"/>
        <v>2.516352596102072E-2</v>
      </c>
      <c r="O61" s="302">
        <f t="shared" si="10"/>
        <v>2.5497323055303844E-2</v>
      </c>
      <c r="P61" s="302">
        <f t="shared" si="10"/>
        <v>2.7061187829073335E-2</v>
      </c>
      <c r="Q61" s="302">
        <f t="shared" si="10"/>
        <v>2.7790835081589239E-2</v>
      </c>
      <c r="R61" s="302">
        <f t="shared" si="10"/>
        <v>2.9238418163149489E-2</v>
      </c>
      <c r="S61" s="302">
        <f t="shared" si="10"/>
        <v>3.0121663285539987E-2</v>
      </c>
      <c r="T61" s="302">
        <f t="shared" si="10"/>
        <v>2.9989301577129347E-2</v>
      </c>
      <c r="U61" s="302">
        <f t="shared" si="10"/>
        <v>2.7702071263087897E-2</v>
      </c>
      <c r="V61" s="302">
        <f t="shared" si="10"/>
        <v>2.621545573690575E-2</v>
      </c>
      <c r="W61" s="302">
        <f t="shared" si="10"/>
        <v>4.2487030709872649E-2</v>
      </c>
      <c r="X61" s="302">
        <f t="shared" si="10"/>
        <v>4.3309275110298119E-2</v>
      </c>
      <c r="Y61" s="302">
        <f t="shared" si="10"/>
        <v>4.4416116470479369E-2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1.9056097618966147E-2</v>
      </c>
      <c r="C62" s="302">
        <f t="shared" si="11"/>
        <v>1.9020898917205074E-2</v>
      </c>
      <c r="D62" s="302">
        <f t="shared" si="11"/>
        <v>1.8372958804355206E-2</v>
      </c>
      <c r="E62" s="302">
        <f t="shared" si="11"/>
        <v>1.8227025198082798E-2</v>
      </c>
      <c r="F62" s="302">
        <f t="shared" si="11"/>
        <v>1.9486134370016533E-2</v>
      </c>
      <c r="G62" s="302">
        <f t="shared" si="11"/>
        <v>1.9082832349143104E-2</v>
      </c>
      <c r="H62" s="302">
        <f t="shared" si="11"/>
        <v>2.1254340986872525E-2</v>
      </c>
      <c r="I62" s="302">
        <f t="shared" si="11"/>
        <v>1.7466906190196821E-2</v>
      </c>
      <c r="J62" s="302">
        <f t="shared" si="11"/>
        <v>2.3561274244922964E-2</v>
      </c>
      <c r="K62" s="302">
        <f t="shared" si="11"/>
        <v>3.2247158292069922E-2</v>
      </c>
      <c r="L62" s="302">
        <f t="shared" si="11"/>
        <v>2.0706335787253137E-2</v>
      </c>
      <c r="M62" s="302">
        <f t="shared" si="11"/>
        <v>2.4296047315308506E-2</v>
      </c>
      <c r="N62" s="302">
        <f t="shared" si="11"/>
        <v>2.5367945570869285E-2</v>
      </c>
      <c r="O62" s="302">
        <f t="shared" si="11"/>
        <v>2.5446404366179017E-2</v>
      </c>
      <c r="P62" s="302">
        <f t="shared" si="11"/>
        <v>2.7843810316305298E-2</v>
      </c>
      <c r="Q62" s="302">
        <f t="shared" si="11"/>
        <v>3.0410980141188187E-2</v>
      </c>
      <c r="R62" s="302">
        <f t="shared" si="11"/>
        <v>3.1931485489035447E-2</v>
      </c>
      <c r="S62" s="302">
        <f t="shared" si="11"/>
        <v>3.3077738542526873E-2</v>
      </c>
      <c r="T62" s="302">
        <f t="shared" si="11"/>
        <v>3.3698725052869777E-2</v>
      </c>
      <c r="U62" s="302">
        <f t="shared" si="11"/>
        <v>3.1438345560746213E-2</v>
      </c>
      <c r="V62" s="302">
        <f t="shared" si="11"/>
        <v>2.9212596992033397E-2</v>
      </c>
      <c r="W62" s="302">
        <f t="shared" si="11"/>
        <v>4.0270406464469111E-2</v>
      </c>
      <c r="X62" s="302">
        <f t="shared" si="11"/>
        <v>4.1120195903502785E-2</v>
      </c>
      <c r="Y62" s="302">
        <f t="shared" si="11"/>
        <v>4.2625665354472347E-2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1.328001945683744E-2</v>
      </c>
      <c r="C63" s="302">
        <f t="shared" si="12"/>
        <v>1.3288383448110064E-2</v>
      </c>
      <c r="D63" s="302">
        <f t="shared" si="12"/>
        <v>1.3442348372323651E-2</v>
      </c>
      <c r="E63" s="302">
        <f t="shared" si="12"/>
        <v>1.3477025429947265E-2</v>
      </c>
      <c r="F63" s="302">
        <f t="shared" si="12"/>
        <v>1.3177833198460392E-2</v>
      </c>
      <c r="G63" s="302">
        <f t="shared" si="12"/>
        <v>1.3273666692710122E-2</v>
      </c>
      <c r="H63" s="302">
        <f t="shared" si="12"/>
        <v>1.2757668136351838E-2</v>
      </c>
      <c r="I63" s="302">
        <f t="shared" si="12"/>
        <v>1.3657646544648317E-2</v>
      </c>
      <c r="J63" s="302">
        <f t="shared" si="12"/>
        <v>1.2209489690230791E-2</v>
      </c>
      <c r="K63" s="302">
        <f t="shared" si="12"/>
        <v>1.0145531227827593E-2</v>
      </c>
      <c r="L63" s="302">
        <f t="shared" si="12"/>
        <v>1.2887886311388019E-2</v>
      </c>
      <c r="M63" s="302">
        <f t="shared" si="12"/>
        <v>1.1646311529637654E-2</v>
      </c>
      <c r="N63" s="302">
        <f t="shared" si="12"/>
        <v>1.1375122275432846E-2</v>
      </c>
      <c r="O63" s="302">
        <f t="shared" si="12"/>
        <v>1.1352544658798572E-2</v>
      </c>
      <c r="P63" s="302">
        <f t="shared" si="12"/>
        <v>1.0752526507138432E-2</v>
      </c>
      <c r="Q63" s="302">
        <f t="shared" si="12"/>
        <v>1.0123666289470675E-2</v>
      </c>
      <c r="R63" s="302">
        <f t="shared" si="12"/>
        <v>9.7380077605037554E-3</v>
      </c>
      <c r="S63" s="302">
        <f t="shared" si="12"/>
        <v>9.4500760312930913E-3</v>
      </c>
      <c r="T63" s="302">
        <f t="shared" si="12"/>
        <v>9.3028137717765299E-3</v>
      </c>
      <c r="U63" s="302">
        <f t="shared" si="12"/>
        <v>9.8781897068720807E-3</v>
      </c>
      <c r="V63" s="302">
        <f t="shared" si="12"/>
        <v>1.0433545410434866E-2</v>
      </c>
      <c r="W63" s="302">
        <f t="shared" si="12"/>
        <v>7.5466834257150815E-3</v>
      </c>
      <c r="X63" s="302">
        <f t="shared" si="12"/>
        <v>7.3275021162712293E-3</v>
      </c>
      <c r="Y63" s="302">
        <f t="shared" si="12"/>
        <v>6.9434543054310884E-3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0.12289330005357382</v>
      </c>
      <c r="C65" s="235">
        <f t="shared" si="14"/>
        <v>0.12297070042881063</v>
      </c>
      <c r="D65" s="235">
        <f t="shared" si="14"/>
        <v>0.12439549183748314</v>
      </c>
      <c r="E65" s="235">
        <f t="shared" si="14"/>
        <v>0.12471639332873208</v>
      </c>
      <c r="F65" s="235">
        <f t="shared" si="14"/>
        <v>0.12194766841855259</v>
      </c>
      <c r="G65" s="235">
        <f t="shared" si="14"/>
        <v>0.12283451157433958</v>
      </c>
      <c r="H65" s="235">
        <f t="shared" si="14"/>
        <v>0.11805946093379999</v>
      </c>
      <c r="I65" s="235">
        <f t="shared" si="14"/>
        <v>0.12638786112417563</v>
      </c>
      <c r="J65" s="235">
        <f t="shared" si="14"/>
        <v>0.11298661759339577</v>
      </c>
      <c r="K65" s="235">
        <f t="shared" si="14"/>
        <v>9.3886745982316638E-2</v>
      </c>
      <c r="L65" s="235">
        <f t="shared" si="14"/>
        <v>0.11926449992558483</v>
      </c>
      <c r="M65" s="235">
        <f t="shared" si="14"/>
        <v>0.10777496689526692</v>
      </c>
      <c r="N65" s="235">
        <f t="shared" si="14"/>
        <v>0.10526538153685558</v>
      </c>
      <c r="O65" s="235">
        <f t="shared" si="14"/>
        <v>0.1050564482725221</v>
      </c>
      <c r="P65" s="235">
        <f t="shared" si="14"/>
        <v>9.9503880297059116E-2</v>
      </c>
      <c r="Q65" s="235">
        <f t="shared" si="14"/>
        <v>9.3684407842761719E-2</v>
      </c>
      <c r="R65" s="235">
        <f t="shared" si="14"/>
        <v>9.0115523815701815E-2</v>
      </c>
      <c r="S65" s="235">
        <f t="shared" si="14"/>
        <v>8.7451003593586332E-2</v>
      </c>
      <c r="T65" s="235">
        <f t="shared" si="14"/>
        <v>8.6088238644020099E-2</v>
      </c>
      <c r="U65" s="235">
        <f t="shared" si="14"/>
        <v>9.1412767547394316E-2</v>
      </c>
      <c r="V65" s="235">
        <f t="shared" si="14"/>
        <v>9.6552029228164332E-2</v>
      </c>
      <c r="W65" s="235">
        <f t="shared" si="14"/>
        <v>6.9837008421567412E-2</v>
      </c>
      <c r="X65" s="235">
        <f t="shared" si="14"/>
        <v>6.7808704583974033E-2</v>
      </c>
      <c r="Y65" s="235">
        <f t="shared" si="14"/>
        <v>6.425472614245932E-2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</v>
      </c>
      <c r="C69" s="322">
        <f t="shared" si="15"/>
        <v>118.81908485023361</v>
      </c>
      <c r="D69" s="322">
        <f t="shared" si="15"/>
        <v>124.76757653104976</v>
      </c>
      <c r="E69" s="322">
        <f t="shared" si="15"/>
        <v>137.51505167952962</v>
      </c>
      <c r="F69" s="322">
        <f t="shared" si="15"/>
        <v>149.60895259320566</v>
      </c>
      <c r="G69" s="322">
        <f t="shared" si="15"/>
        <v>145.53955666894089</v>
      </c>
      <c r="H69" s="322">
        <f t="shared" si="15"/>
        <v>135.15873100424491</v>
      </c>
      <c r="I69" s="322">
        <f t="shared" si="15"/>
        <v>138.86565895518805</v>
      </c>
      <c r="J69" s="322">
        <f t="shared" si="15"/>
        <v>151.5006258169081</v>
      </c>
      <c r="K69" s="322">
        <f t="shared" si="15"/>
        <v>169.74113620264805</v>
      </c>
      <c r="L69" s="322">
        <f t="shared" si="15"/>
        <v>172.65246391315131</v>
      </c>
      <c r="M69" s="322">
        <f t="shared" si="15"/>
        <v>177.03919286140351</v>
      </c>
      <c r="N69" s="322">
        <f t="shared" si="15"/>
        <v>192.15121550228389</v>
      </c>
      <c r="O69" s="322">
        <f t="shared" si="15"/>
        <v>200.40871792545516</v>
      </c>
      <c r="P69" s="322">
        <f t="shared" si="15"/>
        <v>192.49793257338936</v>
      </c>
      <c r="Q69" s="322">
        <f t="shared" si="15"/>
        <v>189.328265607296</v>
      </c>
      <c r="R69" s="322">
        <f t="shared" si="15"/>
        <v>198.98309626481165</v>
      </c>
      <c r="S69" s="322">
        <f t="shared" si="15"/>
        <v>195.81649866469542</v>
      </c>
      <c r="T69" s="322">
        <f t="shared" si="15"/>
        <v>195.66354361426687</v>
      </c>
      <c r="U69" s="322">
        <f t="shared" si="15"/>
        <v>186.79312230126794</v>
      </c>
      <c r="V69" s="322">
        <f t="shared" si="15"/>
        <v>191.12818539845696</v>
      </c>
      <c r="W69" s="322">
        <f t="shared" si="15"/>
        <v>167.87837833336221</v>
      </c>
      <c r="X69" s="322">
        <f t="shared" si="15"/>
        <v>155.97334992040174</v>
      </c>
      <c r="Y69" s="322">
        <f t="shared" si="15"/>
        <v>162.40565192708951</v>
      </c>
      <c r="DA69" s="95"/>
    </row>
    <row r="70" spans="1:105" ht="12" customHeight="1" x14ac:dyDescent="0.25">
      <c r="A70" s="55" t="s">
        <v>91</v>
      </c>
      <c r="B70" s="334">
        <f>IF(B$6=0,0,B$6/WWP!B$5*1000)</f>
        <v>3.7925425880767349</v>
      </c>
      <c r="C70" s="334">
        <f>IF(C$6=0,0,C$6/WWP!C$5*1000)</f>
        <v>3.6315011890198892</v>
      </c>
      <c r="D70" s="334">
        <f>IF(D$6=0,0,D$6/WWP!D$5*1000)</f>
        <v>3.857489227392124</v>
      </c>
      <c r="E70" s="334">
        <f>IF(E$6=0,0,E$6/WWP!E$5*1000)</f>
        <v>4.2625758515167247</v>
      </c>
      <c r="F70" s="334">
        <f>IF(F$6=0,0,F$6/WWP!F$5*1000)</f>
        <v>4.5345001912201557</v>
      </c>
      <c r="G70" s="334">
        <f>IF(G$6=0,0,G$6/WWP!G$5*1000)</f>
        <v>4.4432402014051302</v>
      </c>
      <c r="H70" s="334">
        <f>IF(H$6=0,0,H$6/WWP!H$5*1000)</f>
        <v>3.9659135425299894</v>
      </c>
      <c r="I70" s="334">
        <f>IF(I$6=0,0,I$6/WWP!I$5*1000)</f>
        <v>4.362129600559161</v>
      </c>
      <c r="J70" s="334">
        <f>IF(J$6=0,0,J$6/WWP!J$5*1000)</f>
        <v>4.254414256642618</v>
      </c>
      <c r="K70" s="334">
        <f>IF(K$6=0,0,K$6/WWP!K$5*1000)</f>
        <v>3.9608621953790757</v>
      </c>
      <c r="L70" s="334">
        <f>IF(L$6=0,0,L$6/WWP!L$5*1000)</f>
        <v>5.117788250475547</v>
      </c>
      <c r="M70" s="334">
        <f>IF(M$6=0,0,M$6/WWP!M$5*1000)</f>
        <v>4.7422632639448681</v>
      </c>
      <c r="N70" s="334">
        <f>IF(N$6=0,0,N$6/WWP!N$5*1000)</f>
        <v>5.0272102149365097</v>
      </c>
      <c r="O70" s="334">
        <f>IF(O$6=0,0,O$6/WWP!O$5*1000)</f>
        <v>5.2328425166009787</v>
      </c>
      <c r="P70" s="334">
        <f>IF(P$6=0,0,P$6/WWP!P$5*1000)</f>
        <v>4.7606299818988465</v>
      </c>
      <c r="Q70" s="334">
        <f>IF(Q$6=0,0,Q$6/WWP!Q$5*1000)</f>
        <v>4.4084012143968279</v>
      </c>
      <c r="R70" s="334">
        <f>IF(R$6=0,0,R$6/WWP!R$5*1000)</f>
        <v>4.4567075519623423</v>
      </c>
      <c r="S70" s="334">
        <f>IF(S$6=0,0,S$6/WWP!S$5*1000)</f>
        <v>4.2561058412948398</v>
      </c>
      <c r="T70" s="334">
        <f>IF(T$6=0,0,T$6/WWP!T$5*1000)</f>
        <v>4.1865094687896178</v>
      </c>
      <c r="U70" s="334">
        <f>IF(U$6=0,0,U$6/WWP!U$5*1000)</f>
        <v>4.2439091654710301</v>
      </c>
      <c r="V70" s="334">
        <f>IF(V$6=0,0,V$6/WWP!V$5*1000)</f>
        <v>4.5865325836082729</v>
      </c>
      <c r="W70" s="334">
        <f>IF(W$6=0,0,W$6/WWP!W$5*1000)</f>
        <v>2.9139274431999107</v>
      </c>
      <c r="X70" s="334">
        <f>IF(X$6=0,0,X$6/WWP!X$5*1000)</f>
        <v>2.628658618734411</v>
      </c>
      <c r="Y70" s="334">
        <f>IF(Y$6=0,0,Y$6/WWP!Y$5*1000)</f>
        <v>2.5936093131288325</v>
      </c>
      <c r="DA70" s="67"/>
    </row>
    <row r="71" spans="1:105" ht="12" customHeight="1" x14ac:dyDescent="0.25">
      <c r="A71" s="173" t="s">
        <v>92</v>
      </c>
      <c r="B71" s="335">
        <f>IF(B$7=0,0,B$7/WWP!B$5*1000)</f>
        <v>4.12232890008341</v>
      </c>
      <c r="C71" s="335">
        <f>IF(C$7=0,0,C$7/WWP!C$5*1000)</f>
        <v>3.947283901108575</v>
      </c>
      <c r="D71" s="335">
        <f>IF(D$7=0,0,D$7/WWP!D$5*1000)</f>
        <v>4.1929230732523104</v>
      </c>
      <c r="E71" s="335">
        <f>IF(E$7=0,0,E$7/WWP!E$5*1000)</f>
        <v>4.6332346212138322</v>
      </c>
      <c r="F71" s="335">
        <f>IF(F$7=0,0,F$7/WWP!F$5*1000)</f>
        <v>4.9288045556740823</v>
      </c>
      <c r="G71" s="335">
        <f>IF(G$7=0,0,G$7/WWP!G$5*1000)</f>
        <v>4.8296089145707928</v>
      </c>
      <c r="H71" s="335">
        <f>IF(H$7=0,0,H$7/WWP!H$5*1000)</f>
        <v>4.3107755897065125</v>
      </c>
      <c r="I71" s="335">
        <f>IF(I$7=0,0,I$7/WWP!I$5*1000)</f>
        <v>4.7414452179990896</v>
      </c>
      <c r="J71" s="335">
        <f>IF(J$7=0,0,J$7/WWP!J$5*1000)</f>
        <v>4.6243633224376293</v>
      </c>
      <c r="K71" s="335">
        <f>IF(K$7=0,0,K$7/WWP!K$5*1000)</f>
        <v>4.3052849949772574</v>
      </c>
      <c r="L71" s="335">
        <f>IF(L$7=0,0,L$7/WWP!L$5*1000)</f>
        <v>5.5628133157342905</v>
      </c>
      <c r="M71" s="335">
        <f>IF(M$7=0,0,M$7/WWP!M$5*1000)</f>
        <v>5.154633982548769</v>
      </c>
      <c r="N71" s="335">
        <f>IF(N$7=0,0,N$7/WWP!N$5*1000)</f>
        <v>5.4643589292788164</v>
      </c>
      <c r="O71" s="335">
        <f>IF(O$7=0,0,O$7/WWP!O$5*1000)</f>
        <v>5.687872300653245</v>
      </c>
      <c r="P71" s="335">
        <f>IF(P$7=0,0,P$7/WWP!P$5*1000)</f>
        <v>5.1745978064117901</v>
      </c>
      <c r="Q71" s="335">
        <f>IF(Q$7=0,0,Q$7/WWP!Q$5*1000)</f>
        <v>4.7917404504313303</v>
      </c>
      <c r="R71" s="335">
        <f>IF(R$7=0,0,R$7/WWP!R$5*1000)</f>
        <v>4.8442473390895024</v>
      </c>
      <c r="S71" s="335">
        <f>IF(S$7=0,0,S$7/WWP!S$5*1000)</f>
        <v>4.626202001407437</v>
      </c>
      <c r="T71" s="335">
        <f>IF(T$7=0,0,T$7/WWP!T$5*1000)</f>
        <v>4.5505537704235</v>
      </c>
      <c r="U71" s="335">
        <f>IF(U$7=0,0,U$7/WWP!U$5*1000)</f>
        <v>4.6129447450772076</v>
      </c>
      <c r="V71" s="335">
        <f>IF(V$7=0,0,V$7/WWP!V$5*1000)</f>
        <v>4.9853615039220358</v>
      </c>
      <c r="W71" s="335">
        <f>IF(W$7=0,0,W$7/WWP!W$5*1000)</f>
        <v>3.1673124382607734</v>
      </c>
      <c r="X71" s="335">
        <f>IF(X$7=0,0,X$7/WWP!X$5*1000)</f>
        <v>2.857237629059143</v>
      </c>
      <c r="Y71" s="335">
        <f>IF(Y$7=0,0,Y$7/WWP!Y$5*1000)</f>
        <v>2.8191405577487312</v>
      </c>
      <c r="DA71" s="177"/>
    </row>
    <row r="72" spans="1:105" ht="12" customHeight="1" x14ac:dyDescent="0.25">
      <c r="A72" s="173" t="s">
        <v>93</v>
      </c>
      <c r="B72" s="335">
        <f>IF(B$8=0,0,B$8/WWP!B$5*1000)</f>
        <v>10.223375672206856</v>
      </c>
      <c r="C72" s="335">
        <f>IF(C$8=0,0,C$8/WWP!C$5*1000)</f>
        <v>9.7892640747492621</v>
      </c>
      <c r="D72" s="335">
        <f>IF(D$8=0,0,D$8/WWP!D$5*1000)</f>
        <v>10.398449221665725</v>
      </c>
      <c r="E72" s="335">
        <f>IF(E$8=0,0,E$8/WWP!E$5*1000)</f>
        <v>11.490421860610304</v>
      </c>
      <c r="F72" s="335">
        <f>IF(F$8=0,0,F$8/WWP!F$5*1000)</f>
        <v>12.223435298071722</v>
      </c>
      <c r="G72" s="335">
        <f>IF(G$8=0,0,G$8/WWP!G$5*1000)</f>
        <v>11.977430108135568</v>
      </c>
      <c r="H72" s="335">
        <f>IF(H$8=0,0,H$8/WWP!H$5*1000)</f>
        <v>10.690723462472144</v>
      </c>
      <c r="I72" s="335">
        <f>IF(I$8=0,0,I$8/WWP!I$5*1000)</f>
        <v>11.75878414063774</v>
      </c>
      <c r="J72" s="335">
        <f>IF(J$8=0,0,J$8/WWP!J$5*1000)</f>
        <v>11.468421039645321</v>
      </c>
      <c r="K72" s="335">
        <f>IF(K$8=0,0,K$8/WWP!K$5*1000)</f>
        <v>10.677106787543599</v>
      </c>
      <c r="L72" s="335">
        <f>IF(L$8=0,0,L$8/WWP!L$5*1000)</f>
        <v>13.795777023021042</v>
      </c>
      <c r="M72" s="335">
        <f>IF(M$8=0,0,M$8/WWP!M$5*1000)</f>
        <v>12.783492276720947</v>
      </c>
      <c r="N72" s="335">
        <f>IF(N$8=0,0,N$8/WWP!N$5*1000)</f>
        <v>13.551610144611468</v>
      </c>
      <c r="O72" s="335">
        <f>IF(O$8=0,0,O$8/WWP!O$5*1000)</f>
        <v>14.105923305620035</v>
      </c>
      <c r="P72" s="335">
        <f>IF(P$8=0,0,P$8/WWP!P$5*1000)</f>
        <v>12.833002559901237</v>
      </c>
      <c r="Q72" s="335">
        <f>IF(Q$8=0,0,Q$8/WWP!Q$5*1000)</f>
        <v>11.883516317069704</v>
      </c>
      <c r="R72" s="335">
        <f>IF(R$8=0,0,R$8/WWP!R$5*1000)</f>
        <v>12.013733400941975</v>
      </c>
      <c r="S72" s="335">
        <f>IF(S$8=0,0,S$8/WWP!S$5*1000)</f>
        <v>11.472980963490441</v>
      </c>
      <c r="T72" s="335">
        <f>IF(T$8=0,0,T$8/WWP!T$5*1000)</f>
        <v>11.285373350650278</v>
      </c>
      <c r="U72" s="335">
        <f>IF(U$8=0,0,U$8/WWP!U$5*1000)</f>
        <v>11.440102967791473</v>
      </c>
      <c r="V72" s="335">
        <f>IF(V$8=0,0,V$8/WWP!V$5*1000)</f>
        <v>12.363696529726649</v>
      </c>
      <c r="W72" s="335">
        <f>IF(W$8=0,0,W$8/WWP!W$5*1000)</f>
        <v>7.8549348468867199</v>
      </c>
      <c r="X72" s="335">
        <f>IF(X$8=0,0,X$8/WWP!X$5*1000)</f>
        <v>7.0859493200666721</v>
      </c>
      <c r="Y72" s="335">
        <f>IF(Y$8=0,0,Y$8/WWP!Y$5*1000)</f>
        <v>6.9914685832168546</v>
      </c>
      <c r="DA72" s="177"/>
    </row>
    <row r="73" spans="1:105" ht="12" customHeight="1" x14ac:dyDescent="0.25">
      <c r="A73" s="173" t="s">
        <v>94</v>
      </c>
      <c r="B73" s="335">
        <f>IF(B$9=0,0,B$9/WWP!B$5*1000)</f>
        <v>31.329699640633894</v>
      </c>
      <c r="C73" s="335">
        <f>IF(C$9=0,0,C$9/WWP!C$5*1000)</f>
        <v>29.999357648425161</v>
      </c>
      <c r="D73" s="335">
        <f>IF(D$9=0,0,D$9/WWP!D$5*1000)</f>
        <v>31.866215356717532</v>
      </c>
      <c r="E73" s="335">
        <f>IF(E$9=0,0,E$9/WWP!E$5*1000)</f>
        <v>35.212583121225123</v>
      </c>
      <c r="F73" s="335">
        <f>IF(F$9=0,0,F$9/WWP!F$5*1000)</f>
        <v>37.458914623123022</v>
      </c>
      <c r="G73" s="335">
        <f>IF(G$9=0,0,G$9/WWP!G$5*1000)</f>
        <v>36.705027750738026</v>
      </c>
      <c r="H73" s="335">
        <f>IF(H$9=0,0,H$9/WWP!H$5*1000)</f>
        <v>32.761894481769474</v>
      </c>
      <c r="I73" s="335">
        <f>IF(I$9=0,0,I$9/WWP!I$5*1000)</f>
        <v>36.034983656793081</v>
      </c>
      <c r="J73" s="335">
        <f>IF(J$9=0,0,J$9/WWP!J$5*1000)</f>
        <v>35.145161250525994</v>
      </c>
      <c r="K73" s="335">
        <f>IF(K$9=0,0,K$9/WWP!K$5*1000)</f>
        <v>32.720165961827156</v>
      </c>
      <c r="L73" s="335">
        <f>IF(L$9=0,0,L$9/WWP!L$5*1000)</f>
        <v>42.277381199580631</v>
      </c>
      <c r="M73" s="335">
        <f>IF(M$9=0,0,M$9/WWP!M$5*1000)</f>
        <v>39.175218267370653</v>
      </c>
      <c r="N73" s="335">
        <f>IF(N$9=0,0,N$9/WWP!N$5*1000)</f>
        <v>41.529127862519012</v>
      </c>
      <c r="O73" s="335">
        <f>IF(O$9=0,0,O$9/WWP!O$5*1000)</f>
        <v>43.227829484964623</v>
      </c>
      <c r="P73" s="335">
        <f>IF(P$9=0,0,P$9/WWP!P$5*1000)</f>
        <v>39.326943328729598</v>
      </c>
      <c r="Q73" s="335">
        <f>IF(Q$9=0,0,Q$9/WWP!Q$5*1000)</f>
        <v>36.417227423278128</v>
      </c>
      <c r="R73" s="335">
        <f>IF(R$9=0,0,R$9/WWP!R$5*1000)</f>
        <v>36.816279777080233</v>
      </c>
      <c r="S73" s="335">
        <f>IF(S$9=0,0,S$9/WWP!S$5*1000)</f>
        <v>35.159135210696512</v>
      </c>
      <c r="T73" s="335">
        <f>IF(T$9=0,0,T$9/WWP!T$5*1000)</f>
        <v>34.584208655218603</v>
      </c>
      <c r="U73" s="335">
        <f>IF(U$9=0,0,U$9/WWP!U$5*1000)</f>
        <v>35.058380062586778</v>
      </c>
      <c r="V73" s="335">
        <f>IF(V$9=0,0,V$9/WWP!V$5*1000)</f>
        <v>37.888747429807481</v>
      </c>
      <c r="W73" s="335">
        <f>IF(W$9=0,0,W$9/WWP!W$5*1000)</f>
        <v>24.071574530781877</v>
      </c>
      <c r="X73" s="335">
        <f>IF(X$9=0,0,X$9/WWP!X$5*1000)</f>
        <v>21.715005980849483</v>
      </c>
      <c r="Y73" s="335">
        <f>IF(Y$9=0,0,Y$9/WWP!Y$5*1000)</f>
        <v>21.425468238890353</v>
      </c>
      <c r="DA73" s="177"/>
    </row>
    <row r="74" spans="1:105" ht="12" customHeight="1" x14ac:dyDescent="0.25">
      <c r="A74" s="56" t="s">
        <v>95</v>
      </c>
      <c r="B74" s="336">
        <f>IF(B$10=0,0,B$10/WWP!B$5*1000)</f>
        <v>6.9255125521401295</v>
      </c>
      <c r="C74" s="336">
        <f>IF(C$10=0,0,C$10/WWP!C$5*1000)</f>
        <v>6.6314369538624085</v>
      </c>
      <c r="D74" s="336">
        <f>IF(D$10=0,0,D$10/WWP!D$5*1000)</f>
        <v>7.0441107630638795</v>
      </c>
      <c r="E74" s="336">
        <f>IF(E$10=0,0,E$10/WWP!E$5*1000)</f>
        <v>7.7838341636392379</v>
      </c>
      <c r="F74" s="336">
        <f>IF(F$10=0,0,F$10/WWP!F$5*1000)</f>
        <v>8.2803916535324564</v>
      </c>
      <c r="G74" s="336">
        <f>IF(G$10=0,0,G$10/WWP!G$5*1000)</f>
        <v>8.1137429764789317</v>
      </c>
      <c r="H74" s="336">
        <f>IF(H$10=0,0,H$10/WWP!H$5*1000)</f>
        <v>7.2421029907069387</v>
      </c>
      <c r="I74" s="336">
        <f>IF(I$10=0,0,I$10/WWP!I$5*1000)</f>
        <v>7.965627966238471</v>
      </c>
      <c r="J74" s="336">
        <f>IF(J$10=0,0,J$10/WWP!J$5*1000)</f>
        <v>7.7689303816952187</v>
      </c>
      <c r="K74" s="336">
        <f>IF(K$10=0,0,K$10/WWP!K$5*1000)</f>
        <v>7.2328787915617943</v>
      </c>
      <c r="L74" s="336">
        <f>IF(L$10=0,0,L$10/WWP!L$5*1000)</f>
        <v>9.3455263704336122</v>
      </c>
      <c r="M74" s="336">
        <f>IF(M$10=0,0,M$10/WWP!M$5*1000)</f>
        <v>8.2391533683818849</v>
      </c>
      <c r="N74" s="336">
        <f>IF(N$10=0,0,N$10/WWP!N$5*1000)</f>
        <v>8.7155670070335098</v>
      </c>
      <c r="O74" s="336">
        <f>IF(O$10=0,0,O$10/WWP!O$5*1000)</f>
        <v>9.0484828349041493</v>
      </c>
      <c r="P74" s="336">
        <f>IF(P$10=0,0,P$10/WWP!P$5*1000)</f>
        <v>8.2331356507101905</v>
      </c>
      <c r="Q74" s="336">
        <f>IF(Q$10=0,0,Q$10/WWP!Q$5*1000)</f>
        <v>7.6597084866310521</v>
      </c>
      <c r="R74" s="336">
        <f>IF(R$10=0,0,R$10/WWP!R$5*1000)</f>
        <v>7.7120767151243221</v>
      </c>
      <c r="S74" s="336">
        <f>IF(S$10=0,0,S$10/WWP!S$5*1000)</f>
        <v>7.3506486497250716</v>
      </c>
      <c r="T74" s="336">
        <f>IF(T$10=0,0,T$10/WWP!T$5*1000)</f>
        <v>7.2465140990361885</v>
      </c>
      <c r="U74" s="336">
        <f>IF(U$10=0,0,U$10/WWP!U$5*1000)</f>
        <v>7.3953191920903896</v>
      </c>
      <c r="V74" s="336">
        <f>IF(V$10=0,0,V$10/WWP!V$5*1000)</f>
        <v>8.0128114179600196</v>
      </c>
      <c r="W74" s="336">
        <f>IF(W$10=0,0,W$10/WWP!W$5*1000)</f>
        <v>4.7152090690306174</v>
      </c>
      <c r="X74" s="336">
        <f>IF(X$10=0,0,X$10/WWP!X$5*1000)</f>
        <v>4.2601072364479666</v>
      </c>
      <c r="Y74" s="336">
        <f>IF(Y$10=0,0,Y$10/WWP!Y$5*1000)</f>
        <v>4.2340601372879423</v>
      </c>
      <c r="DA74" s="68"/>
    </row>
    <row r="75" spans="1:105" ht="12" customHeight="1" x14ac:dyDescent="0.25">
      <c r="A75" s="174" t="s">
        <v>2898</v>
      </c>
      <c r="B75" s="349">
        <f>IF(B$16=0,0,B$16/WWP!B$5*1000)</f>
        <v>29.206122284151046</v>
      </c>
      <c r="C75" s="349">
        <f>IF(C$16=0,0,C$16/WWP!C$5*1000)</f>
        <v>27.896726974722132</v>
      </c>
      <c r="D75" s="349">
        <f>IF(D$16=0,0,D$16/WWP!D$5*1000)</f>
        <v>28.295466085161483</v>
      </c>
      <c r="E75" s="349">
        <f>IF(E$16=0,0,E$16/WWP!E$5*1000)</f>
        <v>30.938698599594538</v>
      </c>
      <c r="F75" s="349">
        <f>IF(F$16=0,0,F$16/WWP!F$5*1000)</f>
        <v>35.984816032288059</v>
      </c>
      <c r="G75" s="349">
        <f>IF(G$16=0,0,G$16/WWP!G$5*1000)</f>
        <v>34.281506113335517</v>
      </c>
      <c r="H75" s="349">
        <f>IF(H$16=0,0,H$16/WWP!H$5*1000)</f>
        <v>35.459104262375945</v>
      </c>
      <c r="I75" s="349">
        <f>IF(I$16=0,0,I$16/WWP!I$5*1000)</f>
        <v>29.939659608569539</v>
      </c>
      <c r="J75" s="349">
        <f>IF(J$16=0,0,J$16/WWP!J$5*1000)</f>
        <v>44.06047882049338</v>
      </c>
      <c r="K75" s="349">
        <f>IF(K$16=0,0,K$16/WWP!K$5*1000)</f>
        <v>67.56387747166427</v>
      </c>
      <c r="L75" s="349">
        <f>IF(L$16=0,0,L$16/WWP!L$5*1000)</f>
        <v>44.127776448171595</v>
      </c>
      <c r="M75" s="349">
        <f>IF(M$16=0,0,M$16/WWP!M$5*1000)</f>
        <v>53.093463485363309</v>
      </c>
      <c r="N75" s="349">
        <f>IF(N$16=0,0,N$16/WWP!N$5*1000)</f>
        <v>60.167843294577978</v>
      </c>
      <c r="O75" s="349">
        <f>IF(O$16=0,0,O$16/WWP!O$5*1000)</f>
        <v>62.947580988412369</v>
      </c>
      <c r="P75" s="349">
        <f>IF(P$16=0,0,P$16/WWP!P$5*1000)</f>
        <v>66.159276518020732</v>
      </c>
      <c r="Q75" s="349">
        <f>IF(Q$16=0,0,Q$16/WWP!Q$5*1000)</f>
        <v>71.069275044656379</v>
      </c>
      <c r="R75" s="349">
        <f>IF(R$16=0,0,R$16/WWP!R$5*1000)</f>
        <v>78.428032220732916</v>
      </c>
      <c r="S75" s="349">
        <f>IF(S$16=0,0,S$16/WWP!S$5*1000)</f>
        <v>79.950484918846357</v>
      </c>
      <c r="T75" s="349">
        <f>IF(T$16=0,0,T$16/WWP!T$5*1000)</f>
        <v>81.387816303572222</v>
      </c>
      <c r="U75" s="349">
        <f>IF(U$16=0,0,U$16/WWP!U$5*1000)</f>
        <v>72.48640748215864</v>
      </c>
      <c r="V75" s="349">
        <f>IF(V$16=0,0,V$16/WWP!V$5*1000)</f>
        <v>68.917722212338617</v>
      </c>
      <c r="W75" s="349">
        <f>IF(W$16=0,0,W$16/WWP!W$5*1000)</f>
        <v>83.448164749517858</v>
      </c>
      <c r="X75" s="349">
        <f>IF(X$16=0,0,X$16/WWP!X$5*1000)</f>
        <v>79.166525745868327</v>
      </c>
      <c r="Y75" s="349">
        <f>IF(Y$16=0,0,Y$16/WWP!Y$5*1000)</f>
        <v>85.449263052713746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19.292499252390357</v>
      </c>
      <c r="C76" s="349">
        <f>IF(C$27=0,0,C$27/WWP!C$5*1000)</f>
        <v>18.473288657188132</v>
      </c>
      <c r="D76" s="349">
        <f>IF(D$27=0,0,D$27/WWP!D$5*1000)</f>
        <v>19.622879982820805</v>
      </c>
      <c r="E76" s="349">
        <f>IF(E$27=0,0,E$27/WWP!E$5*1000)</f>
        <v>21.683538027280747</v>
      </c>
      <c r="F76" s="349">
        <f>IF(F$27=0,0,F$27/WWP!F$5*1000)</f>
        <v>23.066805320554707</v>
      </c>
      <c r="G76" s="349">
        <f>IF(G$27=0,0,G$27/WWP!G$5*1000)</f>
        <v>22.602569720191315</v>
      </c>
      <c r="H76" s="349">
        <f>IF(H$27=0,0,H$27/WWP!H$5*1000)</f>
        <v>20.17442975982647</v>
      </c>
      <c r="I76" s="349">
        <f>IF(I$27=0,0,I$27/WWP!I$5*1000)</f>
        <v>22.189963620235737</v>
      </c>
      <c r="J76" s="349">
        <f>IF(J$27=0,0,J$27/WWP!J$5*1000)</f>
        <v>21.642020349008106</v>
      </c>
      <c r="K76" s="349">
        <f>IF(K$27=0,0,K$27/WWP!K$5*1000)</f>
        <v>20.148733776493572</v>
      </c>
      <c r="L76" s="349">
        <f>IF(L$27=0,0,L$27/WWP!L$5*1000)</f>
        <v>26.033966317636484</v>
      </c>
      <c r="M76" s="349">
        <f>IF(M$27=0,0,M$27/WWP!M$5*1000)</f>
        <v>24.123687038328246</v>
      </c>
      <c r="N76" s="349">
        <f>IF(N$27=0,0,N$27/WWP!N$5*1000)</f>
        <v>25.573199789024873</v>
      </c>
      <c r="O76" s="349">
        <f>IF(O$27=0,0,O$27/WWP!O$5*1000)</f>
        <v>26.619242367057172</v>
      </c>
      <c r="P76" s="349">
        <f>IF(P$27=0,0,P$27/WWP!P$5*1000)</f>
        <v>24.217117734007179</v>
      </c>
      <c r="Q76" s="349">
        <f>IF(Q$27=0,0,Q$27/WWP!Q$5*1000)</f>
        <v>22.425345308018642</v>
      </c>
      <c r="R76" s="349">
        <f>IF(R$27=0,0,R$27/WWP!R$5*1000)</f>
        <v>22.671077546938889</v>
      </c>
      <c r="S76" s="349">
        <f>IF(S$27=0,0,S$27/WWP!S$5*1000)</f>
        <v>21.650625366586802</v>
      </c>
      <c r="T76" s="349">
        <f>IF(T$27=0,0,T$27/WWP!T$5*1000)</f>
        <v>21.296591645581987</v>
      </c>
      <c r="U76" s="349">
        <f>IF(U$27=0,0,U$27/WWP!U$5*1000)</f>
        <v>21.588581406961335</v>
      </c>
      <c r="V76" s="349">
        <f>IF(V$27=0,0,V$27/WWP!V$5*1000)</f>
        <v>23.331491838355138</v>
      </c>
      <c r="W76" s="349">
        <f>IF(W$27=0,0,W$27/WWP!W$5*1000)</f>
        <v>14.823022211060426</v>
      </c>
      <c r="X76" s="349">
        <f>IF(X$27=0,0,X$27/WWP!X$5*1000)</f>
        <v>13.371872103996791</v>
      </c>
      <c r="Y76" s="349">
        <f>IF(Y$27=0,0,Y$27/WWP!Y$5*1000)</f>
        <v>13.193577810264067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4.0150576697968292</v>
      </c>
      <c r="C77" s="349">
        <f>IF(C$28=0,0,C$28/WWP!C$5*1000)</f>
        <v>3.8389593628145353</v>
      </c>
      <c r="D77" s="349">
        <f>IF(D$28=0,0,D$28/WWP!D$5*1000)</f>
        <v>3.9695187730251371</v>
      </c>
      <c r="E77" s="349">
        <f>IF(E$28=0,0,E$28/WWP!E$5*1000)</f>
        <v>4.3597841605639776</v>
      </c>
      <c r="F77" s="349">
        <f>IF(F$28=0,0,F$28/WWP!F$5*1000)</f>
        <v>4.8868219754582718</v>
      </c>
      <c r="G77" s="349">
        <f>IF(G$28=0,0,G$28/WWP!G$5*1000)</f>
        <v>4.7091505259103279</v>
      </c>
      <c r="H77" s="349">
        <f>IF(H$28=0,0,H$28/WWP!H$5*1000)</f>
        <v>4.5970199919998045</v>
      </c>
      <c r="I77" s="349">
        <f>IF(I$28=0,0,I$28/WWP!I$5*1000)</f>
        <v>4.3221315252097705</v>
      </c>
      <c r="J77" s="349">
        <f>IF(J$28=0,0,J$28/WWP!J$5*1000)</f>
        <v>5.419293122124679</v>
      </c>
      <c r="K77" s="349">
        <f>IF(K$28=0,0,K$28/WWP!K$5*1000)</f>
        <v>7.1957832857934951</v>
      </c>
      <c r="L77" s="349">
        <f>IF(L$28=0,0,L$28/WWP!L$5*1000)</f>
        <v>5.8001252185760315</v>
      </c>
      <c r="M77" s="349">
        <f>IF(M$28=0,0,M$28/WWP!M$5*1000)</f>
        <v>10.646888028942271</v>
      </c>
      <c r="N77" s="349">
        <f>IF(N$28=0,0,N$28/WWP!N$5*1000)</f>
        <v>11.895427247683248</v>
      </c>
      <c r="O77" s="349">
        <f>IF(O$28=0,0,O$28/WWP!O$5*1000)</f>
        <v>12.484716019144532</v>
      </c>
      <c r="P77" s="349">
        <f>IF(P$28=0,0,P$28/WWP!P$5*1000)</f>
        <v>12.638937753495876</v>
      </c>
      <c r="Q77" s="349">
        <f>IF(Q$28=0,0,Q$28/WWP!Q$5*1000)</f>
        <v>12.9359449114973</v>
      </c>
      <c r="R77" s="349">
        <f>IF(R$28=0,0,R$28/WWP!R$5*1000)</f>
        <v>14.109475762567772</v>
      </c>
      <c r="S77" s="349">
        <f>IF(S$28=0,0,S$28/WWP!S$5*1000)</f>
        <v>14.225966384238177</v>
      </c>
      <c r="T77" s="349">
        <f>IF(T$28=0,0,T$28/WWP!T$5*1000)</f>
        <v>14.281646484394827</v>
      </c>
      <c r="U77" s="349">
        <f>IF(U$28=0,0,U$28/WWP!U$5*1000)</f>
        <v>12.892201010753293</v>
      </c>
      <c r="V77" s="349">
        <f>IF(V$28=0,0,V$28/WWP!V$5*1000)</f>
        <v>12.588007739820943</v>
      </c>
      <c r="W77" s="349">
        <f>IF(W$28=0,0,W$28/WWP!W$5*1000)</f>
        <v>15.160109323157902</v>
      </c>
      <c r="X77" s="349">
        <f>IF(X$28=0,0,X$28/WWP!X$5*1000)</f>
        <v>14.311642477653638</v>
      </c>
      <c r="Y77" s="349">
        <f>IF(Y$28=0,0,Y$28/WWP!Y$5*1000)</f>
        <v>15.263733545276271</v>
      </c>
      <c r="DA77" s="178"/>
    </row>
    <row r="78" spans="1:105" ht="12" customHeight="1" x14ac:dyDescent="0.25">
      <c r="A78" s="41" t="s">
        <v>2936</v>
      </c>
      <c r="B78" s="337">
        <f>IF(B$48=0,0,B$48/WWP!B$5*1000)</f>
        <v>15.259212656548762</v>
      </c>
      <c r="C78" s="337">
        <f>IF(C$48=0,0,C$48/WWP!C$5*1000)</f>
        <v>14.611266088343509</v>
      </c>
      <c r="D78" s="337">
        <f>IF(D$48=0,0,D$48/WWP!D$5*1000)</f>
        <v>15.520524047950756</v>
      </c>
      <c r="E78" s="337">
        <f>IF(E$48=0,0,E$48/WWP!E$5*1000)</f>
        <v>17.150381273885131</v>
      </c>
      <c r="F78" s="337">
        <f>IF(F$48=0,0,F$48/WWP!F$5*1000)</f>
        <v>18.244462943283196</v>
      </c>
      <c r="G78" s="337">
        <f>IF(G$48=0,0,G$48/WWP!G$5*1000)</f>
        <v>17.877280358175263</v>
      </c>
      <c r="H78" s="337">
        <f>IF(H$48=0,0,H$48/WWP!H$5*1000)</f>
        <v>15.956766922857632</v>
      </c>
      <c r="I78" s="337">
        <f>IF(I$48=0,0,I$48/WWP!I$5*1000)</f>
        <v>17.550933618945443</v>
      </c>
      <c r="J78" s="337">
        <f>IF(J$48=0,0,J$48/WWP!J$5*1000)</f>
        <v>17.117543274335137</v>
      </c>
      <c r="K78" s="337">
        <f>IF(K$48=0,0,K$48/WWP!K$5*1000)</f>
        <v>15.936442937407831</v>
      </c>
      <c r="L78" s="337">
        <f>IF(L$48=0,0,L$48/WWP!L$5*1000)</f>
        <v>20.59130976952207</v>
      </c>
      <c r="M78" s="337">
        <f>IF(M$48=0,0,M$48/WWP!M$5*1000)</f>
        <v>19.080393149802536</v>
      </c>
      <c r="N78" s="337">
        <f>IF(N$48=0,0,N$48/WWP!N$5*1000)</f>
        <v>20.226871012618474</v>
      </c>
      <c r="O78" s="337">
        <f>IF(O$48=0,0,O$48/WWP!O$5*1000)</f>
        <v>21.054228108098055</v>
      </c>
      <c r="P78" s="337">
        <f>IF(P$48=0,0,P$48/WWP!P$5*1000)</f>
        <v>19.15429124021389</v>
      </c>
      <c r="Q78" s="337">
        <f>IF(Q$48=0,0,Q$48/WWP!Q$5*1000)</f>
        <v>17.737106451316635</v>
      </c>
      <c r="R78" s="337">
        <f>IF(R$48=0,0,R$48/WWP!R$5*1000)</f>
        <v>17.931465950373724</v>
      </c>
      <c r="S78" s="337">
        <f>IF(S$48=0,0,S$48/WWP!S$5*1000)</f>
        <v>17.124349328409771</v>
      </c>
      <c r="T78" s="337">
        <f>IF(T$48=0,0,T$48/WWP!T$5*1000)</f>
        <v>16.844329836599641</v>
      </c>
      <c r="U78" s="337">
        <f>IF(U$48=0,0,U$48/WWP!U$5*1000)</f>
        <v>17.075276268377802</v>
      </c>
      <c r="V78" s="337">
        <f>IF(V$48=0,0,V$48/WWP!V$5*1000)</f>
        <v>18.453814142917825</v>
      </c>
      <c r="W78" s="337">
        <f>IF(W$48=0,0,W$48/WWP!W$5*1000)</f>
        <v>11.724123721466091</v>
      </c>
      <c r="X78" s="337">
        <f>IF(X$48=0,0,X$48/WWP!X$5*1000)</f>
        <v>10.576350807725332</v>
      </c>
      <c r="Y78" s="337">
        <f>IF(Y$48=0,0,Y$48/WWP!Y$5*1000)</f>
        <v>10.435330688562708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IT: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209.52829852561439</v>
      </c>
      <c r="C5" s="223">
        <v>218.0354470342904</v>
      </c>
      <c r="D5" s="223">
        <v>218.75943175441171</v>
      </c>
      <c r="E5" s="223">
        <v>218.04129516000029</v>
      </c>
      <c r="F5" s="223">
        <v>227.47565460443019</v>
      </c>
      <c r="G5" s="223">
        <v>228.226429299882</v>
      </c>
      <c r="H5" s="223">
        <v>243.7612489430056</v>
      </c>
      <c r="I5" s="223">
        <v>227.59072021224191</v>
      </c>
      <c r="J5" s="223">
        <v>242.9189901811242</v>
      </c>
      <c r="K5" s="223">
        <v>249.99593860805859</v>
      </c>
      <c r="L5" s="223">
        <v>210.30549824447741</v>
      </c>
      <c r="M5" s="223">
        <v>212.20212227798561</v>
      </c>
      <c r="N5" s="223">
        <v>192.10726513558939</v>
      </c>
      <c r="O5" s="223">
        <v>179.39408891388209</v>
      </c>
      <c r="P5" s="223">
        <v>182.87003518370059</v>
      </c>
      <c r="Q5" s="223">
        <v>199.20908339947579</v>
      </c>
      <c r="R5" s="223">
        <v>203.1848771936989</v>
      </c>
      <c r="S5" s="223">
        <v>209.6765566299089</v>
      </c>
      <c r="T5" s="223">
        <v>212.85493956343291</v>
      </c>
      <c r="U5" s="223">
        <v>209.77431771441559</v>
      </c>
      <c r="V5" s="223">
        <v>210.53252261935029</v>
      </c>
      <c r="W5" s="223">
        <v>183.8023642669186</v>
      </c>
      <c r="X5" s="223">
        <v>174.47652905907131</v>
      </c>
      <c r="Y5" s="223">
        <v>169.15459440262461</v>
      </c>
      <c r="DA5" s="89" t="s">
        <v>2938</v>
      </c>
    </row>
    <row r="6" spans="1:105" ht="12" customHeight="1" x14ac:dyDescent="0.25">
      <c r="A6" s="55" t="s">
        <v>91</v>
      </c>
      <c r="B6" s="259">
        <v>6.2550577025481431</v>
      </c>
      <c r="C6" s="259">
        <v>6.5123909314600192</v>
      </c>
      <c r="D6" s="259">
        <v>6.5961017408623484</v>
      </c>
      <c r="E6" s="259">
        <v>6.588350739991788</v>
      </c>
      <c r="F6" s="259">
        <v>6.7170173544432288</v>
      </c>
      <c r="G6" s="259">
        <v>6.779025361407907</v>
      </c>
      <c r="H6" s="259">
        <v>6.9603987817792197</v>
      </c>
      <c r="I6" s="259">
        <v>6.9076919758597422</v>
      </c>
      <c r="J6" s="259">
        <v>6.7030655528759118</v>
      </c>
      <c r="K6" s="259">
        <v>5.8969614623283286</v>
      </c>
      <c r="L6" s="259">
        <v>6.0659332813059761</v>
      </c>
      <c r="M6" s="259">
        <v>5.610203495028621</v>
      </c>
      <c r="N6" s="259">
        <v>4.9731338005270596</v>
      </c>
      <c r="O6" s="259">
        <v>4.6394499133126752</v>
      </c>
      <c r="P6" s="259">
        <v>4.505884287545217</v>
      </c>
      <c r="Q6" s="259">
        <v>4.6835544714786144</v>
      </c>
      <c r="R6" s="259">
        <v>4.617029418410219</v>
      </c>
      <c r="S6" s="259">
        <v>4.6400306172237897</v>
      </c>
      <c r="T6" s="259">
        <v>4.6542417786456332</v>
      </c>
      <c r="U6" s="259">
        <v>4.8414792137959264</v>
      </c>
      <c r="V6" s="259">
        <v>5.0871185104551344</v>
      </c>
      <c r="W6" s="259">
        <v>3.33895617392302</v>
      </c>
      <c r="X6" s="259">
        <v>3.0870215253439639</v>
      </c>
      <c r="Y6" s="259">
        <v>2.8542188051980908</v>
      </c>
      <c r="DA6" s="67" t="s">
        <v>2939</v>
      </c>
    </row>
    <row r="7" spans="1:105" ht="12" customHeight="1" x14ac:dyDescent="0.25">
      <c r="A7" s="173" t="s">
        <v>92</v>
      </c>
      <c r="B7" s="224">
        <v>1.7638763490649969</v>
      </c>
      <c r="C7" s="224">
        <v>1.8364422657824839</v>
      </c>
      <c r="D7" s="224">
        <v>1.860048045918727</v>
      </c>
      <c r="E7" s="224">
        <v>1.857862325535748</v>
      </c>
      <c r="F7" s="224">
        <v>1.894145283893224</v>
      </c>
      <c r="G7" s="224">
        <v>1.9116310469571041</v>
      </c>
      <c r="H7" s="224">
        <v>1.9627769039188481</v>
      </c>
      <c r="I7" s="224">
        <v>1.9479140053146911</v>
      </c>
      <c r="J7" s="224">
        <v>1.890210987203776</v>
      </c>
      <c r="K7" s="224">
        <v>1.6628960673714299</v>
      </c>
      <c r="L7" s="224">
        <v>1.710544771720192</v>
      </c>
      <c r="M7" s="224">
        <v>1.5820326092741761</v>
      </c>
      <c r="N7" s="224">
        <v>1.4023840400244321</v>
      </c>
      <c r="O7" s="224">
        <v>1.3082878470377941</v>
      </c>
      <c r="P7" s="224">
        <v>1.2706234065893369</v>
      </c>
      <c r="Q7" s="224">
        <v>1.3207249804319701</v>
      </c>
      <c r="R7" s="224">
        <v>1.3019654464184249</v>
      </c>
      <c r="S7" s="224">
        <v>1.308451600905997</v>
      </c>
      <c r="T7" s="224">
        <v>1.312459035004411</v>
      </c>
      <c r="U7" s="224">
        <v>1.365258497331777</v>
      </c>
      <c r="V7" s="224">
        <v>1.434526818485973</v>
      </c>
      <c r="W7" s="224">
        <v>0.94155899206943217</v>
      </c>
      <c r="X7" s="224">
        <v>0.87051543191848946</v>
      </c>
      <c r="Y7" s="224">
        <v>0.80486692288938433</v>
      </c>
      <c r="DA7" s="177" t="s">
        <v>2940</v>
      </c>
    </row>
    <row r="8" spans="1:105" ht="12" customHeight="1" x14ac:dyDescent="0.25">
      <c r="A8" s="173" t="s">
        <v>93</v>
      </c>
      <c r="B8" s="224">
        <v>23.928736256430909</v>
      </c>
      <c r="C8" s="224">
        <v>24.91316505908441</v>
      </c>
      <c r="D8" s="224">
        <v>25.23340093463592</v>
      </c>
      <c r="E8" s="224">
        <v>25.20374946467755</v>
      </c>
      <c r="F8" s="224">
        <v>25.6959638659871</v>
      </c>
      <c r="G8" s="224">
        <v>25.933175625654851</v>
      </c>
      <c r="H8" s="224">
        <v>26.62702002268157</v>
      </c>
      <c r="I8" s="224">
        <v>26.4253900269659</v>
      </c>
      <c r="J8" s="224">
        <v>25.64259122006084</v>
      </c>
      <c r="K8" s="224">
        <v>22.558838344354299</v>
      </c>
      <c r="L8" s="224">
        <v>23.205240389444679</v>
      </c>
      <c r="M8" s="224">
        <v>21.461845143772042</v>
      </c>
      <c r="N8" s="224">
        <v>19.02473370186117</v>
      </c>
      <c r="O8" s="224">
        <v>17.748225297003302</v>
      </c>
      <c r="P8" s="224">
        <v>17.23726971771061</v>
      </c>
      <c r="Q8" s="224">
        <v>17.916947376038511</v>
      </c>
      <c r="R8" s="224">
        <v>17.662455647102071</v>
      </c>
      <c r="S8" s="224">
        <v>17.75044678102358</v>
      </c>
      <c r="T8" s="224">
        <v>17.80481160861299</v>
      </c>
      <c r="U8" s="224">
        <v>18.521088806378369</v>
      </c>
      <c r="V8" s="224">
        <v>19.460782446866919</v>
      </c>
      <c r="W8" s="224">
        <v>12.77318379094053</v>
      </c>
      <c r="X8" s="224">
        <v>11.809407268583429</v>
      </c>
      <c r="Y8" s="224">
        <v>10.9188199782566</v>
      </c>
      <c r="DA8" s="177" t="s">
        <v>2941</v>
      </c>
    </row>
    <row r="9" spans="1:105" ht="12" customHeight="1" x14ac:dyDescent="0.25">
      <c r="A9" s="173" t="s">
        <v>94</v>
      </c>
      <c r="B9" s="224">
        <v>54.589386429063211</v>
      </c>
      <c r="C9" s="224">
        <v>56.835195139730473</v>
      </c>
      <c r="D9" s="224">
        <v>57.565759419080237</v>
      </c>
      <c r="E9" s="224">
        <v>57.498114578399942</v>
      </c>
      <c r="F9" s="224">
        <v>58.621018933694323</v>
      </c>
      <c r="G9" s="224">
        <v>59.162177659138528</v>
      </c>
      <c r="H9" s="224">
        <v>60.745066931059561</v>
      </c>
      <c r="I9" s="224">
        <v>60.285082014436362</v>
      </c>
      <c r="J9" s="224">
        <v>58.499258220467077</v>
      </c>
      <c r="K9" s="224">
        <v>51.464194789633467</v>
      </c>
      <c r="L9" s="224">
        <v>52.938852316459297</v>
      </c>
      <c r="M9" s="224">
        <v>48.961589340900453</v>
      </c>
      <c r="N9" s="224">
        <v>43.401729561953317</v>
      </c>
      <c r="O9" s="224">
        <v>40.489590373073007</v>
      </c>
      <c r="P9" s="224">
        <v>39.323931172888607</v>
      </c>
      <c r="Q9" s="224">
        <v>40.874501413625467</v>
      </c>
      <c r="R9" s="224">
        <v>40.293921345165813</v>
      </c>
      <c r="S9" s="224">
        <v>40.494658315162781</v>
      </c>
      <c r="T9" s="224">
        <v>40.618682523947747</v>
      </c>
      <c r="U9" s="224">
        <v>42.252748457063312</v>
      </c>
      <c r="V9" s="224">
        <v>44.396501420689873</v>
      </c>
      <c r="W9" s="224">
        <v>29.1398700884466</v>
      </c>
      <c r="X9" s="224">
        <v>26.941176081107589</v>
      </c>
      <c r="Y9" s="224">
        <v>24.909450994606299</v>
      </c>
      <c r="DA9" s="177" t="s">
        <v>2942</v>
      </c>
    </row>
    <row r="10" spans="1:105" ht="12" customHeight="1" x14ac:dyDescent="0.25">
      <c r="A10" s="56" t="s">
        <v>95</v>
      </c>
      <c r="B10" s="260">
        <v>20.102841126709482</v>
      </c>
      <c r="C10" s="260">
        <v>20.929872508902999</v>
      </c>
      <c r="D10" s="260">
        <v>21.198906813945101</v>
      </c>
      <c r="E10" s="260">
        <v>21.173996230144979</v>
      </c>
      <c r="F10" s="260">
        <v>21.587511921227289</v>
      </c>
      <c r="G10" s="260">
        <v>21.786796591628811</v>
      </c>
      <c r="H10" s="260">
        <v>22.369704252552079</v>
      </c>
      <c r="I10" s="260">
        <v>22.2003122827124</v>
      </c>
      <c r="J10" s="260">
        <v>21.542672870386099</v>
      </c>
      <c r="K10" s="260">
        <v>18.951972155144549</v>
      </c>
      <c r="L10" s="260">
        <v>19.49502288198515</v>
      </c>
      <c r="M10" s="260">
        <v>17.143130747978478</v>
      </c>
      <c r="N10" s="260">
        <v>15.16205857278381</v>
      </c>
      <c r="O10" s="260">
        <v>14.10698223192164</v>
      </c>
      <c r="P10" s="260">
        <v>13.6997032582365</v>
      </c>
      <c r="Q10" s="260">
        <v>14.305175008231091</v>
      </c>
      <c r="R10" s="260">
        <v>14.039221087136861</v>
      </c>
      <c r="S10" s="260">
        <v>14.077778903062921</v>
      </c>
      <c r="T10" s="260">
        <v>14.15274842741219</v>
      </c>
      <c r="U10" s="260">
        <v>14.83079930841126</v>
      </c>
      <c r="V10" s="260">
        <v>15.62774221747339</v>
      </c>
      <c r="W10" s="260">
        <v>9.3602339494776388</v>
      </c>
      <c r="X10" s="260">
        <v>8.6519990624198826</v>
      </c>
      <c r="Y10" s="260">
        <v>8.0355193185374194</v>
      </c>
      <c r="DA10" s="68" t="s">
        <v>2943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1.2067033041384401E-3</v>
      </c>
      <c r="X11" s="226">
        <v>2.6331127518734179E-4</v>
      </c>
      <c r="Y11" s="226">
        <v>8.6735588074892637E-4</v>
      </c>
      <c r="DA11" s="69" t="s">
        <v>2944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4.6558294995070637E-2</v>
      </c>
      <c r="N12" s="226">
        <v>4.9012981334223417E-2</v>
      </c>
      <c r="O12" s="226">
        <v>4.9553365544481809E-2</v>
      </c>
      <c r="P12" s="226">
        <v>6.0860769741703048E-2</v>
      </c>
      <c r="Q12" s="226">
        <v>6.94231194234632E-2</v>
      </c>
      <c r="R12" s="226">
        <v>8.9620625638048762E-2</v>
      </c>
      <c r="S12" s="226">
        <v>0.1061169944439132</v>
      </c>
      <c r="T12" s="226">
        <v>0.10472676953130849</v>
      </c>
      <c r="U12" s="226">
        <v>7.0699386571929035E-2</v>
      </c>
      <c r="V12" s="226">
        <v>5.5712442271735517E-2</v>
      </c>
      <c r="W12" s="226">
        <v>0.63326907146672351</v>
      </c>
      <c r="X12" s="226">
        <v>0.66582593782603849</v>
      </c>
      <c r="Y12" s="226">
        <v>0.73112428471583002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6.1251844306878238E-2</v>
      </c>
      <c r="X14" s="226">
        <v>8.9686295452003253E-2</v>
      </c>
      <c r="Y14" s="226">
        <v>0.1248631255324998</v>
      </c>
      <c r="DA14" s="69" t="s">
        <v>2947</v>
      </c>
    </row>
    <row r="15" spans="1:105" ht="12" customHeight="1" x14ac:dyDescent="0.25">
      <c r="A15" s="37" t="s">
        <v>40</v>
      </c>
      <c r="B15" s="226">
        <v>20.102841126709482</v>
      </c>
      <c r="C15" s="226">
        <v>20.929872508902999</v>
      </c>
      <c r="D15" s="226">
        <v>21.198906813945101</v>
      </c>
      <c r="E15" s="226">
        <v>21.173996230144979</v>
      </c>
      <c r="F15" s="226">
        <v>21.587511921227289</v>
      </c>
      <c r="G15" s="226">
        <v>21.786796591628811</v>
      </c>
      <c r="H15" s="226">
        <v>22.369704252552079</v>
      </c>
      <c r="I15" s="226">
        <v>22.2003122827124</v>
      </c>
      <c r="J15" s="226">
        <v>21.542672870386099</v>
      </c>
      <c r="K15" s="226">
        <v>18.951972155144549</v>
      </c>
      <c r="L15" s="226">
        <v>19.49502288198515</v>
      </c>
      <c r="M15" s="226">
        <v>17.096572452983409</v>
      </c>
      <c r="N15" s="226">
        <v>15.113045591449589</v>
      </c>
      <c r="O15" s="226">
        <v>14.05742886637716</v>
      </c>
      <c r="P15" s="226">
        <v>13.638842488494801</v>
      </c>
      <c r="Q15" s="226">
        <v>14.23575188880762</v>
      </c>
      <c r="R15" s="226">
        <v>13.94960046149882</v>
      </c>
      <c r="S15" s="226">
        <v>13.97166190861901</v>
      </c>
      <c r="T15" s="226">
        <v>14.048021657880881</v>
      </c>
      <c r="U15" s="226">
        <v>14.760099921839331</v>
      </c>
      <c r="V15" s="226">
        <v>15.572029775201649</v>
      </c>
      <c r="W15" s="226">
        <v>8.6645063303998988</v>
      </c>
      <c r="X15" s="226">
        <v>7.8962235178666544</v>
      </c>
      <c r="Y15" s="226">
        <v>7.1786645524083408</v>
      </c>
      <c r="DA15" s="69" t="s">
        <v>2948</v>
      </c>
    </row>
    <row r="16" spans="1:105" ht="12" customHeight="1" x14ac:dyDescent="0.25">
      <c r="A16" s="57" t="s">
        <v>2898</v>
      </c>
      <c r="B16" s="261">
        <v>41.623789219388122</v>
      </c>
      <c r="C16" s="261">
        <v>43.228919900642829</v>
      </c>
      <c r="D16" s="261">
        <v>41.808668471227023</v>
      </c>
      <c r="E16" s="261">
        <v>41.321254033494448</v>
      </c>
      <c r="F16" s="261">
        <v>47.048535448641452</v>
      </c>
      <c r="G16" s="261">
        <v>46.200385551424539</v>
      </c>
      <c r="H16" s="261">
        <v>56.399057713342017</v>
      </c>
      <c r="I16" s="261">
        <v>42.355328691447951</v>
      </c>
      <c r="J16" s="261">
        <v>62.079966572129202</v>
      </c>
      <c r="K16" s="261">
        <v>89.110736392723837</v>
      </c>
      <c r="L16" s="261">
        <v>47.126114165647103</v>
      </c>
      <c r="M16" s="261">
        <v>57.837346095260408</v>
      </c>
      <c r="N16" s="261">
        <v>54.910344322868752</v>
      </c>
      <c r="O16" s="261">
        <v>51.383925889387363</v>
      </c>
      <c r="P16" s="261">
        <v>57.761865461516201</v>
      </c>
      <c r="Q16" s="261">
        <v>68.341265377988236</v>
      </c>
      <c r="R16" s="261">
        <v>73.55117866468062</v>
      </c>
      <c r="S16" s="261">
        <v>78.904714455935775</v>
      </c>
      <c r="T16" s="261">
        <v>81.477560037340339</v>
      </c>
      <c r="U16" s="261">
        <v>74.178452433074426</v>
      </c>
      <c r="V16" s="261">
        <v>68.937990954841041</v>
      </c>
      <c r="W16" s="261">
        <v>86.416596662257319</v>
      </c>
      <c r="X16" s="261">
        <v>83.961822723708224</v>
      </c>
      <c r="Y16" s="261">
        <v>84.638227225672992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2952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4.4012433415616253E-2</v>
      </c>
      <c r="X20" s="229">
        <v>8.8002310592595317E-3</v>
      </c>
      <c r="Y20" s="229">
        <v>2.4619992996510728E-2</v>
      </c>
      <c r="DA20" s="73" t="s">
        <v>2953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9.2074793648964608</v>
      </c>
      <c r="N23" s="229">
        <v>8.5057241808839166</v>
      </c>
      <c r="O23" s="229">
        <v>8.5297311124507278</v>
      </c>
      <c r="P23" s="229">
        <v>7.8728160080065281</v>
      </c>
      <c r="Q23" s="229">
        <v>6.6749228527387379</v>
      </c>
      <c r="R23" s="229">
        <v>7.270331686155977</v>
      </c>
      <c r="S23" s="229">
        <v>7.5808680111918738</v>
      </c>
      <c r="T23" s="229">
        <v>6.9803241223059693</v>
      </c>
      <c r="U23" s="229">
        <v>6.0531063149072413</v>
      </c>
      <c r="V23" s="229">
        <v>6.1334478912932511</v>
      </c>
      <c r="W23" s="229">
        <v>22.070463020380789</v>
      </c>
      <c r="X23" s="229">
        <v>21.263444390555168</v>
      </c>
      <c r="Y23" s="229">
        <v>19.830336992359872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41.623789219388122</v>
      </c>
      <c r="C25" s="229">
        <v>43.228919900642829</v>
      </c>
      <c r="D25" s="229">
        <v>41.808668471227023</v>
      </c>
      <c r="E25" s="229">
        <v>41.321254033494448</v>
      </c>
      <c r="F25" s="229">
        <v>40.825429117584939</v>
      </c>
      <c r="G25" s="229">
        <v>39.867421198447502</v>
      </c>
      <c r="H25" s="229">
        <v>39.867421198428559</v>
      </c>
      <c r="I25" s="229">
        <v>33.615017275478543</v>
      </c>
      <c r="J25" s="229">
        <v>48.884633676758376</v>
      </c>
      <c r="K25" s="229">
        <v>75.30606006643626</v>
      </c>
      <c r="L25" s="229">
        <v>34.959634908571012</v>
      </c>
      <c r="M25" s="229">
        <v>35.354594593479533</v>
      </c>
      <c r="N25" s="229">
        <v>32.959544542091891</v>
      </c>
      <c r="O25" s="229">
        <v>31.446868613425391</v>
      </c>
      <c r="P25" s="229">
        <v>34.715912562837111</v>
      </c>
      <c r="Q25" s="229">
        <v>48.80061965570453</v>
      </c>
      <c r="R25" s="229">
        <v>52.456212811926207</v>
      </c>
      <c r="S25" s="229">
        <v>56.271211757514443</v>
      </c>
      <c r="T25" s="229">
        <v>60.702232848298401</v>
      </c>
      <c r="U25" s="229">
        <v>56.99620707663022</v>
      </c>
      <c r="V25" s="229">
        <v>50.727496507172617</v>
      </c>
      <c r="W25" s="229">
        <v>62.429860026381931</v>
      </c>
      <c r="X25" s="229">
        <v>61.033508876732789</v>
      </c>
      <c r="Y25" s="229">
        <v>63.243891450678717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6.223106331056508</v>
      </c>
      <c r="G26" s="229">
        <v>6.3329643529770339</v>
      </c>
      <c r="H26" s="229">
        <v>16.531636514913451</v>
      </c>
      <c r="I26" s="229">
        <v>8.7403114159694102</v>
      </c>
      <c r="J26" s="229">
        <v>13.19533289537082</v>
      </c>
      <c r="K26" s="229">
        <v>13.804676326287581</v>
      </c>
      <c r="L26" s="229">
        <v>12.166479257076089</v>
      </c>
      <c r="M26" s="229">
        <v>13.27527213688442</v>
      </c>
      <c r="N26" s="229">
        <v>13.44507559989294</v>
      </c>
      <c r="O26" s="229">
        <v>11.407326163511231</v>
      </c>
      <c r="P26" s="229">
        <v>15.173136890672559</v>
      </c>
      <c r="Q26" s="229">
        <v>12.865722869544969</v>
      </c>
      <c r="R26" s="229">
        <v>13.824634166598431</v>
      </c>
      <c r="S26" s="229">
        <v>15.05263468722945</v>
      </c>
      <c r="T26" s="229">
        <v>13.795003066735971</v>
      </c>
      <c r="U26" s="229">
        <v>11.129139041536961</v>
      </c>
      <c r="V26" s="229">
        <v>12.077046556375169</v>
      </c>
      <c r="W26" s="229">
        <v>1.8722611820789801</v>
      </c>
      <c r="X26" s="229">
        <v>1.656069225361009</v>
      </c>
      <c r="Y26" s="229">
        <v>1.539378789637895</v>
      </c>
      <c r="DA26" s="73" t="s">
        <v>2959</v>
      </c>
    </row>
    <row r="27" spans="1:105" ht="12" customHeight="1" x14ac:dyDescent="0.25">
      <c r="A27" s="57" t="s">
        <v>2910</v>
      </c>
      <c r="B27" s="261">
        <v>29.436952499637869</v>
      </c>
      <c r="C27" s="261">
        <v>30.647989455055779</v>
      </c>
      <c r="D27" s="261">
        <v>31.041941235721019</v>
      </c>
      <c r="E27" s="261">
        <v>31.005464218992891</v>
      </c>
      <c r="F27" s="261">
        <v>31.610982696680679</v>
      </c>
      <c r="G27" s="261">
        <v>31.902798830506729</v>
      </c>
      <c r="H27" s="261">
        <v>32.756361021946176</v>
      </c>
      <c r="I27" s="261">
        <v>32.508317308196382</v>
      </c>
      <c r="J27" s="261">
        <v>31.545324066568561</v>
      </c>
      <c r="K27" s="261">
        <v>27.751714326798101</v>
      </c>
      <c r="L27" s="261">
        <v>28.546913291468901</v>
      </c>
      <c r="M27" s="261">
        <v>26.40220149035288</v>
      </c>
      <c r="N27" s="261">
        <v>23.40408520944926</v>
      </c>
      <c r="O27" s="261">
        <v>21.833734110398179</v>
      </c>
      <c r="P27" s="261">
        <v>21.205160375626811</v>
      </c>
      <c r="Q27" s="261">
        <v>22.041294751000962</v>
      </c>
      <c r="R27" s="261">
        <v>21.728220928130789</v>
      </c>
      <c r="S27" s="261">
        <v>21.836466963436589</v>
      </c>
      <c r="T27" s="261">
        <v>21.903346168015169</v>
      </c>
      <c r="U27" s="261">
        <v>22.784505023260881</v>
      </c>
      <c r="V27" s="261">
        <v>23.940509116533409</v>
      </c>
      <c r="W27" s="261">
        <v>15.71347523302693</v>
      </c>
      <c r="X27" s="261">
        <v>14.527844558474801</v>
      </c>
      <c r="Y27" s="261">
        <v>13.43225073015107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4.6643126604135512</v>
      </c>
      <c r="C28" s="261">
        <f t="shared" si="0"/>
        <v>4.8506247519845935</v>
      </c>
      <c r="D28" s="261">
        <f t="shared" si="0"/>
        <v>4.8102337345093469</v>
      </c>
      <c r="E28" s="261">
        <f t="shared" si="0"/>
        <v>4.7817918710717287</v>
      </c>
      <c r="F28" s="261">
        <f t="shared" si="0"/>
        <v>5.1310170325469233</v>
      </c>
      <c r="G28" s="261">
        <f t="shared" si="0"/>
        <v>5.1116992792808471</v>
      </c>
      <c r="H28" s="261">
        <f t="shared" si="0"/>
        <v>5.7144878986374295</v>
      </c>
      <c r="I28" s="261">
        <f t="shared" si="0"/>
        <v>4.9631941837992821</v>
      </c>
      <c r="J28" s="261">
        <f t="shared" si="0"/>
        <v>5.9070260135953951</v>
      </c>
      <c r="K28" s="261">
        <f t="shared" si="0"/>
        <v>6.9903551172640483</v>
      </c>
      <c r="L28" s="261">
        <f t="shared" si="0"/>
        <v>4.874826588116008</v>
      </c>
      <c r="M28" s="261">
        <f t="shared" si="0"/>
        <v>8.8407846354458854</v>
      </c>
      <c r="N28" s="261">
        <f t="shared" si="0"/>
        <v>8.2323595771514118</v>
      </c>
      <c r="O28" s="261">
        <f t="shared" si="0"/>
        <v>7.736519630617483</v>
      </c>
      <c r="P28" s="261">
        <f t="shared" si="0"/>
        <v>8.2982488025566568</v>
      </c>
      <c r="Q28" s="261">
        <f t="shared" si="0"/>
        <v>9.3867170095650412</v>
      </c>
      <c r="R28" s="261">
        <f t="shared" si="0"/>
        <v>9.9408747523456196</v>
      </c>
      <c r="S28" s="261">
        <f t="shared" si="0"/>
        <v>10.514113594902589</v>
      </c>
      <c r="T28" s="261">
        <f t="shared" si="0"/>
        <v>10.719480895114119</v>
      </c>
      <c r="U28" s="261">
        <f t="shared" si="0"/>
        <v>9.975275627566992</v>
      </c>
      <c r="V28" s="261">
        <f t="shared" si="0"/>
        <v>9.5559223654746219</v>
      </c>
      <c r="W28" s="261">
        <f t="shared" si="0"/>
        <v>11.618667458756892</v>
      </c>
      <c r="X28" s="261">
        <f t="shared" si="0"/>
        <v>11.220977239297213</v>
      </c>
      <c r="Y28" s="261">
        <f t="shared" si="0"/>
        <v>11.166449290593025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0</v>
      </c>
      <c r="F29" s="329">
        <v>0</v>
      </c>
      <c r="G29" s="329">
        <v>0</v>
      </c>
      <c r="H29" s="329">
        <v>0</v>
      </c>
      <c r="I29" s="329">
        <v>0</v>
      </c>
      <c r="J29" s="329">
        <v>0</v>
      </c>
      <c r="K29" s="329">
        <v>0</v>
      </c>
      <c r="L29" s="329">
        <v>0</v>
      </c>
      <c r="M29" s="329">
        <v>3.5911544303260321</v>
      </c>
      <c r="N29" s="329">
        <v>3.3895469215913789</v>
      </c>
      <c r="O29" s="329">
        <v>3.2104354547603111</v>
      </c>
      <c r="P29" s="329">
        <v>3.4939159504567279</v>
      </c>
      <c r="Q29" s="329">
        <v>3.9612790449761901</v>
      </c>
      <c r="R29" s="329">
        <v>4.2711269817547448</v>
      </c>
      <c r="S29" s="329">
        <v>4.5568064031506328</v>
      </c>
      <c r="T29" s="329">
        <v>4.6227142596810227</v>
      </c>
      <c r="U29" s="329">
        <v>4.1832039243108552</v>
      </c>
      <c r="V29" s="329">
        <v>3.9381607680181179</v>
      </c>
      <c r="W29" s="329">
        <v>5.7907784191116702</v>
      </c>
      <c r="X29" s="329">
        <v>5.6214212631384717</v>
      </c>
      <c r="Y29" s="329">
        <v>5.6247687285573642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2963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1.1283086003921189E-2</v>
      </c>
      <c r="X32" s="295">
        <v>2.2766942444819071E-3</v>
      </c>
      <c r="Y32" s="295">
        <v>6.8282436426584841E-3</v>
      </c>
      <c r="DA32" s="122" t="s">
        <v>2964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</v>
      </c>
      <c r="J34" s="295">
        <v>0</v>
      </c>
      <c r="K34" s="295">
        <v>0</v>
      </c>
      <c r="L34" s="295">
        <v>0</v>
      </c>
      <c r="M34" s="295">
        <v>3.5911544303260321</v>
      </c>
      <c r="N34" s="295">
        <v>3.3895469215913789</v>
      </c>
      <c r="O34" s="295">
        <v>3.2104354547603111</v>
      </c>
      <c r="P34" s="295">
        <v>3.4939159504567279</v>
      </c>
      <c r="Q34" s="295">
        <v>3.9612790449761901</v>
      </c>
      <c r="R34" s="295">
        <v>4.2711269817547448</v>
      </c>
      <c r="S34" s="295">
        <v>4.5568064031506328</v>
      </c>
      <c r="T34" s="295">
        <v>4.6227142596810227</v>
      </c>
      <c r="U34" s="295">
        <v>4.1832039243108552</v>
      </c>
      <c r="V34" s="295">
        <v>3.9381607680181179</v>
      </c>
      <c r="W34" s="295">
        <v>5.7794953331077492</v>
      </c>
      <c r="X34" s="295">
        <v>5.6191445688939901</v>
      </c>
      <c r="Y34" s="295">
        <v>5.6179404849147057</v>
      </c>
      <c r="DA34" s="122" t="s">
        <v>2966</v>
      </c>
    </row>
    <row r="35" spans="1:105" ht="12" customHeight="1" x14ac:dyDescent="0.25">
      <c r="A35" s="60" t="s">
        <v>2920</v>
      </c>
      <c r="B35" s="329">
        <v>2.1643007913256311</v>
      </c>
      <c r="C35" s="329">
        <v>2.247762332640626</v>
      </c>
      <c r="D35" s="329">
        <v>2.1739139072518538</v>
      </c>
      <c r="E35" s="329">
        <v>2.1485699519543671</v>
      </c>
      <c r="F35" s="329">
        <v>2.4463698383033359</v>
      </c>
      <c r="G35" s="329">
        <v>2.4022688199161339</v>
      </c>
      <c r="H35" s="329">
        <v>2.9325663887935769</v>
      </c>
      <c r="I35" s="329">
        <v>2.202338449308185</v>
      </c>
      <c r="J35" s="329">
        <v>3.2279550540041648</v>
      </c>
      <c r="K35" s="329">
        <v>4.6334666042501418</v>
      </c>
      <c r="L35" s="329">
        <v>2.4504036776474769</v>
      </c>
      <c r="M35" s="329">
        <v>3.007352676671724</v>
      </c>
      <c r="N35" s="329">
        <v>2.8551581655278868</v>
      </c>
      <c r="O35" s="329">
        <v>2.671795950091385</v>
      </c>
      <c r="P35" s="329">
        <v>3.003427930789476</v>
      </c>
      <c r="Q35" s="329">
        <v>3.5535220966590599</v>
      </c>
      <c r="R35" s="329">
        <v>3.8244205338410859</v>
      </c>
      <c r="S35" s="329">
        <v>4.1027868711376101</v>
      </c>
      <c r="T35" s="329">
        <v>4.2365664196175166</v>
      </c>
      <c r="U35" s="329">
        <v>3.8570367165282731</v>
      </c>
      <c r="V35" s="329">
        <v>3.5845498733801961</v>
      </c>
      <c r="W35" s="329">
        <v>4.4933801570538714</v>
      </c>
      <c r="X35" s="329">
        <v>4.3657399475158938</v>
      </c>
      <c r="Y35" s="329">
        <v>4.4009107675280372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2970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2.288502470726888E-3</v>
      </c>
      <c r="X39" s="229">
        <v>4.5758320908784839E-4</v>
      </c>
      <c r="Y39" s="229">
        <v>1.280159046643447E-3</v>
      </c>
      <c r="DA39" s="73" t="s">
        <v>2971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0.47875878792595827</v>
      </c>
      <c r="N42" s="229">
        <v>0.44226981542828459</v>
      </c>
      <c r="O42" s="229">
        <v>0.44351809728733171</v>
      </c>
      <c r="P42" s="229">
        <v>0.40936066215117389</v>
      </c>
      <c r="Q42" s="229">
        <v>0.34707413916777358</v>
      </c>
      <c r="R42" s="229">
        <v>0.37803344954038531</v>
      </c>
      <c r="S42" s="229">
        <v>0.39418032195673619</v>
      </c>
      <c r="T42" s="229">
        <v>0.36295400550844631</v>
      </c>
      <c r="U42" s="229">
        <v>0.31474171460655159</v>
      </c>
      <c r="V42" s="229">
        <v>0.31891921359474062</v>
      </c>
      <c r="W42" s="229">
        <v>1.147591833318327</v>
      </c>
      <c r="X42" s="229">
        <v>1.1056295061995709</v>
      </c>
      <c r="Y42" s="229">
        <v>1.0311126125159951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2.1643007913256311</v>
      </c>
      <c r="C44" s="229">
        <v>2.247762332640626</v>
      </c>
      <c r="D44" s="229">
        <v>2.1739139072518538</v>
      </c>
      <c r="E44" s="229">
        <v>2.1485699519543671</v>
      </c>
      <c r="F44" s="229">
        <v>2.122788679321888</v>
      </c>
      <c r="G44" s="229">
        <v>2.0729754033955441</v>
      </c>
      <c r="H44" s="229">
        <v>2.0729754033945591</v>
      </c>
      <c r="I44" s="229">
        <v>1.7478708655351121</v>
      </c>
      <c r="J44" s="229">
        <v>2.541840936023918</v>
      </c>
      <c r="K44" s="229">
        <v>3.9156686224397381</v>
      </c>
      <c r="L44" s="229">
        <v>1.817786581088872</v>
      </c>
      <c r="M44" s="229">
        <v>1.8383231918737231</v>
      </c>
      <c r="N44" s="229">
        <v>1.7137884289726</v>
      </c>
      <c r="O44" s="229">
        <v>1.635134232157978</v>
      </c>
      <c r="P44" s="229">
        <v>1.8051138168925289</v>
      </c>
      <c r="Q44" s="229">
        <v>2.5374724819340959</v>
      </c>
      <c r="R44" s="229">
        <v>2.7275513601225789</v>
      </c>
      <c r="S44" s="229">
        <v>2.9259188175715778</v>
      </c>
      <c r="T44" s="229">
        <v>3.156317410131654</v>
      </c>
      <c r="U44" s="229">
        <v>2.9636162010221652</v>
      </c>
      <c r="V44" s="229">
        <v>2.6376637709212338</v>
      </c>
      <c r="W44" s="229">
        <v>3.2461483683112169</v>
      </c>
      <c r="X44" s="229">
        <v>3.173542679236991</v>
      </c>
      <c r="Y44" s="229">
        <v>3.2884753377873368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0.32358115898144879</v>
      </c>
      <c r="G45" s="229">
        <v>0.32929341652059002</v>
      </c>
      <c r="H45" s="229">
        <v>0.85959098539901879</v>
      </c>
      <c r="I45" s="229">
        <v>0.45446758377307389</v>
      </c>
      <c r="J45" s="229">
        <v>0.68611411798024713</v>
      </c>
      <c r="K45" s="229">
        <v>0.71779798181040344</v>
      </c>
      <c r="L45" s="229">
        <v>0.63261709655860487</v>
      </c>
      <c r="M45" s="229">
        <v>0.69027069687204268</v>
      </c>
      <c r="N45" s="229">
        <v>0.69909992112700259</v>
      </c>
      <c r="O45" s="229">
        <v>0.59314362064607518</v>
      </c>
      <c r="P45" s="229">
        <v>0.78895345174577303</v>
      </c>
      <c r="Q45" s="229">
        <v>0.66897547555719084</v>
      </c>
      <c r="R45" s="229">
        <v>0.71883572417812125</v>
      </c>
      <c r="S45" s="229">
        <v>0.78268773160929561</v>
      </c>
      <c r="T45" s="229">
        <v>0.7172950039774173</v>
      </c>
      <c r="U45" s="229">
        <v>0.57867880089955692</v>
      </c>
      <c r="V45" s="229">
        <v>0.62796688886422092</v>
      </c>
      <c r="W45" s="229">
        <v>9.7351452953599357E-2</v>
      </c>
      <c r="X45" s="229">
        <v>8.6110178870244275E-2</v>
      </c>
      <c r="Y45" s="229">
        <v>8.0042658178062068E-2</v>
      </c>
      <c r="DA45" s="73" t="s">
        <v>2977</v>
      </c>
    </row>
    <row r="46" spans="1:105" ht="12" customHeight="1" x14ac:dyDescent="0.25">
      <c r="A46" s="60" t="s">
        <v>2932</v>
      </c>
      <c r="B46" s="329">
        <v>2.5000118690879201</v>
      </c>
      <c r="C46" s="329">
        <v>2.602862419343968</v>
      </c>
      <c r="D46" s="329">
        <v>2.636319827257493</v>
      </c>
      <c r="E46" s="329">
        <v>2.633221919117362</v>
      </c>
      <c r="F46" s="329">
        <v>2.6846471942435879</v>
      </c>
      <c r="G46" s="329">
        <v>2.7094304593647132</v>
      </c>
      <c r="H46" s="329">
        <v>2.781921509843853</v>
      </c>
      <c r="I46" s="329">
        <v>2.7608557344910971</v>
      </c>
      <c r="J46" s="329">
        <v>2.6790709595912299</v>
      </c>
      <c r="K46" s="329">
        <v>2.356888513013907</v>
      </c>
      <c r="L46" s="329">
        <v>2.4244229104685311</v>
      </c>
      <c r="M46" s="329">
        <v>2.2422775284481289</v>
      </c>
      <c r="N46" s="329">
        <v>1.987654490032146</v>
      </c>
      <c r="O46" s="329">
        <v>1.8542882257657869</v>
      </c>
      <c r="P46" s="329">
        <v>1.8009049213104531</v>
      </c>
      <c r="Q46" s="329">
        <v>1.871915867929792</v>
      </c>
      <c r="R46" s="329">
        <v>1.845327236749789</v>
      </c>
      <c r="S46" s="329">
        <v>1.854520320614347</v>
      </c>
      <c r="T46" s="329">
        <v>1.8602002158155799</v>
      </c>
      <c r="U46" s="329">
        <v>1.935034986727864</v>
      </c>
      <c r="V46" s="329">
        <v>2.033211724076307</v>
      </c>
      <c r="W46" s="329">
        <v>1.3345088825913509</v>
      </c>
      <c r="X46" s="329">
        <v>1.2338160286428479</v>
      </c>
      <c r="Y46" s="329">
        <v>1.1407697945076229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27.163346282358159</v>
      </c>
      <c r="C48" s="316">
        <v>28.280847021646789</v>
      </c>
      <c r="D48" s="316">
        <v>28.644371358511929</v>
      </c>
      <c r="E48" s="316">
        <v>28.61071169769119</v>
      </c>
      <c r="F48" s="316">
        <v>29.16946206731599</v>
      </c>
      <c r="G48" s="316">
        <v>29.43873935388271</v>
      </c>
      <c r="H48" s="316">
        <v>30.226375417088761</v>
      </c>
      <c r="I48" s="316">
        <v>29.997489723509219</v>
      </c>
      <c r="J48" s="316">
        <v>29.10887467783731</v>
      </c>
      <c r="K48" s="316">
        <v>25.60826995244058</v>
      </c>
      <c r="L48" s="316">
        <v>26.342050558330101</v>
      </c>
      <c r="M48" s="316">
        <v>24.362988719972641</v>
      </c>
      <c r="N48" s="316">
        <v>21.596436348970151</v>
      </c>
      <c r="O48" s="316">
        <v>20.14737362113069</v>
      </c>
      <c r="P48" s="316">
        <v>19.567348701030681</v>
      </c>
      <c r="Q48" s="316">
        <v>20.338903011115971</v>
      </c>
      <c r="R48" s="316">
        <v>20.05000990430851</v>
      </c>
      <c r="S48" s="316">
        <v>20.14989539825492</v>
      </c>
      <c r="T48" s="316">
        <v>20.211609089340271</v>
      </c>
      <c r="U48" s="316">
        <v>21.024710347532672</v>
      </c>
      <c r="V48" s="316">
        <v>22.091428768529941</v>
      </c>
      <c r="W48" s="316">
        <v>14.49982191802021</v>
      </c>
      <c r="X48" s="316">
        <v>13.40576516821768</v>
      </c>
      <c r="Y48" s="316">
        <v>12.394791136719739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1.0000000000000004</v>
      </c>
      <c r="C52" s="232">
        <f t="shared" si="1"/>
        <v>0.99999999999999989</v>
      </c>
      <c r="D52" s="232">
        <f t="shared" si="1"/>
        <v>0.99999999999999978</v>
      </c>
      <c r="E52" s="232">
        <f t="shared" si="1"/>
        <v>1</v>
      </c>
      <c r="F52" s="232">
        <f t="shared" si="1"/>
        <v>1</v>
      </c>
      <c r="G52" s="232">
        <f t="shared" si="1"/>
        <v>1</v>
      </c>
      <c r="H52" s="232">
        <f t="shared" si="1"/>
        <v>1.0000000000000002</v>
      </c>
      <c r="I52" s="232">
        <f t="shared" si="1"/>
        <v>1</v>
      </c>
      <c r="J52" s="232">
        <f t="shared" si="1"/>
        <v>0.99999999999999978</v>
      </c>
      <c r="K52" s="232">
        <f t="shared" si="1"/>
        <v>1.0000000000000002</v>
      </c>
      <c r="L52" s="232">
        <f t="shared" si="1"/>
        <v>1</v>
      </c>
      <c r="M52" s="232">
        <f t="shared" si="1"/>
        <v>1</v>
      </c>
      <c r="N52" s="232">
        <f t="shared" si="1"/>
        <v>1</v>
      </c>
      <c r="O52" s="232">
        <f t="shared" si="1"/>
        <v>1.0000000000000002</v>
      </c>
      <c r="P52" s="232">
        <f t="shared" si="1"/>
        <v>1</v>
      </c>
      <c r="Q52" s="232">
        <f t="shared" si="1"/>
        <v>1.0000000000000004</v>
      </c>
      <c r="R52" s="232">
        <f t="shared" si="1"/>
        <v>1.0000000000000004</v>
      </c>
      <c r="S52" s="232">
        <f t="shared" si="1"/>
        <v>1.0000000000000002</v>
      </c>
      <c r="T52" s="232">
        <f t="shared" si="1"/>
        <v>0.99999999999999967</v>
      </c>
      <c r="U52" s="232">
        <f t="shared" si="1"/>
        <v>1.0000000000000002</v>
      </c>
      <c r="V52" s="232">
        <f t="shared" si="1"/>
        <v>1</v>
      </c>
      <c r="W52" s="232">
        <f t="shared" si="1"/>
        <v>0.99999999999999989</v>
      </c>
      <c r="X52" s="232">
        <f t="shared" si="1"/>
        <v>0.99999999999999978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2.985304489447508E-2</v>
      </c>
      <c r="C53" s="299">
        <f t="shared" si="2"/>
        <v>2.9868496247015361E-2</v>
      </c>
      <c r="D53" s="299">
        <f t="shared" si="2"/>
        <v>3.0152307893482746E-2</v>
      </c>
      <c r="E53" s="299">
        <f t="shared" si="2"/>
        <v>3.0216068635793087E-2</v>
      </c>
      <c r="F53" s="299">
        <f t="shared" si="2"/>
        <v>2.9528510935044088E-2</v>
      </c>
      <c r="G53" s="299">
        <f t="shared" si="2"/>
        <v>2.970306893116437E-2</v>
      </c>
      <c r="H53" s="299">
        <f t="shared" si="2"/>
        <v>2.8554164420968517E-2</v>
      </c>
      <c r="I53" s="299">
        <f t="shared" si="2"/>
        <v>3.0351377988601238E-2</v>
      </c>
      <c r="J53" s="299">
        <f t="shared" si="2"/>
        <v>2.7593830963474699E-2</v>
      </c>
      <c r="K53" s="299">
        <f t="shared" si="2"/>
        <v>2.3588229053486873E-2</v>
      </c>
      <c r="L53" s="299">
        <f t="shared" si="2"/>
        <v>2.8843436486165511E-2</v>
      </c>
      <c r="M53" s="299">
        <f t="shared" si="2"/>
        <v>2.6438017842626629E-2</v>
      </c>
      <c r="N53" s="299">
        <f t="shared" si="2"/>
        <v>2.588727603309026E-2</v>
      </c>
      <c r="O53" s="299">
        <f t="shared" si="2"/>
        <v>2.5861776948179364E-2</v>
      </c>
      <c r="P53" s="299">
        <f t="shared" si="2"/>
        <v>2.4639817469378555E-2</v>
      </c>
      <c r="Q53" s="299">
        <f t="shared" si="2"/>
        <v>2.3510747560073052E-2</v>
      </c>
      <c r="R53" s="299">
        <f t="shared" si="2"/>
        <v>2.2723292610053562E-2</v>
      </c>
      <c r="S53" s="299">
        <f t="shared" si="2"/>
        <v>2.2129467842290584E-2</v>
      </c>
      <c r="T53" s="299">
        <f t="shared" si="2"/>
        <v>2.1865791736811552E-2</v>
      </c>
      <c r="U53" s="299">
        <f t="shared" si="2"/>
        <v>2.3079465906722968E-2</v>
      </c>
      <c r="V53" s="299">
        <f t="shared" si="2"/>
        <v>2.4163100537453835E-2</v>
      </c>
      <c r="W53" s="299">
        <f t="shared" si="2"/>
        <v>1.8166013191615822E-2</v>
      </c>
      <c r="X53" s="299">
        <f t="shared" si="2"/>
        <v>1.7693047551965071E-2</v>
      </c>
      <c r="Y53" s="299">
        <f t="shared" si="2"/>
        <v>1.6873433531485588E-2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8.4183203962273703E-3</v>
      </c>
      <c r="C54" s="233">
        <f t="shared" si="3"/>
        <v>8.4226775543229312E-3</v>
      </c>
      <c r="D54" s="233">
        <f t="shared" si="3"/>
        <v>8.5027101734607407E-3</v>
      </c>
      <c r="E54" s="233">
        <f t="shared" si="3"/>
        <v>8.5206901939031097E-3</v>
      </c>
      <c r="F54" s="233">
        <f t="shared" si="3"/>
        <v>8.3268044098479752E-3</v>
      </c>
      <c r="G54" s="233">
        <f t="shared" si="3"/>
        <v>8.3760283715663963E-3</v>
      </c>
      <c r="H54" s="233">
        <f t="shared" si="3"/>
        <v>8.0520464693621986E-3</v>
      </c>
      <c r="I54" s="233">
        <f t="shared" si="3"/>
        <v>8.5588463514599585E-3</v>
      </c>
      <c r="J54" s="233">
        <f t="shared" si="3"/>
        <v>7.7812400989910472E-3</v>
      </c>
      <c r="K54" s="233">
        <f t="shared" si="3"/>
        <v>6.6516923300042226E-3</v>
      </c>
      <c r="L54" s="233">
        <f t="shared" si="3"/>
        <v>8.1336188830008899E-3</v>
      </c>
      <c r="M54" s="233">
        <f t="shared" si="3"/>
        <v>7.4553100237221342E-3</v>
      </c>
      <c r="N54" s="233">
        <f t="shared" si="3"/>
        <v>7.3000052290298802E-3</v>
      </c>
      <c r="O54" s="233">
        <f t="shared" si="3"/>
        <v>7.2928146905990648E-3</v>
      </c>
      <c r="P54" s="233">
        <f t="shared" si="3"/>
        <v>6.9482318703167666E-3</v>
      </c>
      <c r="Q54" s="233">
        <f t="shared" si="3"/>
        <v>6.6298431672591369E-3</v>
      </c>
      <c r="R54" s="233">
        <f t="shared" si="3"/>
        <v>6.407787156212633E-3</v>
      </c>
      <c r="S54" s="233">
        <f t="shared" si="3"/>
        <v>6.240333311155471E-3</v>
      </c>
      <c r="T54" s="233">
        <f t="shared" si="3"/>
        <v>6.1659787538700037E-3</v>
      </c>
      <c r="U54" s="233">
        <f t="shared" si="3"/>
        <v>6.5082251831724445E-3</v>
      </c>
      <c r="V54" s="233">
        <f t="shared" si="3"/>
        <v>6.8138015003014266E-3</v>
      </c>
      <c r="W54" s="233">
        <f t="shared" si="3"/>
        <v>5.1226707329079619E-3</v>
      </c>
      <c r="X54" s="233">
        <f t="shared" si="3"/>
        <v>4.989298197373958E-3</v>
      </c>
      <c r="Y54" s="233">
        <f t="shared" si="3"/>
        <v>4.7581735851266712E-3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0.11420288536111828</v>
      </c>
      <c r="C55" s="233">
        <f t="shared" si="4"/>
        <v>0.11426199454241182</v>
      </c>
      <c r="D55" s="233">
        <f t="shared" si="4"/>
        <v>0.11534771658651943</v>
      </c>
      <c r="E55" s="233">
        <f t="shared" si="4"/>
        <v>0.11559163343889907</v>
      </c>
      <c r="F55" s="233">
        <f t="shared" si="4"/>
        <v>0.1129613800240347</v>
      </c>
      <c r="G55" s="233">
        <f t="shared" si="4"/>
        <v>0.11362915200140784</v>
      </c>
      <c r="H55" s="233">
        <f t="shared" si="4"/>
        <v>0.10923401540704814</v>
      </c>
      <c r="I55" s="233">
        <f t="shared" si="4"/>
        <v>0.11610925964961423</v>
      </c>
      <c r="J55" s="233">
        <f t="shared" si="4"/>
        <v>0.10556025776717301</v>
      </c>
      <c r="K55" s="233">
        <f t="shared" si="4"/>
        <v>9.023681932578051E-2</v>
      </c>
      <c r="L55" s="233">
        <f t="shared" si="4"/>
        <v>0.11034062629436768</v>
      </c>
      <c r="M55" s="233">
        <f t="shared" si="4"/>
        <v>0.10113869226838806</v>
      </c>
      <c r="N55" s="233">
        <f t="shared" si="4"/>
        <v>9.9031828330040012E-2</v>
      </c>
      <c r="O55" s="233">
        <f t="shared" si="4"/>
        <v>9.8934281527655654E-2</v>
      </c>
      <c r="P55" s="233">
        <f t="shared" si="4"/>
        <v>9.425967299888717E-2</v>
      </c>
      <c r="Q55" s="233">
        <f t="shared" si="4"/>
        <v>8.9940413711504782E-2</v>
      </c>
      <c r="R55" s="233">
        <f t="shared" si="4"/>
        <v>8.6928003161693052E-2</v>
      </c>
      <c r="S55" s="233">
        <f t="shared" si="4"/>
        <v>8.4656325277003341E-2</v>
      </c>
      <c r="T55" s="233">
        <f t="shared" si="4"/>
        <v>8.3647631786844104E-2</v>
      </c>
      <c r="U55" s="233">
        <f t="shared" si="4"/>
        <v>8.8290544849216349E-2</v>
      </c>
      <c r="V55" s="233">
        <f t="shared" si="4"/>
        <v>9.2435991383871138E-2</v>
      </c>
      <c r="W55" s="233">
        <f t="shared" si="4"/>
        <v>6.9494121263811687E-2</v>
      </c>
      <c r="X55" s="233">
        <f t="shared" si="4"/>
        <v>6.7684790225195274E-2</v>
      </c>
      <c r="Y55" s="233">
        <f t="shared" si="4"/>
        <v>6.4549355084423193E-2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0.26053467151306903</v>
      </c>
      <c r="C56" s="233">
        <f t="shared" si="5"/>
        <v>0.26066951916672526</v>
      </c>
      <c r="D56" s="233">
        <f t="shared" si="5"/>
        <v>0.26314641136801781</v>
      </c>
      <c r="E56" s="233">
        <f t="shared" si="5"/>
        <v>0.26370286663454007</v>
      </c>
      <c r="F56" s="233">
        <f t="shared" si="5"/>
        <v>0.25770238593502942</v>
      </c>
      <c r="G56" s="233">
        <f t="shared" si="5"/>
        <v>0.25922579536746543</v>
      </c>
      <c r="H56" s="233">
        <f t="shared" si="5"/>
        <v>0.24919903058612286</v>
      </c>
      <c r="I56" s="233">
        <f t="shared" si="5"/>
        <v>0.26488374375816787</v>
      </c>
      <c r="J56" s="233">
        <f t="shared" si="5"/>
        <v>0.24081797053762291</v>
      </c>
      <c r="K56" s="233">
        <f t="shared" si="5"/>
        <v>0.20586012347311999</v>
      </c>
      <c r="L56" s="233">
        <f t="shared" si="5"/>
        <v>0.2517235771692406</v>
      </c>
      <c r="M56" s="233">
        <f t="shared" si="5"/>
        <v>0.23073091265675741</v>
      </c>
      <c r="N56" s="233">
        <f t="shared" si="5"/>
        <v>0.22592445700229172</v>
      </c>
      <c r="O56" s="233">
        <f t="shared" si="5"/>
        <v>0.22570192038217038</v>
      </c>
      <c r="P56" s="233">
        <f t="shared" si="5"/>
        <v>0.21503758739580311</v>
      </c>
      <c r="Q56" s="233">
        <f t="shared" si="5"/>
        <v>0.20518392392609658</v>
      </c>
      <c r="R56" s="233">
        <f t="shared" si="5"/>
        <v>0.19831161601044289</v>
      </c>
      <c r="S56" s="233">
        <f t="shared" si="5"/>
        <v>0.1931291650627312</v>
      </c>
      <c r="T56" s="233">
        <f t="shared" si="5"/>
        <v>0.19082800054937402</v>
      </c>
      <c r="U56" s="233">
        <f t="shared" si="5"/>
        <v>0.20142002566103318</v>
      </c>
      <c r="V56" s="233">
        <f t="shared" si="5"/>
        <v>0.21087716457452135</v>
      </c>
      <c r="W56" s="233">
        <f t="shared" si="5"/>
        <v>0.15853914722298976</v>
      </c>
      <c r="X56" s="233">
        <f t="shared" si="5"/>
        <v>0.15441146282768098</v>
      </c>
      <c r="Y56" s="233">
        <f t="shared" si="5"/>
        <v>0.14725849500319457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9.5943322540043216E-2</v>
      </c>
      <c r="C57" s="300">
        <f t="shared" si="6"/>
        <v>9.5992980928515548E-2</v>
      </c>
      <c r="D57" s="300">
        <f t="shared" si="6"/>
        <v>9.6905110074265791E-2</v>
      </c>
      <c r="E57" s="300">
        <f t="shared" si="6"/>
        <v>9.7110027779863203E-2</v>
      </c>
      <c r="F57" s="300">
        <f t="shared" si="6"/>
        <v>9.4900317832987399E-2</v>
      </c>
      <c r="G57" s="300">
        <f t="shared" si="6"/>
        <v>9.5461321716608372E-2</v>
      </c>
      <c r="H57" s="300">
        <f t="shared" si="6"/>
        <v>9.1768910561261491E-2</v>
      </c>
      <c r="I57" s="300">
        <f t="shared" si="6"/>
        <v>9.7544892261025778E-2</v>
      </c>
      <c r="J57" s="300">
        <f t="shared" si="6"/>
        <v>8.8682539205039282E-2</v>
      </c>
      <c r="K57" s="300">
        <f t="shared" si="6"/>
        <v>7.5809120182777384E-2</v>
      </c>
      <c r="L57" s="300">
        <f t="shared" si="6"/>
        <v>9.2698588694635264E-2</v>
      </c>
      <c r="M57" s="300">
        <f t="shared" si="6"/>
        <v>8.0786801583072346E-2</v>
      </c>
      <c r="N57" s="300">
        <f t="shared" si="6"/>
        <v>7.8924961854422437E-2</v>
      </c>
      <c r="O57" s="300">
        <f t="shared" si="6"/>
        <v>7.8636828656565599E-2</v>
      </c>
      <c r="P57" s="300">
        <f t="shared" si="6"/>
        <v>7.4914970320176161E-2</v>
      </c>
      <c r="Q57" s="300">
        <f t="shared" si="6"/>
        <v>7.1809853065509036E-2</v>
      </c>
      <c r="R57" s="300">
        <f t="shared" si="6"/>
        <v>6.9095797290824365E-2</v>
      </c>
      <c r="S57" s="300">
        <f t="shared" si="6"/>
        <v>6.7140452558609134E-2</v>
      </c>
      <c r="T57" s="300">
        <f t="shared" si="6"/>
        <v>6.6490110384281348E-2</v>
      </c>
      <c r="U57" s="300">
        <f t="shared" si="6"/>
        <v>7.0698832297487177E-2</v>
      </c>
      <c r="V57" s="300">
        <f t="shared" si="6"/>
        <v>7.4229587063509711E-2</v>
      </c>
      <c r="W57" s="300">
        <f t="shared" si="6"/>
        <v>5.0925536169299027E-2</v>
      </c>
      <c r="X57" s="300">
        <f t="shared" si="6"/>
        <v>4.9588326344402661E-2</v>
      </c>
      <c r="Y57" s="300">
        <f t="shared" si="6"/>
        <v>4.7503996843332209E-2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0.19865473786730389</v>
      </c>
      <c r="C58" s="301">
        <f t="shared" si="7"/>
        <v>0.19826555951631214</v>
      </c>
      <c r="D58" s="301">
        <f t="shared" si="7"/>
        <v>0.19111710126474979</v>
      </c>
      <c r="E58" s="301">
        <f t="shared" si="7"/>
        <v>0.18951113826017504</v>
      </c>
      <c r="F58" s="301">
        <f t="shared" si="7"/>
        <v>0.2068288825477026</v>
      </c>
      <c r="G58" s="301">
        <f t="shared" si="7"/>
        <v>0.20243223229295129</v>
      </c>
      <c r="H58" s="301">
        <f t="shared" si="7"/>
        <v>0.2313700719778016</v>
      </c>
      <c r="I58" s="301">
        <f t="shared" si="7"/>
        <v>0.18610305662704121</v>
      </c>
      <c r="J58" s="301">
        <f t="shared" si="7"/>
        <v>0.25555830989516881</v>
      </c>
      <c r="K58" s="301">
        <f t="shared" si="7"/>
        <v>0.35644873628299562</v>
      </c>
      <c r="L58" s="301">
        <f t="shared" si="7"/>
        <v>0.22408408034517294</v>
      </c>
      <c r="M58" s="301">
        <f t="shared" si="7"/>
        <v>0.27255781174277444</v>
      </c>
      <c r="N58" s="301">
        <f t="shared" si="7"/>
        <v>0.28583169035337114</v>
      </c>
      <c r="O58" s="301">
        <f t="shared" si="7"/>
        <v>0.28643042923256046</v>
      </c>
      <c r="P58" s="301">
        <f t="shared" si="7"/>
        <v>0.31586293185481151</v>
      </c>
      <c r="Q58" s="301">
        <f t="shared" si="7"/>
        <v>0.34306299799062312</v>
      </c>
      <c r="R58" s="301">
        <f t="shared" si="7"/>
        <v>0.36199140251251716</v>
      </c>
      <c r="S58" s="301">
        <f t="shared" si="7"/>
        <v>0.37631634038709966</v>
      </c>
      <c r="T58" s="301">
        <f t="shared" si="7"/>
        <v>0.38278444561564523</v>
      </c>
      <c r="U58" s="301">
        <f t="shared" si="7"/>
        <v>0.35361074339929516</v>
      </c>
      <c r="V58" s="301">
        <f t="shared" si="7"/>
        <v>0.32744580313362409</v>
      </c>
      <c r="W58" s="301">
        <f t="shared" si="7"/>
        <v>0.47016041935544833</v>
      </c>
      <c r="X58" s="301">
        <f t="shared" si="7"/>
        <v>0.48122130338391733</v>
      </c>
      <c r="Y58" s="301">
        <f t="shared" si="7"/>
        <v>0.5003602031891351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0.14049153602055936</v>
      </c>
      <c r="C59" s="301">
        <f t="shared" si="8"/>
        <v>0.14056425169360545</v>
      </c>
      <c r="D59" s="301">
        <f t="shared" si="8"/>
        <v>0.14189989883759604</v>
      </c>
      <c r="E59" s="301">
        <f t="shared" si="8"/>
        <v>0.14219996352636255</v>
      </c>
      <c r="F59" s="301">
        <f t="shared" si="8"/>
        <v>0.13896424543387176</v>
      </c>
      <c r="G59" s="301">
        <f t="shared" si="8"/>
        <v>0.1397857335295182</v>
      </c>
      <c r="H59" s="301">
        <f t="shared" si="8"/>
        <v>0.13437886934032334</v>
      </c>
      <c r="I59" s="301">
        <f t="shared" si="8"/>
        <v>0.14283674342205357</v>
      </c>
      <c r="J59" s="301">
        <f t="shared" si="8"/>
        <v>0.12985944014935957</v>
      </c>
      <c r="K59" s="301">
        <f t="shared" si="8"/>
        <v>0.11100866070591248</v>
      </c>
      <c r="L59" s="301">
        <f t="shared" si="8"/>
        <v>0.13574021378311035</v>
      </c>
      <c r="M59" s="301">
        <f t="shared" si="8"/>
        <v>0.12442006331946998</v>
      </c>
      <c r="N59" s="301">
        <f t="shared" si="8"/>
        <v>0.12182821504918435</v>
      </c>
      <c r="O59" s="301">
        <f t="shared" si="8"/>
        <v>0.12170821370195445</v>
      </c>
      <c r="P59" s="301">
        <f t="shared" si="8"/>
        <v>0.11595754522781898</v>
      </c>
      <c r="Q59" s="301">
        <f t="shared" si="8"/>
        <v>0.1106440247345617</v>
      </c>
      <c r="R59" s="301">
        <f t="shared" si="8"/>
        <v>0.10693817979089547</v>
      </c>
      <c r="S59" s="301">
        <f t="shared" si="8"/>
        <v>0.10414357863563736</v>
      </c>
      <c r="T59" s="301">
        <f t="shared" si="8"/>
        <v>0.10290269144300385</v>
      </c>
      <c r="U59" s="301">
        <f t="shared" si="8"/>
        <v>0.10861436839127014</v>
      </c>
      <c r="V59" s="301">
        <f t="shared" si="8"/>
        <v>0.11371406573519587</v>
      </c>
      <c r="W59" s="301">
        <f t="shared" si="8"/>
        <v>8.5491148580699172E-2</v>
      </c>
      <c r="X59" s="301">
        <f t="shared" si="8"/>
        <v>8.3265323059906859E-2</v>
      </c>
      <c r="Y59" s="301">
        <f t="shared" si="8"/>
        <v>7.9408134183925269E-2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2.2261015305497501E-2</v>
      </c>
      <c r="C60" s="301">
        <f t="shared" si="9"/>
        <v>2.22469548780375E-2</v>
      </c>
      <c r="D60" s="301">
        <f t="shared" si="9"/>
        <v>2.1988691851739274E-2</v>
      </c>
      <c r="E60" s="301">
        <f t="shared" si="9"/>
        <v>2.1930670828031979E-2</v>
      </c>
      <c r="F60" s="301">
        <f t="shared" si="9"/>
        <v>2.2556334837103901E-2</v>
      </c>
      <c r="G60" s="301">
        <f t="shared" si="9"/>
        <v>2.2397490487678109E-2</v>
      </c>
      <c r="H60" s="301">
        <f t="shared" si="9"/>
        <v>2.3442971035866112E-2</v>
      </c>
      <c r="I60" s="301">
        <f t="shared" si="9"/>
        <v>2.1807541973463629E-2</v>
      </c>
      <c r="J60" s="301">
        <f t="shared" si="9"/>
        <v>2.4316855628252958E-2</v>
      </c>
      <c r="K60" s="301">
        <f t="shared" si="9"/>
        <v>2.7961874725586901E-2</v>
      </c>
      <c r="L60" s="301">
        <f t="shared" si="9"/>
        <v>2.3179739135726664E-2</v>
      </c>
      <c r="M60" s="301">
        <f t="shared" si="9"/>
        <v>4.1662093387852282E-2</v>
      </c>
      <c r="N60" s="301">
        <f t="shared" si="9"/>
        <v>4.285293203950933E-2</v>
      </c>
      <c r="O60" s="301">
        <f t="shared" si="9"/>
        <v>4.3125833618360691E-2</v>
      </c>
      <c r="P60" s="301">
        <f t="shared" si="9"/>
        <v>4.5377848777798498E-2</v>
      </c>
      <c r="Q60" s="301">
        <f t="shared" si="9"/>
        <v>4.711992470113309E-2</v>
      </c>
      <c r="R60" s="301">
        <f t="shared" si="9"/>
        <v>4.8925268896212432E-2</v>
      </c>
      <c r="S60" s="301">
        <f t="shared" si="9"/>
        <v>5.0144440389015929E-2</v>
      </c>
      <c r="T60" s="301">
        <f t="shared" si="9"/>
        <v>5.0360498643347698E-2</v>
      </c>
      <c r="U60" s="301">
        <f t="shared" si="9"/>
        <v>4.7552416026194498E-2</v>
      </c>
      <c r="V60" s="301">
        <f t="shared" si="9"/>
        <v>4.5389293048808628E-2</v>
      </c>
      <c r="W60" s="301">
        <f t="shared" si="9"/>
        <v>6.3212829198890028E-2</v>
      </c>
      <c r="X60" s="301">
        <f t="shared" si="9"/>
        <v>6.4312244746101088E-2</v>
      </c>
      <c r="Y60" s="301">
        <f t="shared" si="9"/>
        <v>6.6013278149657906E-2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</v>
      </c>
      <c r="F61" s="302">
        <f t="shared" si="10"/>
        <v>0</v>
      </c>
      <c r="G61" s="302">
        <f t="shared" si="10"/>
        <v>0</v>
      </c>
      <c r="H61" s="302">
        <f t="shared" si="10"/>
        <v>0</v>
      </c>
      <c r="I61" s="302">
        <f t="shared" si="10"/>
        <v>0</v>
      </c>
      <c r="J61" s="302">
        <f t="shared" si="10"/>
        <v>0</v>
      </c>
      <c r="K61" s="302">
        <f t="shared" si="10"/>
        <v>0</v>
      </c>
      <c r="L61" s="302">
        <f t="shared" si="10"/>
        <v>0</v>
      </c>
      <c r="M61" s="302">
        <f t="shared" si="10"/>
        <v>1.6923272923828753E-2</v>
      </c>
      <c r="N61" s="302">
        <f t="shared" si="10"/>
        <v>1.7644032979174606E-2</v>
      </c>
      <c r="O61" s="302">
        <f t="shared" si="10"/>
        <v>1.7895993531322409E-2</v>
      </c>
      <c r="P61" s="302">
        <f t="shared" si="10"/>
        <v>1.9106005786825291E-2</v>
      </c>
      <c r="Q61" s="302">
        <f t="shared" si="10"/>
        <v>1.9885032235365498E-2</v>
      </c>
      <c r="R61" s="302">
        <f t="shared" si="10"/>
        <v>2.102089014077077E-2</v>
      </c>
      <c r="S61" s="302">
        <f t="shared" si="10"/>
        <v>2.1732550726658757E-2</v>
      </c>
      <c r="T61" s="302">
        <f t="shared" si="10"/>
        <v>2.1717674342734281E-2</v>
      </c>
      <c r="U61" s="302">
        <f t="shared" si="10"/>
        <v>1.994144931509596E-2</v>
      </c>
      <c r="V61" s="302">
        <f t="shared" si="10"/>
        <v>1.8705712158013903E-2</v>
      </c>
      <c r="W61" s="302">
        <f t="shared" si="10"/>
        <v>3.1505462088084329E-2</v>
      </c>
      <c r="X61" s="302">
        <f t="shared" si="10"/>
        <v>3.2218782053116533E-2</v>
      </c>
      <c r="Y61" s="302">
        <f t="shared" si="10"/>
        <v>3.3252237389244037E-2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1.0329396108092054E-2</v>
      </c>
      <c r="C62" s="302">
        <f t="shared" si="11"/>
        <v>1.0309160107746703E-2</v>
      </c>
      <c r="D62" s="302">
        <f t="shared" si="11"/>
        <v>9.9374636778741428E-3</v>
      </c>
      <c r="E62" s="302">
        <f t="shared" si="11"/>
        <v>9.8539588584709639E-3</v>
      </c>
      <c r="F62" s="302">
        <f t="shared" si="11"/>
        <v>1.0754424874861715E-2</v>
      </c>
      <c r="G62" s="302">
        <f t="shared" si="11"/>
        <v>1.0525813453268517E-2</v>
      </c>
      <c r="H62" s="302">
        <f t="shared" si="11"/>
        <v>1.2030486394001236E-2</v>
      </c>
      <c r="I62" s="302">
        <f t="shared" si="11"/>
        <v>9.6767497692980334E-3</v>
      </c>
      <c r="J62" s="302">
        <f t="shared" si="11"/>
        <v>1.3288195589802803E-2</v>
      </c>
      <c r="K62" s="302">
        <f t="shared" si="11"/>
        <v>1.8534167515074914E-2</v>
      </c>
      <c r="L62" s="302">
        <f t="shared" si="11"/>
        <v>1.1651638678504328E-2</v>
      </c>
      <c r="M62" s="302">
        <f t="shared" si="11"/>
        <v>1.4172114041027735E-2</v>
      </c>
      <c r="N62" s="302">
        <f t="shared" si="11"/>
        <v>1.4862312279094261E-2</v>
      </c>
      <c r="O62" s="302">
        <f t="shared" si="11"/>
        <v>1.4893444740946718E-2</v>
      </c>
      <c r="P62" s="302">
        <f t="shared" si="11"/>
        <v>1.6423838535233E-2</v>
      </c>
      <c r="Q62" s="302">
        <f t="shared" si="11"/>
        <v>1.7838152939708828E-2</v>
      </c>
      <c r="R62" s="302">
        <f t="shared" si="11"/>
        <v>1.8822368016076382E-2</v>
      </c>
      <c r="S62" s="302">
        <f t="shared" si="11"/>
        <v>1.9567217895414331E-2</v>
      </c>
      <c r="T62" s="302">
        <f t="shared" si="11"/>
        <v>1.9903538195104827E-2</v>
      </c>
      <c r="U62" s="302">
        <f t="shared" si="11"/>
        <v>1.8386601174788231E-2</v>
      </c>
      <c r="V62" s="302">
        <f t="shared" si="11"/>
        <v>1.7026109927258982E-2</v>
      </c>
      <c r="W62" s="302">
        <f t="shared" si="11"/>
        <v>2.4446802819840581E-2</v>
      </c>
      <c r="X62" s="302">
        <f t="shared" si="11"/>
        <v>2.5021932583481274E-2</v>
      </c>
      <c r="Y62" s="302">
        <f t="shared" si="11"/>
        <v>2.601709272556272E-2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1.1931619197405447E-2</v>
      </c>
      <c r="C63" s="302">
        <f t="shared" si="12"/>
        <v>1.1937794770290796E-2</v>
      </c>
      <c r="D63" s="302">
        <f t="shared" si="12"/>
        <v>1.2051228173865133E-2</v>
      </c>
      <c r="E63" s="302">
        <f t="shared" si="12"/>
        <v>1.2076711969561017E-2</v>
      </c>
      <c r="F63" s="302">
        <f t="shared" si="12"/>
        <v>1.1801909962242188E-2</v>
      </c>
      <c r="G63" s="302">
        <f t="shared" si="12"/>
        <v>1.187167703440959E-2</v>
      </c>
      <c r="H63" s="302">
        <f t="shared" si="12"/>
        <v>1.1412484641864879E-2</v>
      </c>
      <c r="I63" s="302">
        <f t="shared" si="12"/>
        <v>1.2130792204165594E-2</v>
      </c>
      <c r="J63" s="302">
        <f t="shared" si="12"/>
        <v>1.1028660038450154E-2</v>
      </c>
      <c r="K63" s="302">
        <f t="shared" si="12"/>
        <v>9.4277072105119902E-3</v>
      </c>
      <c r="L63" s="302">
        <f t="shared" si="12"/>
        <v>1.1528100457222336E-2</v>
      </c>
      <c r="M63" s="302">
        <f t="shared" si="12"/>
        <v>1.0566706422995792E-2</v>
      </c>
      <c r="N63" s="302">
        <f t="shared" si="12"/>
        <v>1.0346586781240463E-2</v>
      </c>
      <c r="O63" s="302">
        <f t="shared" si="12"/>
        <v>1.0336395346091563E-2</v>
      </c>
      <c r="P63" s="302">
        <f t="shared" si="12"/>
        <v>9.8480044557402134E-3</v>
      </c>
      <c r="Q63" s="302">
        <f t="shared" si="12"/>
        <v>9.3967395260587689E-3</v>
      </c>
      <c r="R63" s="302">
        <f t="shared" si="12"/>
        <v>9.0820107393652805E-3</v>
      </c>
      <c r="S63" s="302">
        <f t="shared" si="12"/>
        <v>8.844671766942841E-3</v>
      </c>
      <c r="T63" s="302">
        <f t="shared" si="12"/>
        <v>8.7392861055085903E-3</v>
      </c>
      <c r="U63" s="302">
        <f t="shared" si="12"/>
        <v>9.2243655363103069E-3</v>
      </c>
      <c r="V63" s="302">
        <f t="shared" si="12"/>
        <v>9.6574709635357404E-3</v>
      </c>
      <c r="W63" s="302">
        <f t="shared" si="12"/>
        <v>7.2605642909651111E-3</v>
      </c>
      <c r="X63" s="302">
        <f t="shared" si="12"/>
        <v>7.0715301095032861E-3</v>
      </c>
      <c r="Y63" s="302">
        <f t="shared" si="12"/>
        <v>6.7439480348511459E-3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0.12964046610170654</v>
      </c>
      <c r="C65" s="235">
        <f t="shared" si="14"/>
        <v>0.12970756547305387</v>
      </c>
      <c r="D65" s="235">
        <f t="shared" si="14"/>
        <v>0.13094005195016814</v>
      </c>
      <c r="E65" s="235">
        <f t="shared" si="14"/>
        <v>0.13121694070243181</v>
      </c>
      <c r="F65" s="235">
        <f t="shared" si="14"/>
        <v>0.12823113804437822</v>
      </c>
      <c r="G65" s="235">
        <f t="shared" si="14"/>
        <v>0.12898917730164011</v>
      </c>
      <c r="H65" s="235">
        <f t="shared" si="14"/>
        <v>0.12399992020124602</v>
      </c>
      <c r="I65" s="235">
        <f t="shared" si="14"/>
        <v>0.13180453796857258</v>
      </c>
      <c r="J65" s="235">
        <f t="shared" si="14"/>
        <v>0.11982955575491763</v>
      </c>
      <c r="K65" s="235">
        <f t="shared" si="14"/>
        <v>0.10243474392033623</v>
      </c>
      <c r="L65" s="235">
        <f t="shared" si="14"/>
        <v>0.12525611920858012</v>
      </c>
      <c r="M65" s="235">
        <f t="shared" si="14"/>
        <v>0.1148102971753366</v>
      </c>
      <c r="N65" s="235">
        <f t="shared" si="14"/>
        <v>0.11241863410906078</v>
      </c>
      <c r="O65" s="235">
        <f t="shared" si="14"/>
        <v>0.11230790124195458</v>
      </c>
      <c r="P65" s="235">
        <f t="shared" si="14"/>
        <v>0.1070013940850094</v>
      </c>
      <c r="Q65" s="235">
        <f t="shared" si="14"/>
        <v>0.10209827114323991</v>
      </c>
      <c r="R65" s="235">
        <f t="shared" si="14"/>
        <v>9.8678652571148606E-2</v>
      </c>
      <c r="S65" s="235">
        <f t="shared" si="14"/>
        <v>9.6099896536457508E-2</v>
      </c>
      <c r="T65" s="235">
        <f t="shared" si="14"/>
        <v>9.4954851086822015E-2</v>
      </c>
      <c r="U65" s="235">
        <f t="shared" si="14"/>
        <v>0.10022537828560824</v>
      </c>
      <c r="V65" s="235">
        <f t="shared" si="14"/>
        <v>0.10493119302271398</v>
      </c>
      <c r="W65" s="235">
        <f t="shared" si="14"/>
        <v>7.8888114284338062E-2</v>
      </c>
      <c r="X65" s="235">
        <f t="shared" si="14"/>
        <v>7.6834203663456557E-2</v>
      </c>
      <c r="Y65" s="235">
        <f t="shared" si="14"/>
        <v>7.3274930429719512E-2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0.45035840356797108</v>
      </c>
      <c r="C69" s="322">
        <f>IF(C$5=0,0,C$5/WWP_fec!C$5)</f>
        <v>0.45040892440486785</v>
      </c>
      <c r="D69" s="322">
        <f>IF(D$5=0,0,D$5/WWP_fec!D$5)</f>
        <v>0.45133891543073834</v>
      </c>
      <c r="E69" s="322">
        <f>IF(E$5=0,0,E$5/WWP_fec!E$5)</f>
        <v>0.45154837451733404</v>
      </c>
      <c r="F69" s="322">
        <f>IF(F$5=0,0,F$5/WWP_fec!F$5)</f>
        <v>0.45180460473905287</v>
      </c>
      <c r="G69" s="322">
        <f>IF(G$5=0,0,G$5/WWP_fec!G$5)</f>
        <v>0.45241581573430634</v>
      </c>
      <c r="H69" s="322">
        <f>IF(H$5=0,0,H$5/WWP_fec!H$5)</f>
        <v>0.45232442364693354</v>
      </c>
      <c r="I69" s="322">
        <f>IF(I$5=0,0,I$5/WWP_fec!I$5)</f>
        <v>0.45556006842288244</v>
      </c>
      <c r="J69" s="322">
        <f>IF(J$5=0,0,J$5/WWP_fec!J$5)</f>
        <v>0.44795429675196602</v>
      </c>
      <c r="K69" s="322">
        <f>IF(K$5=0,0,K$5/WWP_fec!K$5)</f>
        <v>0.43543932625572129</v>
      </c>
      <c r="L69" s="322">
        <f>IF(L$5=0,0,L$5/WWP_fec!L$5)</f>
        <v>0.45235863813428989</v>
      </c>
      <c r="M69" s="322">
        <f>IF(M$5=0,0,M$5/WWP_fec!M$5)</f>
        <v>0.44597211563112449</v>
      </c>
      <c r="N69" s="322">
        <f>IF(N$5=0,0,N$5/WWP_fec!N$5)</f>
        <v>0.44485442296886363</v>
      </c>
      <c r="O69" s="322">
        <f>IF(O$5=0,0,O$5/WWP_fec!O$5)</f>
        <v>0.44440921029509617</v>
      </c>
      <c r="P69" s="322">
        <f>IF(P$5=0,0,P$5/WWP_fec!P$5)</f>
        <v>0.44179544032636003</v>
      </c>
      <c r="Q69" s="322">
        <f>IF(Q$5=0,0,Q$5/WWP_fec!Q$5)</f>
        <v>0.43593282934956018</v>
      </c>
      <c r="R69" s="322">
        <f>IF(R$5=0,0,R$5/WWP_fec!R$5)</f>
        <v>0.4338574397232462</v>
      </c>
      <c r="S69" s="322">
        <f>IF(S$5=0,0,S$5/WWP_fec!S$5)</f>
        <v>0.43232716601294247</v>
      </c>
      <c r="T69" s="322">
        <f>IF(T$5=0,0,T$5/WWP_fec!T$5)</f>
        <v>0.43072225661702468</v>
      </c>
      <c r="U69" s="322">
        <f>IF(U$5=0,0,U$5/WWP_fec!U$5)</f>
        <v>0.43331108736992113</v>
      </c>
      <c r="V69" s="322">
        <f>IF(V$5=0,0,V$5/WWP_fec!V$5)</f>
        <v>0.43714694070622212</v>
      </c>
      <c r="W69" s="322">
        <f>IF(W$5=0,0,W$5/WWP_fec!W$5)</f>
        <v>0.42057620774566357</v>
      </c>
      <c r="X69" s="322">
        <f>IF(X$5=0,0,X$5/WWP_fec!X$5)</f>
        <v>0.41927744629819846</v>
      </c>
      <c r="Y69" s="322">
        <f>IF(Y$5=0,0,Y$5/WWP_fec!Y$5)</f>
        <v>0.41660100226933483</v>
      </c>
      <c r="DA69" s="95"/>
    </row>
    <row r="70" spans="1:105" ht="12" customHeight="1" x14ac:dyDescent="0.25">
      <c r="A70" s="55" t="s">
        <v>91</v>
      </c>
      <c r="B70" s="334">
        <f>IF(B$6=0,0,B$6/WWP_fec!B$6)</f>
        <v>0.44016991691970186</v>
      </c>
      <c r="C70" s="334">
        <f>IF(C$6=0,0,C$6/WWP_fec!C$6)</f>
        <v>0.4401699169197017</v>
      </c>
      <c r="D70" s="334">
        <f>IF(D$6=0,0,D$6/WWP_fec!D$6)</f>
        <v>0.44016991691970175</v>
      </c>
      <c r="E70" s="334">
        <f>IF(E$6=0,0,E$6/WWP_fec!E$6)</f>
        <v>0.44016991691970181</v>
      </c>
      <c r="F70" s="334">
        <f>IF(F$6=0,0,F$6/WWP_fec!F$6)</f>
        <v>0.4401699169197017</v>
      </c>
      <c r="G70" s="334">
        <f>IF(G$6=0,0,G$6/WWP_fec!G$6)</f>
        <v>0.4401699169197017</v>
      </c>
      <c r="H70" s="334">
        <f>IF(H$6=0,0,H$6/WWP_fec!H$6)</f>
        <v>0.44016991691970164</v>
      </c>
      <c r="I70" s="334">
        <f>IF(I$6=0,0,I$6/WWP_fec!I$6)</f>
        <v>0.44016991691970175</v>
      </c>
      <c r="J70" s="334">
        <f>IF(J$6=0,0,J$6/WWP_fec!J$6)</f>
        <v>0.4401699169197017</v>
      </c>
      <c r="K70" s="334">
        <f>IF(K$6=0,0,K$6/WWP_fec!K$6)</f>
        <v>0.44016991691970175</v>
      </c>
      <c r="L70" s="334">
        <f>IF(L$6=0,0,L$6/WWP_fec!L$6)</f>
        <v>0.44016991691970175</v>
      </c>
      <c r="M70" s="334">
        <f>IF(M$6=0,0,M$6/WWP_fec!M$6)</f>
        <v>0.44016991691970181</v>
      </c>
      <c r="N70" s="334">
        <f>IF(N$6=0,0,N$6/WWP_fec!N$6)</f>
        <v>0.4401699169197017</v>
      </c>
      <c r="O70" s="334">
        <f>IF(O$6=0,0,O$6/WWP_fec!O$6)</f>
        <v>0.44016991691970186</v>
      </c>
      <c r="P70" s="334">
        <f>IF(P$6=0,0,P$6/WWP_fec!P$6)</f>
        <v>0.44016991691970175</v>
      </c>
      <c r="Q70" s="334">
        <f>IF(Q$6=0,0,Q$6/WWP_fec!Q$6)</f>
        <v>0.44016991691970159</v>
      </c>
      <c r="R70" s="334">
        <f>IF(R$6=0,0,R$6/WWP_fec!R$6)</f>
        <v>0.44016991691970198</v>
      </c>
      <c r="S70" s="334">
        <f>IF(S$6=0,0,S$6/WWP_fec!S$6)</f>
        <v>0.44016991691970181</v>
      </c>
      <c r="T70" s="334">
        <f>IF(T$6=0,0,T$6/WWP_fec!T$6)</f>
        <v>0.44016991691970186</v>
      </c>
      <c r="U70" s="334">
        <f>IF(U$6=0,0,U$6/WWP_fec!U$6)</f>
        <v>0.4401699169197017</v>
      </c>
      <c r="V70" s="334">
        <f>IF(V$6=0,0,V$6/WWP_fec!V$6)</f>
        <v>0.44016991691970181</v>
      </c>
      <c r="W70" s="334">
        <f>IF(W$6=0,0,W$6/WWP_fec!W$6)</f>
        <v>0.44016991691970186</v>
      </c>
      <c r="X70" s="334">
        <f>IF(X$6=0,0,X$6/WWP_fec!X$6)</f>
        <v>0.44016991691970164</v>
      </c>
      <c r="Y70" s="334">
        <f>IF(Y$6=0,0,Y$6/WWP_fec!Y$6)</f>
        <v>0.44016991691970175</v>
      </c>
      <c r="DA70" s="67"/>
    </row>
    <row r="71" spans="1:105" ht="12" customHeight="1" x14ac:dyDescent="0.25">
      <c r="A71" s="173" t="s">
        <v>92</v>
      </c>
      <c r="B71" s="335">
        <f>IF(B$7=0,0,B$7/WWP_fec!B$7)</f>
        <v>0.11419445119612839</v>
      </c>
      <c r="C71" s="335">
        <f>IF(C$7=0,0,C$7/WWP_fec!C$7)</f>
        <v>0.11419445119612841</v>
      </c>
      <c r="D71" s="335">
        <f>IF(D$7=0,0,D$7/WWP_fec!D$7)</f>
        <v>0.11419445119612844</v>
      </c>
      <c r="E71" s="335">
        <f>IF(E$7=0,0,E$7/WWP_fec!E$7)</f>
        <v>0.11419445119612844</v>
      </c>
      <c r="F71" s="335">
        <f>IF(F$7=0,0,F$7/WWP_fec!F$7)</f>
        <v>0.11419445119612844</v>
      </c>
      <c r="G71" s="335">
        <f>IF(G$7=0,0,G$7/WWP_fec!G$7)</f>
        <v>0.11419445119612848</v>
      </c>
      <c r="H71" s="335">
        <f>IF(H$7=0,0,H$7/WWP_fec!H$7)</f>
        <v>0.11419445119612842</v>
      </c>
      <c r="I71" s="335">
        <f>IF(I$7=0,0,I$7/WWP_fec!I$7)</f>
        <v>0.11419445119612846</v>
      </c>
      <c r="J71" s="335">
        <f>IF(J$7=0,0,J$7/WWP_fec!J$7)</f>
        <v>0.11419445119612845</v>
      </c>
      <c r="K71" s="335">
        <f>IF(K$7=0,0,K$7/WWP_fec!K$7)</f>
        <v>0.11419445119612844</v>
      </c>
      <c r="L71" s="335">
        <f>IF(L$7=0,0,L$7/WWP_fec!L$7)</f>
        <v>0.11419445119612846</v>
      </c>
      <c r="M71" s="335">
        <f>IF(M$7=0,0,M$7/WWP_fec!M$7)</f>
        <v>0.11419445119612849</v>
      </c>
      <c r="N71" s="335">
        <f>IF(N$7=0,0,N$7/WWP_fec!N$7)</f>
        <v>0.11419445119612846</v>
      </c>
      <c r="O71" s="335">
        <f>IF(O$7=0,0,O$7/WWP_fec!O$7)</f>
        <v>0.11419445119612837</v>
      </c>
      <c r="P71" s="335">
        <f>IF(P$7=0,0,P$7/WWP_fec!P$7)</f>
        <v>0.11419445119612846</v>
      </c>
      <c r="Q71" s="335">
        <f>IF(Q$7=0,0,Q$7/WWP_fec!Q$7)</f>
        <v>0.11419445119612849</v>
      </c>
      <c r="R71" s="335">
        <f>IF(R$7=0,0,R$7/WWP_fec!R$7)</f>
        <v>0.11419445119612845</v>
      </c>
      <c r="S71" s="335">
        <f>IF(S$7=0,0,S$7/WWP_fec!S$7)</f>
        <v>0.11419445119612842</v>
      </c>
      <c r="T71" s="335">
        <f>IF(T$7=0,0,T$7/WWP_fec!T$7)</f>
        <v>0.11419445119612849</v>
      </c>
      <c r="U71" s="335">
        <f>IF(U$7=0,0,U$7/WWP_fec!U$7)</f>
        <v>0.11419445119612846</v>
      </c>
      <c r="V71" s="335">
        <f>IF(V$7=0,0,V$7/WWP_fec!V$7)</f>
        <v>0.11419445119612845</v>
      </c>
      <c r="W71" s="335">
        <f>IF(W$7=0,0,W$7/WWP_fec!W$7)</f>
        <v>0.11419445119612844</v>
      </c>
      <c r="X71" s="335">
        <f>IF(X$7=0,0,X$7/WWP_fec!X$7)</f>
        <v>0.11419445119612844</v>
      </c>
      <c r="Y71" s="335">
        <f>IF(Y$7=0,0,Y$7/WWP_fec!Y$7)</f>
        <v>0.11419445119612844</v>
      </c>
      <c r="DA71" s="177"/>
    </row>
    <row r="72" spans="1:105" ht="12" customHeight="1" x14ac:dyDescent="0.25">
      <c r="A72" s="173" t="s">
        <v>93</v>
      </c>
      <c r="B72" s="335">
        <f>IF(B$8=0,0,B$8/WWP_fec!B$8)</f>
        <v>0.62466179775119379</v>
      </c>
      <c r="C72" s="335">
        <f>IF(C$8=0,0,C$8/WWP_fec!C$8)</f>
        <v>0.62466179775119413</v>
      </c>
      <c r="D72" s="335">
        <f>IF(D$8=0,0,D$8/WWP_fec!D$8)</f>
        <v>0.62466179775119401</v>
      </c>
      <c r="E72" s="335">
        <f>IF(E$8=0,0,E$8/WWP_fec!E$8)</f>
        <v>0.62466179775119413</v>
      </c>
      <c r="F72" s="335">
        <f>IF(F$8=0,0,F$8/WWP_fec!F$8)</f>
        <v>0.62466179775119401</v>
      </c>
      <c r="G72" s="335">
        <f>IF(G$8=0,0,G$8/WWP_fec!G$8)</f>
        <v>0.62466179775119424</v>
      </c>
      <c r="H72" s="335">
        <f>IF(H$8=0,0,H$8/WWP_fec!H$8)</f>
        <v>0.62466179775119413</v>
      </c>
      <c r="I72" s="335">
        <f>IF(I$8=0,0,I$8/WWP_fec!I$8)</f>
        <v>0.62466179775119401</v>
      </c>
      <c r="J72" s="335">
        <f>IF(J$8=0,0,J$8/WWP_fec!J$8)</f>
        <v>0.6246617977511939</v>
      </c>
      <c r="K72" s="335">
        <f>IF(K$8=0,0,K$8/WWP_fec!K$8)</f>
        <v>0.6246617977511939</v>
      </c>
      <c r="L72" s="335">
        <f>IF(L$8=0,0,L$8/WWP_fec!L$8)</f>
        <v>0.6246617977511939</v>
      </c>
      <c r="M72" s="335">
        <f>IF(M$8=0,0,M$8/WWP_fec!M$8)</f>
        <v>0.62466179775119413</v>
      </c>
      <c r="N72" s="335">
        <f>IF(N$8=0,0,N$8/WWP_fec!N$8)</f>
        <v>0.6246617977511939</v>
      </c>
      <c r="O72" s="335">
        <f>IF(O$8=0,0,O$8/WWP_fec!O$8)</f>
        <v>0.62466179775119424</v>
      </c>
      <c r="P72" s="335">
        <f>IF(P$8=0,0,P$8/WWP_fec!P$8)</f>
        <v>0.62466179775119424</v>
      </c>
      <c r="Q72" s="335">
        <f>IF(Q$8=0,0,Q$8/WWP_fec!Q$8)</f>
        <v>0.62466179775119401</v>
      </c>
      <c r="R72" s="335">
        <f>IF(R$8=0,0,R$8/WWP_fec!R$8)</f>
        <v>0.6246617977511939</v>
      </c>
      <c r="S72" s="335">
        <f>IF(S$8=0,0,S$8/WWP_fec!S$8)</f>
        <v>0.62466179775119401</v>
      </c>
      <c r="T72" s="335">
        <f>IF(T$8=0,0,T$8/WWP_fec!T$8)</f>
        <v>0.62466179775119401</v>
      </c>
      <c r="U72" s="335">
        <f>IF(U$8=0,0,U$8/WWP_fec!U$8)</f>
        <v>0.6246617977511939</v>
      </c>
      <c r="V72" s="335">
        <f>IF(V$8=0,0,V$8/WWP_fec!V$8)</f>
        <v>0.62466179775119424</v>
      </c>
      <c r="W72" s="335">
        <f>IF(W$8=0,0,W$8/WWP_fec!W$8)</f>
        <v>0.62466179775119424</v>
      </c>
      <c r="X72" s="335">
        <f>IF(X$8=0,0,X$8/WWP_fec!X$8)</f>
        <v>0.62466179775119435</v>
      </c>
      <c r="Y72" s="335">
        <f>IF(Y$8=0,0,Y$8/WWP_fec!Y$8)</f>
        <v>0.62466179775119413</v>
      </c>
      <c r="DA72" s="177"/>
    </row>
    <row r="73" spans="1:105" ht="12" customHeight="1" x14ac:dyDescent="0.25">
      <c r="A73" s="173" t="s">
        <v>94</v>
      </c>
      <c r="B73" s="335">
        <f>IF(B$9=0,0,B$9/WWP_fec!B$9)</f>
        <v>0.46501984316834633</v>
      </c>
      <c r="C73" s="335">
        <f>IF(C$9=0,0,C$9/WWP_fec!C$9)</f>
        <v>0.46501984316834621</v>
      </c>
      <c r="D73" s="335">
        <f>IF(D$9=0,0,D$9/WWP_fec!D$9)</f>
        <v>0.4650198431683461</v>
      </c>
      <c r="E73" s="335">
        <f>IF(E$9=0,0,E$9/WWP_fec!E$9)</f>
        <v>0.4650198431683461</v>
      </c>
      <c r="F73" s="335">
        <f>IF(F$9=0,0,F$9/WWP_fec!F$9)</f>
        <v>0.46501984316834599</v>
      </c>
      <c r="G73" s="335">
        <f>IF(G$9=0,0,G$9/WWP_fec!G$9)</f>
        <v>0.46501984316834605</v>
      </c>
      <c r="H73" s="335">
        <f>IF(H$9=0,0,H$9/WWP_fec!H$9)</f>
        <v>0.46501984316834616</v>
      </c>
      <c r="I73" s="335">
        <f>IF(I$9=0,0,I$9/WWP_fec!I$9)</f>
        <v>0.46501984316834605</v>
      </c>
      <c r="J73" s="335">
        <f>IF(J$9=0,0,J$9/WWP_fec!J$9)</f>
        <v>0.46501984316834594</v>
      </c>
      <c r="K73" s="335">
        <f>IF(K$9=0,0,K$9/WWP_fec!K$9)</f>
        <v>0.4650198431683461</v>
      </c>
      <c r="L73" s="335">
        <f>IF(L$9=0,0,L$9/WWP_fec!L$9)</f>
        <v>0.46501984316834588</v>
      </c>
      <c r="M73" s="335">
        <f>IF(M$9=0,0,M$9/WWP_fec!M$9)</f>
        <v>0.46501984316834627</v>
      </c>
      <c r="N73" s="335">
        <f>IF(N$9=0,0,N$9/WWP_fec!N$9)</f>
        <v>0.4650198431683461</v>
      </c>
      <c r="O73" s="335">
        <f>IF(O$9=0,0,O$9/WWP_fec!O$9)</f>
        <v>0.4650198431683461</v>
      </c>
      <c r="P73" s="335">
        <f>IF(P$9=0,0,P$9/WWP_fec!P$9)</f>
        <v>0.46501984316834605</v>
      </c>
      <c r="Q73" s="335">
        <f>IF(Q$9=0,0,Q$9/WWP_fec!Q$9)</f>
        <v>0.4650198431683461</v>
      </c>
      <c r="R73" s="335">
        <f>IF(R$9=0,0,R$9/WWP_fec!R$9)</f>
        <v>0.46501984316834616</v>
      </c>
      <c r="S73" s="335">
        <f>IF(S$9=0,0,S$9/WWP_fec!S$9)</f>
        <v>0.4650198431683461</v>
      </c>
      <c r="T73" s="335">
        <f>IF(T$9=0,0,T$9/WWP_fec!T$9)</f>
        <v>0.46501984316834605</v>
      </c>
      <c r="U73" s="335">
        <f>IF(U$9=0,0,U$9/WWP_fec!U$9)</f>
        <v>0.4650198431683461</v>
      </c>
      <c r="V73" s="335">
        <f>IF(V$9=0,0,V$9/WWP_fec!V$9)</f>
        <v>0.4650198431683461</v>
      </c>
      <c r="W73" s="335">
        <f>IF(W$9=0,0,W$9/WWP_fec!W$9)</f>
        <v>0.46501984316834616</v>
      </c>
      <c r="X73" s="335">
        <f>IF(X$9=0,0,X$9/WWP_fec!X$9)</f>
        <v>0.4650198431683461</v>
      </c>
      <c r="Y73" s="335">
        <f>IF(Y$9=0,0,Y$9/WWP_fec!Y$9)</f>
        <v>0.4650198431683461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0.77468477958072135</v>
      </c>
      <c r="C74" s="336">
        <f>IF(C$10=0,0,C$10/WWP_fec!C$10)</f>
        <v>0.77468477958072135</v>
      </c>
      <c r="D74" s="336">
        <f>IF(D$10=0,0,D$10/WWP_fec!D$10)</f>
        <v>0.77468477958072146</v>
      </c>
      <c r="E74" s="336">
        <f>IF(E$10=0,0,E$10/WWP_fec!E$10)</f>
        <v>0.77468477958072135</v>
      </c>
      <c r="F74" s="336">
        <f>IF(F$10=0,0,F$10/WWP_fec!F$10)</f>
        <v>0.77468477958072135</v>
      </c>
      <c r="G74" s="336">
        <f>IF(G$10=0,0,G$10/WWP_fec!G$10)</f>
        <v>0.77468477958072124</v>
      </c>
      <c r="H74" s="336">
        <f>IF(H$10=0,0,H$10/WWP_fec!H$10)</f>
        <v>0.77468477958072124</v>
      </c>
      <c r="I74" s="336">
        <f>IF(I$10=0,0,I$10/WWP_fec!I$10)</f>
        <v>0.77468477958072157</v>
      </c>
      <c r="J74" s="336">
        <f>IF(J$10=0,0,J$10/WWP_fec!J$10)</f>
        <v>0.77468477958072135</v>
      </c>
      <c r="K74" s="336">
        <f>IF(K$10=0,0,K$10/WWP_fec!K$10)</f>
        <v>0.77468477958072146</v>
      </c>
      <c r="L74" s="336">
        <f>IF(L$10=0,0,L$10/WWP_fec!L$10)</f>
        <v>0.77468477958072102</v>
      </c>
      <c r="M74" s="336">
        <f>IF(M$10=0,0,M$10/WWP_fec!M$10)</f>
        <v>0.77416753223818946</v>
      </c>
      <c r="N74" s="336">
        <f>IF(N$10=0,0,N$10/WWP_fec!N$10)</f>
        <v>0.77406919303680377</v>
      </c>
      <c r="O74" s="336">
        <f>IF(O$10=0,0,O$10/WWP_fec!O$10)</f>
        <v>0.77401590405484122</v>
      </c>
      <c r="P74" s="336">
        <f>IF(P$10=0,0,P$10/WWP_fec!P$10)</f>
        <v>0.77383904652675883</v>
      </c>
      <c r="Q74" s="336">
        <f>IF(Q$10=0,0,Q$10/WWP_fec!Q$10)</f>
        <v>0.77376098765434675</v>
      </c>
      <c r="R74" s="336">
        <f>IF(R$10=0,0,R$10/WWP_fec!R$10)</f>
        <v>0.77347009122761068</v>
      </c>
      <c r="S74" s="336">
        <f>IF(S$10=0,0,S$10/WWP_fec!S$10)</f>
        <v>0.773250850767213</v>
      </c>
      <c r="T74" s="336">
        <f>IF(T$10=0,0,T$10/WWP_fec!T$10)</f>
        <v>0.77327708497879166</v>
      </c>
      <c r="U74" s="336">
        <f>IF(U$10=0,0,U$10/WWP_fec!U$10)</f>
        <v>0.77377732797711818</v>
      </c>
      <c r="V74" s="336">
        <f>IF(V$10=0,0,V$10/WWP_fec!V$10)</f>
        <v>0.77400595642964976</v>
      </c>
      <c r="W74" s="336">
        <f>IF(W$10=0,0,W$10/WWP_fec!W$10)</f>
        <v>0.7625601787497529</v>
      </c>
      <c r="X74" s="336">
        <f>IF(X$10=0,0,X$10/WWP_fec!X$10)</f>
        <v>0.76122110489065498</v>
      </c>
      <c r="Y74" s="336">
        <f>IF(Y$10=0,0,Y$10/WWP_fec!Y$10)</f>
        <v>0.75909228744378421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0.38035332581713927</v>
      </c>
      <c r="C75" s="349">
        <f>IF(C$16=0,0,C$16/WWP_fec!C$16)</f>
        <v>0.38035332581713915</v>
      </c>
      <c r="D75" s="349">
        <f>IF(D$16=0,0,D$16/WWP_fec!D$16)</f>
        <v>0.38035332581713921</v>
      </c>
      <c r="E75" s="349">
        <f>IF(E$16=0,0,E$16/WWP_fec!E$16)</f>
        <v>0.38035332581713904</v>
      </c>
      <c r="F75" s="349">
        <f>IF(F$16=0,0,F$16/WWP_fec!F$16)</f>
        <v>0.38850815038888364</v>
      </c>
      <c r="G75" s="349">
        <f>IF(G$16=0,0,G$16/WWP_fec!G$16)</f>
        <v>0.38881104802215316</v>
      </c>
      <c r="H75" s="349">
        <f>IF(H$16=0,0,H$16/WWP_fec!H$16)</f>
        <v>0.39890875230720635</v>
      </c>
      <c r="I75" s="349">
        <f>IF(I$16=0,0,I$16/WWP_fec!I$16)</f>
        <v>0.39323046480183904</v>
      </c>
      <c r="J75" s="349">
        <f>IF(J$16=0,0,J$16/WWP_fec!J$16)</f>
        <v>0.39363066901561733</v>
      </c>
      <c r="K75" s="349">
        <f>IF(K$16=0,0,K$16/WWP_fec!K$16)</f>
        <v>0.38993953363521827</v>
      </c>
      <c r="L75" s="349">
        <f>IF(L$16=0,0,L$16/WWP_fec!L$16)</f>
        <v>0.39660175167803957</v>
      </c>
      <c r="M75" s="349">
        <f>IF(M$16=0,0,M$16/WWP_fec!M$16)</f>
        <v>0.40531689139978855</v>
      </c>
      <c r="N75" s="349">
        <f>IF(N$16=0,0,N$16/WWP_fec!N$16)</f>
        <v>0.4060756816849192</v>
      </c>
      <c r="O75" s="349">
        <f>IF(O$16=0,0,O$16/WWP_fec!O$16)</f>
        <v>0.40526562617155626</v>
      </c>
      <c r="P75" s="349">
        <f>IF(P$16=0,0,P$16/WWP_fec!P$16)</f>
        <v>0.40602727992742671</v>
      </c>
      <c r="Q75" s="349">
        <f>IF(Q$16=0,0,Q$16/WWP_fec!Q$16)</f>
        <v>0.39840706007164139</v>
      </c>
      <c r="R75" s="349">
        <f>IF(R$16=0,0,R$16/WWP_fec!R$16)</f>
        <v>0.3984649913375834</v>
      </c>
      <c r="S75" s="349">
        <f>IF(S$16=0,0,S$16/WWP_fec!S$16)</f>
        <v>0.39846830396274457</v>
      </c>
      <c r="T75" s="349">
        <f>IF(T$16=0,0,T$16/WWP_fec!T$16)</f>
        <v>0.39637122054386564</v>
      </c>
      <c r="U75" s="349">
        <f>IF(U$16=0,0,U$16/WWP_fec!U$16)</f>
        <v>0.39484765074437345</v>
      </c>
      <c r="V75" s="349">
        <f>IF(V$16=0,0,V$16/WWP_fec!V$16)</f>
        <v>0.39697274757265139</v>
      </c>
      <c r="W75" s="349">
        <f>IF(W$16=0,0,W$16/WWP_fec!W$16)</f>
        <v>0.3978036296195781</v>
      </c>
      <c r="X75" s="349">
        <f>IF(X$16=0,0,X$16/WWP_fec!X$16)</f>
        <v>0.39751650027594432</v>
      </c>
      <c r="Y75" s="349">
        <f>IF(Y$16=0,0,Y$16/WWP_fec!Y$16)</f>
        <v>0.39618304746204863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0.40721508583406563</v>
      </c>
      <c r="C76" s="349">
        <f>IF(C$27=0,0,C$27/WWP_fec!C$27)</f>
        <v>0.40721508583406552</v>
      </c>
      <c r="D76" s="349">
        <f>IF(D$27=0,0,D$27/WWP_fec!D$27)</f>
        <v>0.40721508583406557</v>
      </c>
      <c r="E76" s="349">
        <f>IF(E$27=0,0,E$27/WWP_fec!E$27)</f>
        <v>0.40721508583406563</v>
      </c>
      <c r="F76" s="349">
        <f>IF(F$27=0,0,F$27/WWP_fec!F$27)</f>
        <v>0.40721508583406557</v>
      </c>
      <c r="G76" s="349">
        <f>IF(G$27=0,0,G$27/WWP_fec!G$27)</f>
        <v>0.40721508583406557</v>
      </c>
      <c r="H76" s="349">
        <f>IF(H$27=0,0,H$27/WWP_fec!H$27)</f>
        <v>0.40721508583406563</v>
      </c>
      <c r="I76" s="349">
        <f>IF(I$27=0,0,I$27/WWP_fec!I$27)</f>
        <v>0.40721508583406557</v>
      </c>
      <c r="J76" s="349">
        <f>IF(J$27=0,0,J$27/WWP_fec!J$27)</f>
        <v>0.40721508583406552</v>
      </c>
      <c r="K76" s="349">
        <f>IF(K$27=0,0,K$27/WWP_fec!K$27)</f>
        <v>0.40721508583406552</v>
      </c>
      <c r="L76" s="349">
        <f>IF(L$27=0,0,L$27/WWP_fec!L$27)</f>
        <v>0.40721508583406563</v>
      </c>
      <c r="M76" s="349">
        <f>IF(M$27=0,0,M$27/WWP_fec!M$27)</f>
        <v>0.40721508583406563</v>
      </c>
      <c r="N76" s="349">
        <f>IF(N$27=0,0,N$27/WWP_fec!N$27)</f>
        <v>0.40721508583406557</v>
      </c>
      <c r="O76" s="349">
        <f>IF(O$27=0,0,O$27/WWP_fec!O$27)</f>
        <v>0.40721508583406557</v>
      </c>
      <c r="P76" s="349">
        <f>IF(P$27=0,0,P$27/WWP_fec!P$27)</f>
        <v>0.40721508583406563</v>
      </c>
      <c r="Q76" s="349">
        <f>IF(Q$27=0,0,Q$27/WWP_fec!Q$27)</f>
        <v>0.40721508583406563</v>
      </c>
      <c r="R76" s="349">
        <f>IF(R$27=0,0,R$27/WWP_fec!R$27)</f>
        <v>0.40721508583406546</v>
      </c>
      <c r="S76" s="349">
        <f>IF(S$27=0,0,S$27/WWP_fec!S$27)</f>
        <v>0.40721508583406557</v>
      </c>
      <c r="T76" s="349">
        <f>IF(T$27=0,0,T$27/WWP_fec!T$27)</f>
        <v>0.40721508583406563</v>
      </c>
      <c r="U76" s="349">
        <f>IF(U$27=0,0,U$27/WWP_fec!U$27)</f>
        <v>0.40721508583406557</v>
      </c>
      <c r="V76" s="349">
        <f>IF(V$27=0,0,V$27/WWP_fec!V$27)</f>
        <v>0.40721508583406557</v>
      </c>
      <c r="W76" s="349">
        <f>IF(W$27=0,0,W$27/WWP_fec!W$27)</f>
        <v>0.40721508583406563</v>
      </c>
      <c r="X76" s="349">
        <f>IF(X$27=0,0,X$27/WWP_fec!X$27)</f>
        <v>0.40721508583406557</v>
      </c>
      <c r="Y76" s="349">
        <f>IF(Y$27=0,0,Y$27/WWP_fec!Y$27)</f>
        <v>0.40721508583406563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0.3100383169470845</v>
      </c>
      <c r="C77" s="349">
        <f>IF(C$28=0,0,C$28/WWP_fec!C$28)</f>
        <v>0.31013462028043914</v>
      </c>
      <c r="D77" s="349">
        <f>IF(D$28=0,0,D$28/WWP_fec!D$28)</f>
        <v>0.31193639831896491</v>
      </c>
      <c r="E77" s="349">
        <f>IF(E$28=0,0,E$28/WWP_fec!E$28)</f>
        <v>0.31234995428998485</v>
      </c>
      <c r="F77" s="349">
        <f>IF(F$28=0,0,F$28/WWP_fec!F$28)</f>
        <v>0.31199687925463648</v>
      </c>
      <c r="G77" s="349">
        <f>IF(G$28=0,0,G$28/WWP_fec!G$28)</f>
        <v>0.31316672784275018</v>
      </c>
      <c r="H77" s="349">
        <f>IF(H$28=0,0,H$28/WWP_fec!H$28)</f>
        <v>0.31176718564177097</v>
      </c>
      <c r="I77" s="349">
        <f>IF(I$28=0,0,I$28/WWP_fec!I$28)</f>
        <v>0.31918997834927126</v>
      </c>
      <c r="J77" s="349">
        <f>IF(J$28=0,0,J$28/WWP_fec!J$28)</f>
        <v>0.3045179572323361</v>
      </c>
      <c r="K77" s="349">
        <f>IF(K$28=0,0,K$28/WWP_fec!K$28)</f>
        <v>0.28721225355710522</v>
      </c>
      <c r="L77" s="349">
        <f>IF(L$28=0,0,L$28/WWP_fec!L$28)</f>
        <v>0.31212376928857488</v>
      </c>
      <c r="M77" s="349">
        <f>IF(M$28=0,0,M$28/WWP_fec!M$28)</f>
        <v>0.30895521312600127</v>
      </c>
      <c r="N77" s="349">
        <f>IF(N$28=0,0,N$28/WWP_fec!N$28)</f>
        <v>0.30793676703150924</v>
      </c>
      <c r="O77" s="349">
        <f>IF(O$28=0,0,O$28/WWP_fec!O$28)</f>
        <v>0.30765111653799621</v>
      </c>
      <c r="P77" s="349">
        <f>IF(P$28=0,0,P$28/WWP_fec!P$28)</f>
        <v>0.30533783885320315</v>
      </c>
      <c r="Q77" s="349">
        <f>IF(Q$28=0,0,Q$28/WWP_fec!Q$28)</f>
        <v>0.30063633126421441</v>
      </c>
      <c r="R77" s="349">
        <f>IF(R$28=0,0,R$28/WWP_fec!R$28)</f>
        <v>0.29935435240141178</v>
      </c>
      <c r="S77" s="349">
        <f>IF(S$28=0,0,S$28/WWP_fec!S$28)</f>
        <v>0.29840274759655622</v>
      </c>
      <c r="T77" s="349">
        <f>IF(T$28=0,0,T$28/WWP_fec!T$28)</f>
        <v>0.29717958446048581</v>
      </c>
      <c r="U77" s="349">
        <f>IF(U$28=0,0,U$28/WWP_fec!U$28)</f>
        <v>0.29854252543058946</v>
      </c>
      <c r="V77" s="349">
        <f>IF(V$28=0,0,V$28/WWP_fec!V$28)</f>
        <v>0.30126494281411731</v>
      </c>
      <c r="W77" s="349">
        <f>IF(W$28=0,0,W$28/WWP_fec!W$28)</f>
        <v>0.29440308823877503</v>
      </c>
      <c r="X77" s="349">
        <f>IF(X$28=0,0,X$28/WWP_fec!X$28)</f>
        <v>0.29387056724970234</v>
      </c>
      <c r="Y77" s="349">
        <f>IF(Y$28=0,0,Y$28/WWP_fec!Y$28)</f>
        <v>0.29261189280921002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0.47508426680640969</v>
      </c>
      <c r="C78" s="337">
        <f>IF(C$48=0,0,C$48/WWP_fec!C$48)</f>
        <v>0.47508426680640981</v>
      </c>
      <c r="D78" s="337">
        <f>IF(D$48=0,0,D$48/WWP_fec!D$48)</f>
        <v>0.47508426680640986</v>
      </c>
      <c r="E78" s="337">
        <f>IF(E$48=0,0,E$48/WWP_fec!E$48)</f>
        <v>0.47508426680640975</v>
      </c>
      <c r="F78" s="337">
        <f>IF(F$48=0,0,F$48/WWP_fec!F$48)</f>
        <v>0.47508426680640981</v>
      </c>
      <c r="G78" s="337">
        <f>IF(G$48=0,0,G$48/WWP_fec!G$48)</f>
        <v>0.47508426680640981</v>
      </c>
      <c r="H78" s="337">
        <f>IF(H$48=0,0,H$48/WWP_fec!H$48)</f>
        <v>0.47508426680640992</v>
      </c>
      <c r="I78" s="337">
        <f>IF(I$48=0,0,I$48/WWP_fec!I$48)</f>
        <v>0.47508426680640986</v>
      </c>
      <c r="J78" s="337">
        <f>IF(J$48=0,0,J$48/WWP_fec!J$48)</f>
        <v>0.47508426680640975</v>
      </c>
      <c r="K78" s="337">
        <f>IF(K$48=0,0,K$48/WWP_fec!K$48)</f>
        <v>0.47508426680640992</v>
      </c>
      <c r="L78" s="337">
        <f>IF(L$48=0,0,L$48/WWP_fec!L$48)</f>
        <v>0.47508426680640975</v>
      </c>
      <c r="M78" s="337">
        <f>IF(M$48=0,0,M$48/WWP_fec!M$48)</f>
        <v>0.47508426680640986</v>
      </c>
      <c r="N78" s="337">
        <f>IF(N$48=0,0,N$48/WWP_fec!N$48)</f>
        <v>0.47508426680641003</v>
      </c>
      <c r="O78" s="337">
        <f>IF(O$48=0,0,O$48/WWP_fec!O$48)</f>
        <v>0.47508426680640992</v>
      </c>
      <c r="P78" s="337">
        <f>IF(P$48=0,0,P$48/WWP_fec!P$48)</f>
        <v>0.47508426680640986</v>
      </c>
      <c r="Q78" s="337">
        <f>IF(Q$48=0,0,Q$48/WWP_fec!Q$48)</f>
        <v>0.47508426680640992</v>
      </c>
      <c r="R78" s="337">
        <f>IF(R$48=0,0,R$48/WWP_fec!R$48)</f>
        <v>0.47508426680640986</v>
      </c>
      <c r="S78" s="337">
        <f>IF(S$48=0,0,S$48/WWP_fec!S$48)</f>
        <v>0.47508426680640969</v>
      </c>
      <c r="T78" s="337">
        <f>IF(T$48=0,0,T$48/WWP_fec!T$48)</f>
        <v>0.47508426680640975</v>
      </c>
      <c r="U78" s="337">
        <f>IF(U$48=0,0,U$48/WWP_fec!U$48)</f>
        <v>0.47508426680640969</v>
      </c>
      <c r="V78" s="337">
        <f>IF(V$48=0,0,V$48/WWP_fec!V$48)</f>
        <v>0.47508426680640969</v>
      </c>
      <c r="W78" s="337">
        <f>IF(W$48=0,0,W$48/WWP_fec!W$48)</f>
        <v>0.47508426680640975</v>
      </c>
      <c r="X78" s="337">
        <f>IF(X$48=0,0,X$48/WWP_fec!X$48)</f>
        <v>0.47508426680640986</v>
      </c>
      <c r="Y78" s="337">
        <f>IF(Y$48=0,0,Y$48/WWP_fec!Y$48)</f>
        <v>0.47508426680640964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IT: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79.395188400434762</v>
      </c>
      <c r="N5" s="223">
        <v>73.656554400374915</v>
      </c>
      <c r="O5" s="223">
        <v>72.444794400365623</v>
      </c>
      <c r="P5" s="223">
        <v>70.786980000303089</v>
      </c>
      <c r="Q5" s="223">
        <v>91.630281600329141</v>
      </c>
      <c r="R5" s="223">
        <v>103.96374120032939</v>
      </c>
      <c r="S5" s="223">
        <v>111.195714916078</v>
      </c>
      <c r="T5" s="223">
        <v>109.6101986167383</v>
      </c>
      <c r="U5" s="223">
        <v>88.19071714270892</v>
      </c>
      <c r="V5" s="223">
        <v>86.980036759230501</v>
      </c>
      <c r="W5" s="223">
        <v>198.95801479581371</v>
      </c>
      <c r="X5" s="223">
        <v>195.41552110334939</v>
      </c>
      <c r="Y5" s="223">
        <v>186.69929974350211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0.17588927722759179</v>
      </c>
      <c r="N10" s="260">
        <v>0.1851626624763372</v>
      </c>
      <c r="O10" s="260">
        <v>0.18720414161936891</v>
      </c>
      <c r="P10" s="260">
        <v>0.22992158116005759</v>
      </c>
      <c r="Q10" s="260">
        <v>0.26226867413359001</v>
      </c>
      <c r="R10" s="260">
        <v>0.33857139892751481</v>
      </c>
      <c r="S10" s="260">
        <v>0.4008441023705322</v>
      </c>
      <c r="T10" s="260">
        <v>0.39548327501789421</v>
      </c>
      <c r="U10" s="260">
        <v>0.26690786314752701</v>
      </c>
      <c r="V10" s="260">
        <v>0.21017091800724361</v>
      </c>
      <c r="W10" s="260">
        <v>2.3870808055699841</v>
      </c>
      <c r="X10" s="260">
        <v>2.5069709072026019</v>
      </c>
      <c r="Y10" s="260">
        <v>2.7495552707151498</v>
      </c>
      <c r="DA10" s="68" t="s">
        <v>2986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2987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0.17588927722759179</v>
      </c>
      <c r="N12" s="226">
        <v>0.1851626624763372</v>
      </c>
      <c r="O12" s="226">
        <v>0.18720414161936891</v>
      </c>
      <c r="P12" s="226">
        <v>0.22992158116005759</v>
      </c>
      <c r="Q12" s="226">
        <v>0.26226867413359001</v>
      </c>
      <c r="R12" s="226">
        <v>0.33857139892751481</v>
      </c>
      <c r="S12" s="226">
        <v>0.4008441023705322</v>
      </c>
      <c r="T12" s="226">
        <v>0.39548327501789421</v>
      </c>
      <c r="U12" s="226">
        <v>0.26690786314752701</v>
      </c>
      <c r="V12" s="226">
        <v>0.21017091800724361</v>
      </c>
      <c r="W12" s="226">
        <v>2.3870808055699841</v>
      </c>
      <c r="X12" s="226">
        <v>2.5069709072026019</v>
      </c>
      <c r="Y12" s="226">
        <v>2.7495552707151498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48.267190361076828</v>
      </c>
      <c r="N16" s="261">
        <v>44.354401408188849</v>
      </c>
      <c r="O16" s="261">
        <v>44.479215569142738</v>
      </c>
      <c r="P16" s="261">
        <v>40.931466882759921</v>
      </c>
      <c r="Q16" s="261">
        <v>56.927237105174733</v>
      </c>
      <c r="R16" s="261">
        <v>66.107473376428786</v>
      </c>
      <c r="S16" s="261">
        <v>70.753657768565247</v>
      </c>
      <c r="T16" s="261">
        <v>68.841785583259153</v>
      </c>
      <c r="U16" s="261">
        <v>52.21516732329944</v>
      </c>
      <c r="V16" s="261">
        <v>52.873979241548568</v>
      </c>
      <c r="W16" s="261">
        <v>141.66984605501079</v>
      </c>
      <c r="X16" s="261">
        <v>139.44048735621129</v>
      </c>
      <c r="Y16" s="261">
        <v>131.2078756557118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2995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2996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47.870499744269203</v>
      </c>
      <c r="N23" s="229">
        <v>44.222012462843743</v>
      </c>
      <c r="O23" s="229">
        <v>44.346826623797632</v>
      </c>
      <c r="P23" s="229">
        <v>40.931466882759921</v>
      </c>
      <c r="Q23" s="229">
        <v>34.703514398659699</v>
      </c>
      <c r="R23" s="229">
        <v>37.79909759556606</v>
      </c>
      <c r="S23" s="229">
        <v>39.408908190881419</v>
      </c>
      <c r="T23" s="229">
        <v>36.276962343804627</v>
      </c>
      <c r="U23" s="229">
        <v>31.449151673267181</v>
      </c>
      <c r="V23" s="229">
        <v>31.842709481585739</v>
      </c>
      <c r="W23" s="229">
        <v>114.4920147211151</v>
      </c>
      <c r="X23" s="229">
        <v>110.18110177729849</v>
      </c>
      <c r="Y23" s="229">
        <v>102.6328171072573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0.39669061680763301</v>
      </c>
      <c r="N25" s="229">
        <v>0.1323889453451137</v>
      </c>
      <c r="O25" s="229">
        <v>0.13238894534510801</v>
      </c>
      <c r="P25" s="229">
        <v>0</v>
      </c>
      <c r="Q25" s="229">
        <v>22.22372270651503</v>
      </c>
      <c r="R25" s="229">
        <v>28.308375780862729</v>
      </c>
      <c r="S25" s="229">
        <v>31.344749577683832</v>
      </c>
      <c r="T25" s="229">
        <v>32.564823239454533</v>
      </c>
      <c r="U25" s="229">
        <v>20.766015650032251</v>
      </c>
      <c r="V25" s="229">
        <v>21.031269759962829</v>
      </c>
      <c r="W25" s="229">
        <v>27.177831333895661</v>
      </c>
      <c r="X25" s="229">
        <v>29.259385578912731</v>
      </c>
      <c r="Y25" s="229">
        <v>28.575058548454479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0</v>
      </c>
      <c r="C28" s="261">
        <f t="shared" si="0"/>
        <v>0</v>
      </c>
      <c r="D28" s="261">
        <f t="shared" si="0"/>
        <v>0</v>
      </c>
      <c r="E28" s="261">
        <f t="shared" si="0"/>
        <v>0</v>
      </c>
      <c r="F28" s="261">
        <f t="shared" si="0"/>
        <v>0</v>
      </c>
      <c r="G28" s="261">
        <f t="shared" si="0"/>
        <v>0</v>
      </c>
      <c r="H28" s="261">
        <f t="shared" si="0"/>
        <v>0</v>
      </c>
      <c r="I28" s="261">
        <f t="shared" si="0"/>
        <v>0</v>
      </c>
      <c r="J28" s="261">
        <f t="shared" si="0"/>
        <v>0</v>
      </c>
      <c r="K28" s="261">
        <f t="shared" si="0"/>
        <v>0</v>
      </c>
      <c r="L28" s="261">
        <f t="shared" si="0"/>
        <v>0</v>
      </c>
      <c r="M28" s="261">
        <f t="shared" si="0"/>
        <v>30.952108762130344</v>
      </c>
      <c r="N28" s="261">
        <f t="shared" si="0"/>
        <v>29.116990329709736</v>
      </c>
      <c r="O28" s="261">
        <f t="shared" si="0"/>
        <v>27.778374689603513</v>
      </c>
      <c r="P28" s="261">
        <f t="shared" si="0"/>
        <v>29.625591536383109</v>
      </c>
      <c r="Q28" s="261">
        <f t="shared" si="0"/>
        <v>34.440775821020836</v>
      </c>
      <c r="R28" s="261">
        <f t="shared" si="0"/>
        <v>37.51769642497306</v>
      </c>
      <c r="S28" s="261">
        <f t="shared" si="0"/>
        <v>40.041213045142257</v>
      </c>
      <c r="T28" s="261">
        <f t="shared" si="0"/>
        <v>40.372929758461261</v>
      </c>
      <c r="U28" s="261">
        <f t="shared" si="0"/>
        <v>35.708641956261964</v>
      </c>
      <c r="V28" s="261">
        <f t="shared" si="0"/>
        <v>33.895886599674689</v>
      </c>
      <c r="W28" s="261">
        <f t="shared" si="0"/>
        <v>54.901087935232937</v>
      </c>
      <c r="X28" s="261">
        <f t="shared" si="0"/>
        <v>53.468062839935612</v>
      </c>
      <c r="Y28" s="261">
        <f t="shared" si="0"/>
        <v>52.741868817075179</v>
      </c>
      <c r="DA28" s="70"/>
    </row>
    <row r="29" spans="1:105" ht="12" customHeight="1" x14ac:dyDescent="0.25">
      <c r="A29" s="60" t="s">
        <v>2913</v>
      </c>
      <c r="B29" s="329">
        <v>0</v>
      </c>
      <c r="C29" s="329">
        <v>0</v>
      </c>
      <c r="D29" s="329">
        <v>0</v>
      </c>
      <c r="E29" s="329">
        <v>0</v>
      </c>
      <c r="F29" s="329">
        <v>0</v>
      </c>
      <c r="G29" s="329">
        <v>0</v>
      </c>
      <c r="H29" s="329">
        <v>0</v>
      </c>
      <c r="I29" s="329">
        <v>0</v>
      </c>
      <c r="J29" s="329">
        <v>0</v>
      </c>
      <c r="K29" s="329">
        <v>0</v>
      </c>
      <c r="L29" s="329">
        <v>0</v>
      </c>
      <c r="M29" s="329">
        <v>27.041755369539011</v>
      </c>
      <c r="N29" s="329">
        <v>25.523630477491491</v>
      </c>
      <c r="O29" s="329">
        <v>24.17490305184154</v>
      </c>
      <c r="P29" s="329">
        <v>26.309539800382101</v>
      </c>
      <c r="Q29" s="329">
        <v>29.82883108009424</v>
      </c>
      <c r="R29" s="329">
        <v>32.162017321645358</v>
      </c>
      <c r="S29" s="329">
        <v>34.309124567983531</v>
      </c>
      <c r="T29" s="329">
        <v>34.795731090095749</v>
      </c>
      <c r="U29" s="329">
        <v>31.47844427622379</v>
      </c>
      <c r="V29" s="329">
        <v>29.612315449991129</v>
      </c>
      <c r="W29" s="329">
        <v>43.423743614900637</v>
      </c>
      <c r="X29" s="329">
        <v>42.17132941255025</v>
      </c>
      <c r="Y29" s="329">
        <v>42.1120982033964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3006</v>
      </c>
    </row>
    <row r="32" spans="1:105" ht="12" customHeight="1" x14ac:dyDescent="0.25">
      <c r="A32" s="59" t="s">
        <v>159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0</v>
      </c>
      <c r="X32" s="295">
        <v>0</v>
      </c>
      <c r="Y32" s="295">
        <v>0</v>
      </c>
      <c r="DA32" s="122" t="s">
        <v>3007</v>
      </c>
    </row>
    <row r="33" spans="1:105" ht="12" customHeight="1" x14ac:dyDescent="0.25">
      <c r="A33" s="59" t="s">
        <v>32</v>
      </c>
      <c r="B33" s="295">
        <v>0</v>
      </c>
      <c r="C33" s="295">
        <v>0</v>
      </c>
      <c r="D33" s="295">
        <v>0</v>
      </c>
      <c r="E33" s="295">
        <v>0</v>
      </c>
      <c r="F33" s="295">
        <v>0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0</v>
      </c>
      <c r="F34" s="295">
        <v>0</v>
      </c>
      <c r="G34" s="295">
        <v>0</v>
      </c>
      <c r="H34" s="295">
        <v>0</v>
      </c>
      <c r="I34" s="295">
        <v>0</v>
      </c>
      <c r="J34" s="295">
        <v>0</v>
      </c>
      <c r="K34" s="295">
        <v>0</v>
      </c>
      <c r="L34" s="295">
        <v>0</v>
      </c>
      <c r="M34" s="295">
        <v>27.041755369539011</v>
      </c>
      <c r="N34" s="295">
        <v>25.523630477491491</v>
      </c>
      <c r="O34" s="295">
        <v>24.17490305184154</v>
      </c>
      <c r="P34" s="295">
        <v>26.309539800382101</v>
      </c>
      <c r="Q34" s="295">
        <v>29.82883108009424</v>
      </c>
      <c r="R34" s="295">
        <v>32.162017321645358</v>
      </c>
      <c r="S34" s="295">
        <v>34.309124567983531</v>
      </c>
      <c r="T34" s="295">
        <v>34.795731090095749</v>
      </c>
      <c r="U34" s="295">
        <v>31.47844427622379</v>
      </c>
      <c r="V34" s="295">
        <v>29.612315449991129</v>
      </c>
      <c r="W34" s="295">
        <v>43.423743614900637</v>
      </c>
      <c r="X34" s="295">
        <v>42.17132941255025</v>
      </c>
      <c r="Y34" s="295">
        <v>42.1120982033964</v>
      </c>
      <c r="DA34" s="122" t="s">
        <v>3009</v>
      </c>
    </row>
    <row r="35" spans="1:105" ht="12" customHeight="1" x14ac:dyDescent="0.25">
      <c r="A35" s="60" t="s">
        <v>2920</v>
      </c>
      <c r="B35" s="329">
        <v>0</v>
      </c>
      <c r="C35" s="329">
        <v>0</v>
      </c>
      <c r="D35" s="329">
        <v>0</v>
      </c>
      <c r="E35" s="329">
        <v>0</v>
      </c>
      <c r="F35" s="329">
        <v>0</v>
      </c>
      <c r="G35" s="329">
        <v>0</v>
      </c>
      <c r="H35" s="329">
        <v>0</v>
      </c>
      <c r="I35" s="329">
        <v>0</v>
      </c>
      <c r="J35" s="329">
        <v>0</v>
      </c>
      <c r="K35" s="329">
        <v>0</v>
      </c>
      <c r="L35" s="329">
        <v>0</v>
      </c>
      <c r="M35" s="329">
        <v>3.9103533925913312</v>
      </c>
      <c r="N35" s="329">
        <v>3.5933598522182439</v>
      </c>
      <c r="O35" s="329">
        <v>3.6034716377619729</v>
      </c>
      <c r="P35" s="329">
        <v>3.3160517360010089</v>
      </c>
      <c r="Q35" s="329">
        <v>4.6119447409265932</v>
      </c>
      <c r="R35" s="329">
        <v>5.3556791033277014</v>
      </c>
      <c r="S35" s="329">
        <v>5.732088477158725</v>
      </c>
      <c r="T35" s="329">
        <v>5.5771986683655133</v>
      </c>
      <c r="U35" s="329">
        <v>4.2301976800381711</v>
      </c>
      <c r="V35" s="329">
        <v>4.2835711496835582</v>
      </c>
      <c r="W35" s="329">
        <v>11.4773443203323</v>
      </c>
      <c r="X35" s="329">
        <v>11.296733427385361</v>
      </c>
      <c r="Y35" s="329">
        <v>10.62977061367878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0</v>
      </c>
      <c r="DA38" s="73" t="s">
        <v>3013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3014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3.8782156093966038</v>
      </c>
      <c r="N42" s="229">
        <v>3.582634397562626</v>
      </c>
      <c r="O42" s="229">
        <v>3.592746183106355</v>
      </c>
      <c r="P42" s="229">
        <v>3.3160517360010089</v>
      </c>
      <c r="Q42" s="229">
        <v>2.8114958473545908</v>
      </c>
      <c r="R42" s="229">
        <v>3.0622836840925052</v>
      </c>
      <c r="S42" s="229">
        <v>3.192702054744077</v>
      </c>
      <c r="T42" s="229">
        <v>2.9389683077223059</v>
      </c>
      <c r="U42" s="229">
        <v>2.5478445299946411</v>
      </c>
      <c r="V42" s="229">
        <v>2.579728509555637</v>
      </c>
      <c r="W42" s="229">
        <v>9.2755396541656285</v>
      </c>
      <c r="X42" s="229">
        <v>8.9262922061804861</v>
      </c>
      <c r="Y42" s="229">
        <v>8.3147699620445792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3.2137783194726412E-2</v>
      </c>
      <c r="N44" s="229">
        <v>1.072545465561886E-2</v>
      </c>
      <c r="O44" s="229">
        <v>1.07254546556184E-2</v>
      </c>
      <c r="P44" s="229">
        <v>0</v>
      </c>
      <c r="Q44" s="229">
        <v>1.8004488935720031</v>
      </c>
      <c r="R44" s="229">
        <v>2.2933954192351971</v>
      </c>
      <c r="S44" s="229">
        <v>2.539386422414649</v>
      </c>
      <c r="T44" s="229">
        <v>2.6382303606432069</v>
      </c>
      <c r="U44" s="229">
        <v>1.68235315004353</v>
      </c>
      <c r="V44" s="229">
        <v>1.703842640127921</v>
      </c>
      <c r="W44" s="229">
        <v>2.2018046661666699</v>
      </c>
      <c r="X44" s="229">
        <v>2.370441221204878</v>
      </c>
      <c r="Y44" s="229">
        <v>2.3150006516341999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</v>
      </c>
      <c r="C52" s="232">
        <f t="shared" si="1"/>
        <v>0</v>
      </c>
      <c r="D52" s="232">
        <f t="shared" si="1"/>
        <v>0</v>
      </c>
      <c r="E52" s="232">
        <f t="shared" si="1"/>
        <v>0</v>
      </c>
      <c r="F52" s="232">
        <f t="shared" si="1"/>
        <v>0</v>
      </c>
      <c r="G52" s="232">
        <f t="shared" si="1"/>
        <v>0</v>
      </c>
      <c r="H52" s="232">
        <f t="shared" si="1"/>
        <v>0</v>
      </c>
      <c r="I52" s="232">
        <f t="shared" si="1"/>
        <v>0</v>
      </c>
      <c r="J52" s="232">
        <f t="shared" si="1"/>
        <v>0</v>
      </c>
      <c r="K52" s="232">
        <f t="shared" si="1"/>
        <v>0</v>
      </c>
      <c r="L52" s="232">
        <f t="shared" si="1"/>
        <v>0</v>
      </c>
      <c r="M52" s="232">
        <f t="shared" si="1"/>
        <v>1</v>
      </c>
      <c r="N52" s="232">
        <f t="shared" si="1"/>
        <v>1</v>
      </c>
      <c r="O52" s="232">
        <f t="shared" si="1"/>
        <v>1</v>
      </c>
      <c r="P52" s="232">
        <f t="shared" si="1"/>
        <v>0.99999999999999989</v>
      </c>
      <c r="Q52" s="232">
        <f t="shared" si="1"/>
        <v>1.0000000000000002</v>
      </c>
      <c r="R52" s="232">
        <f t="shared" si="1"/>
        <v>0.99999999999999956</v>
      </c>
      <c r="S52" s="232">
        <f t="shared" si="1"/>
        <v>1.0000000000000002</v>
      </c>
      <c r="T52" s="232">
        <f t="shared" si="1"/>
        <v>1</v>
      </c>
      <c r="U52" s="232">
        <f t="shared" si="1"/>
        <v>1.0000000000000002</v>
      </c>
      <c r="V52" s="232">
        <f t="shared" si="1"/>
        <v>1</v>
      </c>
      <c r="W52" s="232">
        <f t="shared" si="1"/>
        <v>1</v>
      </c>
      <c r="X52" s="232">
        <f t="shared" si="1"/>
        <v>1.0000000000000007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0</v>
      </c>
      <c r="C57" s="300">
        <f t="shared" si="6"/>
        <v>0</v>
      </c>
      <c r="D57" s="300">
        <f t="shared" si="6"/>
        <v>0</v>
      </c>
      <c r="E57" s="300">
        <f t="shared" si="6"/>
        <v>0</v>
      </c>
      <c r="F57" s="300">
        <f t="shared" si="6"/>
        <v>0</v>
      </c>
      <c r="G57" s="300">
        <f t="shared" si="6"/>
        <v>0</v>
      </c>
      <c r="H57" s="300">
        <f t="shared" si="6"/>
        <v>0</v>
      </c>
      <c r="I57" s="300">
        <f t="shared" si="6"/>
        <v>0</v>
      </c>
      <c r="J57" s="300">
        <f t="shared" si="6"/>
        <v>0</v>
      </c>
      <c r="K57" s="300">
        <f t="shared" si="6"/>
        <v>0</v>
      </c>
      <c r="L57" s="300">
        <f t="shared" si="6"/>
        <v>0</v>
      </c>
      <c r="M57" s="300">
        <f t="shared" si="6"/>
        <v>2.2153644417402581E-3</v>
      </c>
      <c r="N57" s="300">
        <f t="shared" si="6"/>
        <v>2.5138653848759819E-3</v>
      </c>
      <c r="O57" s="300">
        <f t="shared" si="6"/>
        <v>2.5840937664173163E-3</v>
      </c>
      <c r="P57" s="300">
        <f t="shared" si="6"/>
        <v>3.2480772757797144E-3</v>
      </c>
      <c r="Q57" s="300">
        <f t="shared" si="6"/>
        <v>2.8622489154573102E-3</v>
      </c>
      <c r="R57" s="300">
        <f t="shared" si="6"/>
        <v>3.256629619312335E-3</v>
      </c>
      <c r="S57" s="300">
        <f t="shared" si="6"/>
        <v>3.604852063526536E-3</v>
      </c>
      <c r="T57" s="300">
        <f t="shared" si="6"/>
        <v>3.6080882984323042E-3</v>
      </c>
      <c r="U57" s="300">
        <f t="shared" si="6"/>
        <v>3.0264847797486514E-3</v>
      </c>
      <c r="V57" s="300">
        <f t="shared" si="6"/>
        <v>2.416312131357427E-3</v>
      </c>
      <c r="W57" s="300">
        <f t="shared" si="6"/>
        <v>1.199791226314654E-2</v>
      </c>
      <c r="X57" s="300">
        <f t="shared" si="6"/>
        <v>1.2828924197258314E-2</v>
      </c>
      <c r="Y57" s="300">
        <f t="shared" si="6"/>
        <v>1.472718577141233E-2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</v>
      </c>
      <c r="C58" s="301">
        <f t="shared" si="7"/>
        <v>0</v>
      </c>
      <c r="D58" s="301">
        <f t="shared" si="7"/>
        <v>0</v>
      </c>
      <c r="E58" s="301">
        <f t="shared" si="7"/>
        <v>0</v>
      </c>
      <c r="F58" s="301">
        <f t="shared" si="7"/>
        <v>0</v>
      </c>
      <c r="G58" s="301">
        <f t="shared" si="7"/>
        <v>0</v>
      </c>
      <c r="H58" s="301">
        <f t="shared" si="7"/>
        <v>0</v>
      </c>
      <c r="I58" s="301">
        <f t="shared" si="7"/>
        <v>0</v>
      </c>
      <c r="J58" s="301">
        <f t="shared" si="7"/>
        <v>0</v>
      </c>
      <c r="K58" s="301">
        <f t="shared" si="7"/>
        <v>0</v>
      </c>
      <c r="L58" s="301">
        <f t="shared" si="7"/>
        <v>0</v>
      </c>
      <c r="M58" s="301">
        <f t="shared" si="7"/>
        <v>0.60793596354527346</v>
      </c>
      <c r="N58" s="301">
        <f t="shared" si="7"/>
        <v>0.60217860812619117</v>
      </c>
      <c r="O58" s="301">
        <f t="shared" si="7"/>
        <v>0.61397393611649553</v>
      </c>
      <c r="P58" s="301">
        <f t="shared" si="7"/>
        <v>0.57823439963937806</v>
      </c>
      <c r="Q58" s="301">
        <f t="shared" si="7"/>
        <v>0.6212710046388229</v>
      </c>
      <c r="R58" s="301">
        <f t="shared" si="7"/>
        <v>0.63587047381303097</v>
      </c>
      <c r="S58" s="301">
        <f t="shared" si="7"/>
        <v>0.63629842050986118</v>
      </c>
      <c r="T58" s="301">
        <f t="shared" si="7"/>
        <v>0.62806003868281002</v>
      </c>
      <c r="U58" s="301">
        <f t="shared" si="7"/>
        <v>0.59207101399125295</v>
      </c>
      <c r="V58" s="301">
        <f t="shared" si="7"/>
        <v>0.60788637498405595</v>
      </c>
      <c r="W58" s="301">
        <f t="shared" si="7"/>
        <v>0.71205900501371344</v>
      </c>
      <c r="X58" s="301">
        <f t="shared" si="7"/>
        <v>0.71355891573456653</v>
      </c>
      <c r="Y58" s="301">
        <f t="shared" si="7"/>
        <v>0.70277647444833746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</v>
      </c>
      <c r="C60" s="301">
        <f t="shared" si="9"/>
        <v>0</v>
      </c>
      <c r="D60" s="301">
        <f t="shared" si="9"/>
        <v>0</v>
      </c>
      <c r="E60" s="301">
        <f t="shared" si="9"/>
        <v>0</v>
      </c>
      <c r="F60" s="301">
        <f t="shared" si="9"/>
        <v>0</v>
      </c>
      <c r="G60" s="301">
        <f t="shared" si="9"/>
        <v>0</v>
      </c>
      <c r="H60" s="301">
        <f t="shared" si="9"/>
        <v>0</v>
      </c>
      <c r="I60" s="301">
        <f t="shared" si="9"/>
        <v>0</v>
      </c>
      <c r="J60" s="301">
        <f t="shared" si="9"/>
        <v>0</v>
      </c>
      <c r="K60" s="301">
        <f t="shared" si="9"/>
        <v>0</v>
      </c>
      <c r="L60" s="301">
        <f t="shared" si="9"/>
        <v>0</v>
      </c>
      <c r="M60" s="301">
        <f t="shared" si="9"/>
        <v>0.38984867201298629</v>
      </c>
      <c r="N60" s="301">
        <f t="shared" si="9"/>
        <v>0.39530752648893291</v>
      </c>
      <c r="O60" s="301">
        <f t="shared" si="9"/>
        <v>0.38344197011708708</v>
      </c>
      <c r="P60" s="301">
        <f t="shared" si="9"/>
        <v>0.41851752308484219</v>
      </c>
      <c r="Q60" s="301">
        <f t="shared" si="9"/>
        <v>0.37586674644571999</v>
      </c>
      <c r="R60" s="301">
        <f t="shared" si="9"/>
        <v>0.36087289656765631</v>
      </c>
      <c r="S60" s="301">
        <f t="shared" si="9"/>
        <v>0.36009672742661258</v>
      </c>
      <c r="T60" s="301">
        <f t="shared" si="9"/>
        <v>0.36833187301875769</v>
      </c>
      <c r="U60" s="301">
        <f t="shared" si="9"/>
        <v>0.40490250122899857</v>
      </c>
      <c r="V60" s="301">
        <f t="shared" si="9"/>
        <v>0.38969731288458659</v>
      </c>
      <c r="W60" s="301">
        <f t="shared" si="9"/>
        <v>0.27594308272314</v>
      </c>
      <c r="X60" s="301">
        <f t="shared" si="9"/>
        <v>0.27361216006817574</v>
      </c>
      <c r="Y60" s="301">
        <f t="shared" si="9"/>
        <v>0.28249633978025035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</v>
      </c>
      <c r="C61" s="302">
        <f t="shared" si="10"/>
        <v>0</v>
      </c>
      <c r="D61" s="302">
        <f t="shared" si="10"/>
        <v>0</v>
      </c>
      <c r="E61" s="302">
        <f t="shared" si="10"/>
        <v>0</v>
      </c>
      <c r="F61" s="302">
        <f t="shared" si="10"/>
        <v>0</v>
      </c>
      <c r="G61" s="302">
        <f t="shared" si="10"/>
        <v>0</v>
      </c>
      <c r="H61" s="302">
        <f t="shared" si="10"/>
        <v>0</v>
      </c>
      <c r="I61" s="302">
        <f t="shared" si="10"/>
        <v>0</v>
      </c>
      <c r="J61" s="302">
        <f t="shared" si="10"/>
        <v>0</v>
      </c>
      <c r="K61" s="302">
        <f t="shared" si="10"/>
        <v>0</v>
      </c>
      <c r="L61" s="302">
        <f t="shared" si="10"/>
        <v>0</v>
      </c>
      <c r="M61" s="302">
        <f t="shared" si="10"/>
        <v>0.34059690409892562</v>
      </c>
      <c r="N61" s="302">
        <f t="shared" si="10"/>
        <v>0.3465221891693806</v>
      </c>
      <c r="O61" s="302">
        <f t="shared" si="10"/>
        <v>0.33370103748571794</v>
      </c>
      <c r="P61" s="302">
        <f t="shared" si="10"/>
        <v>0.37167201934973709</v>
      </c>
      <c r="Q61" s="302">
        <f t="shared" si="10"/>
        <v>0.32553464377858132</v>
      </c>
      <c r="R61" s="302">
        <f t="shared" si="10"/>
        <v>0.30935802184794264</v>
      </c>
      <c r="S61" s="302">
        <f t="shared" si="10"/>
        <v>0.30854718272082182</v>
      </c>
      <c r="T61" s="302">
        <f t="shared" si="10"/>
        <v>0.31744975859191793</v>
      </c>
      <c r="U61" s="302">
        <f t="shared" si="10"/>
        <v>0.35693602791874157</v>
      </c>
      <c r="V61" s="302">
        <f t="shared" si="10"/>
        <v>0.34044956237442164</v>
      </c>
      <c r="W61" s="302">
        <f t="shared" si="10"/>
        <v>0.21825581472284733</v>
      </c>
      <c r="X61" s="302">
        <f t="shared" si="10"/>
        <v>0.21580337720588275</v>
      </c>
      <c r="Y61" s="302">
        <f t="shared" si="10"/>
        <v>0.22556109348697259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0</v>
      </c>
      <c r="C62" s="302">
        <f t="shared" si="11"/>
        <v>0</v>
      </c>
      <c r="D62" s="302">
        <f t="shared" si="11"/>
        <v>0</v>
      </c>
      <c r="E62" s="302">
        <f t="shared" si="11"/>
        <v>0</v>
      </c>
      <c r="F62" s="302">
        <f t="shared" si="11"/>
        <v>0</v>
      </c>
      <c r="G62" s="302">
        <f t="shared" si="11"/>
        <v>0</v>
      </c>
      <c r="H62" s="302">
        <f t="shared" si="11"/>
        <v>0</v>
      </c>
      <c r="I62" s="302">
        <f t="shared" si="11"/>
        <v>0</v>
      </c>
      <c r="J62" s="302">
        <f t="shared" si="11"/>
        <v>0</v>
      </c>
      <c r="K62" s="302">
        <f t="shared" si="11"/>
        <v>0</v>
      </c>
      <c r="L62" s="302">
        <f t="shared" si="11"/>
        <v>0</v>
      </c>
      <c r="M62" s="302">
        <f t="shared" si="11"/>
        <v>4.9251767914060628E-2</v>
      </c>
      <c r="N62" s="302">
        <f t="shared" si="11"/>
        <v>4.8785337319552292E-2</v>
      </c>
      <c r="O62" s="302">
        <f t="shared" si="11"/>
        <v>4.9740932631369111E-2</v>
      </c>
      <c r="P62" s="302">
        <f t="shared" si="11"/>
        <v>4.6845503735105105E-2</v>
      </c>
      <c r="Q62" s="302">
        <f t="shared" si="11"/>
        <v>5.0332102667138667E-2</v>
      </c>
      <c r="R62" s="302">
        <f t="shared" si="11"/>
        <v>5.1514874719713652E-2</v>
      </c>
      <c r="S62" s="302">
        <f t="shared" si="11"/>
        <v>5.1549544705790741E-2</v>
      </c>
      <c r="T62" s="302">
        <f t="shared" si="11"/>
        <v>5.0882114426839778E-2</v>
      </c>
      <c r="U62" s="302">
        <f t="shared" si="11"/>
        <v>4.7966473310256989E-2</v>
      </c>
      <c r="V62" s="302">
        <f t="shared" si="11"/>
        <v>4.9247750510164931E-2</v>
      </c>
      <c r="W62" s="302">
        <f t="shared" si="11"/>
        <v>5.7687268000292669E-2</v>
      </c>
      <c r="X62" s="302">
        <f t="shared" si="11"/>
        <v>5.7808782862293004E-2</v>
      </c>
      <c r="Y62" s="302">
        <f t="shared" si="11"/>
        <v>5.6935246293277744E-2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</v>
      </c>
      <c r="C69" s="322">
        <f>IF(C$5=0,0,C$5/WWP_fec!C$5)</f>
        <v>0</v>
      </c>
      <c r="D69" s="322">
        <f>IF(D$5=0,0,D$5/WWP_fec!D$5)</f>
        <v>0</v>
      </c>
      <c r="E69" s="322">
        <f>IF(E$5=0,0,E$5/WWP_fec!E$5)</f>
        <v>0</v>
      </c>
      <c r="F69" s="322">
        <f>IF(F$5=0,0,F$5/WWP_fec!F$5)</f>
        <v>0</v>
      </c>
      <c r="G69" s="322">
        <f>IF(G$5=0,0,G$5/WWP_fec!G$5)</f>
        <v>0</v>
      </c>
      <c r="H69" s="322">
        <f>IF(H$5=0,0,H$5/WWP_fec!H$5)</f>
        <v>0</v>
      </c>
      <c r="I69" s="322">
        <f>IF(I$5=0,0,I$5/WWP_fec!I$5)</f>
        <v>0</v>
      </c>
      <c r="J69" s="322">
        <f>IF(J$5=0,0,J$5/WWP_fec!J$5)</f>
        <v>0</v>
      </c>
      <c r="K69" s="322">
        <f>IF(K$5=0,0,K$5/WWP_fec!K$5)</f>
        <v>0</v>
      </c>
      <c r="L69" s="322">
        <f>IF(L$5=0,0,L$5/WWP_fec!L$5)</f>
        <v>0</v>
      </c>
      <c r="M69" s="322">
        <f>IF(M$5=0,0,M$5/WWP_fec!M$5)</f>
        <v>0.16685997181257659</v>
      </c>
      <c r="N69" s="322">
        <f>IF(N$5=0,0,N$5/WWP_fec!N$5)</f>
        <v>0.17056327350517914</v>
      </c>
      <c r="O69" s="322">
        <f>IF(O$5=0,0,O$5/WWP_fec!O$5)</f>
        <v>0.17946596827341579</v>
      </c>
      <c r="P69" s="322">
        <f>IF(P$5=0,0,P$5/WWP_fec!P$5)</f>
        <v>0.17101415749820215</v>
      </c>
      <c r="Q69" s="322">
        <f>IF(Q$5=0,0,Q$5/WWP_fec!Q$5)</f>
        <v>0.20051619750705374</v>
      </c>
      <c r="R69" s="322">
        <f>IF(R$5=0,0,R$5/WWP_fec!R$5)</f>
        <v>0.22199212463152682</v>
      </c>
      <c r="S69" s="322">
        <f>IF(S$5=0,0,S$5/WWP_fec!S$5)</f>
        <v>0.22927183217388744</v>
      </c>
      <c r="T69" s="322">
        <f>IF(T$5=0,0,T$5/WWP_fec!T$5)</f>
        <v>0.22180153391447269</v>
      </c>
      <c r="U69" s="322">
        <f>IF(U$5=0,0,U$5/WWP_fec!U$5)</f>
        <v>0.18216727365579843</v>
      </c>
      <c r="V69" s="322">
        <f>IF(V$5=0,0,V$5/WWP_fec!V$5)</f>
        <v>0.18060419596339178</v>
      </c>
      <c r="W69" s="322">
        <f>IF(W$5=0,0,W$5/WWP_fec!W$5)</f>
        <v>0.45525533742271584</v>
      </c>
      <c r="X69" s="322">
        <f>IF(X$5=0,0,X$5/WWP_fec!X$5)</f>
        <v>0.46959508592416144</v>
      </c>
      <c r="Y69" s="322">
        <f>IF(Y$5=0,0,Y$5/WWP_fec!Y$5)</f>
        <v>0.45981083558980834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</v>
      </c>
      <c r="C74" s="336">
        <f>IF(C$10=0,0,C$10/WWP_fec!C$10)</f>
        <v>0</v>
      </c>
      <c r="D74" s="336">
        <f>IF(D$10=0,0,D$10/WWP_fec!D$10)</f>
        <v>0</v>
      </c>
      <c r="E74" s="336">
        <f>IF(E$10=0,0,E$10/WWP_fec!E$10)</f>
        <v>0</v>
      </c>
      <c r="F74" s="336">
        <f>IF(F$10=0,0,F$10/WWP_fec!F$10)</f>
        <v>0</v>
      </c>
      <c r="G74" s="336">
        <f>IF(G$10=0,0,G$10/WWP_fec!G$10)</f>
        <v>0</v>
      </c>
      <c r="H74" s="336">
        <f>IF(H$10=0,0,H$10/WWP_fec!H$10)</f>
        <v>0</v>
      </c>
      <c r="I74" s="336">
        <f>IF(I$10=0,0,I$10/WWP_fec!I$10)</f>
        <v>0</v>
      </c>
      <c r="J74" s="336">
        <f>IF(J$10=0,0,J$10/WWP_fec!J$10)</f>
        <v>0</v>
      </c>
      <c r="K74" s="336">
        <f>IF(K$10=0,0,K$10/WWP_fec!K$10)</f>
        <v>0</v>
      </c>
      <c r="L74" s="336">
        <f>IF(L$10=0,0,L$10/WWP_fec!L$10)</f>
        <v>0</v>
      </c>
      <c r="M74" s="336">
        <f>IF(M$10=0,0,M$10/WWP_fec!M$10)</f>
        <v>7.9429930098678415E-3</v>
      </c>
      <c r="N74" s="336">
        <f>IF(N$10=0,0,N$10/WWP_fec!N$10)</f>
        <v>9.4531169389414065E-3</v>
      </c>
      <c r="O74" s="336">
        <f>IF(O$10=0,0,O$10/WWP_fec!O$10)</f>
        <v>1.0271437259660343E-2</v>
      </c>
      <c r="P74" s="336">
        <f>IF(P$10=0,0,P$10/WWP_fec!P$10)</f>
        <v>1.2987310293298051E-2</v>
      </c>
      <c r="Q74" s="336">
        <f>IF(Q$10=0,0,Q$10/WWP_fec!Q$10)</f>
        <v>1.418600389101401E-2</v>
      </c>
      <c r="R74" s="336">
        <f>IF(R$10=0,0,R$10/WWP_fec!R$10)</f>
        <v>1.8653089739819106E-2</v>
      </c>
      <c r="S74" s="336">
        <f>IF(S$10=0,0,S$10/WWP_fec!S$10)</f>
        <v>2.2017183627993826E-2</v>
      </c>
      <c r="T74" s="336">
        <f>IF(T$10=0,0,T$10/WWP_fec!T$10)</f>
        <v>2.1608393283623246E-2</v>
      </c>
      <c r="U74" s="336">
        <f>IF(U$10=0,0,U$10/WWP_fec!U$10)</f>
        <v>1.3925564554382734E-2</v>
      </c>
      <c r="V74" s="336">
        <f>IF(V$10=0,0,V$10/WWP_fec!V$10)</f>
        <v>1.0409279865392754E-2</v>
      </c>
      <c r="W74" s="336">
        <f>IF(W$10=0,0,W$10/WWP_fec!W$10)</f>
        <v>0.19447086211847681</v>
      </c>
      <c r="X74" s="336">
        <f>IF(X$10=0,0,X$10/WWP_fec!X$10)</f>
        <v>0.2205685819128767</v>
      </c>
      <c r="Y74" s="336">
        <f>IF(Y$10=0,0,Y$10/WWP_fec!Y$10)</f>
        <v>0.25974254023449611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</v>
      </c>
      <c r="C75" s="349">
        <f>IF(C$16=0,0,C$16/WWP_fec!C$16)</f>
        <v>0</v>
      </c>
      <c r="D75" s="349">
        <f>IF(D$16=0,0,D$16/WWP_fec!D$16)</f>
        <v>0</v>
      </c>
      <c r="E75" s="349">
        <f>IF(E$16=0,0,E$16/WWP_fec!E$16)</f>
        <v>0</v>
      </c>
      <c r="F75" s="349">
        <f>IF(F$16=0,0,F$16/WWP_fec!F$16)</f>
        <v>0</v>
      </c>
      <c r="G75" s="349">
        <f>IF(G$16=0,0,G$16/WWP_fec!G$16)</f>
        <v>0</v>
      </c>
      <c r="H75" s="349">
        <f>IF(H$16=0,0,H$16/WWP_fec!H$16)</f>
        <v>0</v>
      </c>
      <c r="I75" s="349">
        <f>IF(I$16=0,0,I$16/WWP_fec!I$16)</f>
        <v>0</v>
      </c>
      <c r="J75" s="349">
        <f>IF(J$16=0,0,J$16/WWP_fec!J$16)</f>
        <v>0</v>
      </c>
      <c r="K75" s="349">
        <f>IF(K$16=0,0,K$16/WWP_fec!K$16)</f>
        <v>0</v>
      </c>
      <c r="L75" s="349">
        <f>IF(L$16=0,0,L$16/WWP_fec!L$16)</f>
        <v>0</v>
      </c>
      <c r="M75" s="349">
        <f>IF(M$16=0,0,M$16/WWP_fec!M$16)</f>
        <v>0.33825043634491153</v>
      </c>
      <c r="N75" s="349">
        <f>IF(N$16=0,0,N$16/WWP_fec!N$16)</f>
        <v>0.32801185295164148</v>
      </c>
      <c r="O75" s="349">
        <f>IF(O$16=0,0,O$16/WWP_fec!O$16)</f>
        <v>0.35080809489045411</v>
      </c>
      <c r="P75" s="349">
        <f>IF(P$16=0,0,P$16/WWP_fec!P$16)</f>
        <v>0.28772083500175644</v>
      </c>
      <c r="Q75" s="349">
        <f>IF(Q$16=0,0,Q$16/WWP_fec!Q$16)</f>
        <v>0.33186703593549355</v>
      </c>
      <c r="R75" s="349">
        <f>IF(R$16=0,0,R$16/WWP_fec!R$16)</f>
        <v>0.35813856806264144</v>
      </c>
      <c r="S75" s="349">
        <f>IF(S$16=0,0,S$16/WWP_fec!S$16)</f>
        <v>0.35730551976010322</v>
      </c>
      <c r="T75" s="349">
        <f>IF(T$16=0,0,T$16/WWP_fec!T$16)</f>
        <v>0.3349008311435715</v>
      </c>
      <c r="U75" s="349">
        <f>IF(U$16=0,0,U$16/WWP_fec!U$16)</f>
        <v>0.27793834293631753</v>
      </c>
      <c r="V75" s="349">
        <f>IF(V$16=0,0,V$16/WWP_fec!V$16)</f>
        <v>0.30446969115137695</v>
      </c>
      <c r="W75" s="349">
        <f>IF(W$16=0,0,W$16/WWP_fec!W$16)</f>
        <v>0.65215226177663321</v>
      </c>
      <c r="X75" s="349">
        <f>IF(X$16=0,0,X$16/WWP_fec!X$16)</f>
        <v>0.66017974279828828</v>
      </c>
      <c r="Y75" s="349">
        <f>IF(Y$16=0,0,Y$16/WWP_fec!Y$16)</f>
        <v>0.61417089809430503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</v>
      </c>
      <c r="C77" s="349">
        <f>IF(C$28=0,0,C$28/WWP_fec!C$28)</f>
        <v>0</v>
      </c>
      <c r="D77" s="349">
        <f>IF(D$28=0,0,D$28/WWP_fec!D$28)</f>
        <v>0</v>
      </c>
      <c r="E77" s="349">
        <f>IF(E$28=0,0,E$28/WWP_fec!E$28)</f>
        <v>0</v>
      </c>
      <c r="F77" s="349">
        <f>IF(F$28=0,0,F$28/WWP_fec!F$28)</f>
        <v>0</v>
      </c>
      <c r="G77" s="349">
        <f>IF(G$28=0,0,G$28/WWP_fec!G$28)</f>
        <v>0</v>
      </c>
      <c r="H77" s="349">
        <f>IF(H$28=0,0,H$28/WWP_fec!H$28)</f>
        <v>0</v>
      </c>
      <c r="I77" s="349">
        <f>IF(I$28=0,0,I$28/WWP_fec!I$28)</f>
        <v>0</v>
      </c>
      <c r="J77" s="349">
        <f>IF(J$28=0,0,J$28/WWP_fec!J$28)</f>
        <v>0</v>
      </c>
      <c r="K77" s="349">
        <f>IF(K$28=0,0,K$28/WWP_fec!K$28)</f>
        <v>0</v>
      </c>
      <c r="L77" s="349">
        <f>IF(L$28=0,0,L$28/WWP_fec!L$28)</f>
        <v>0</v>
      </c>
      <c r="M77" s="349">
        <f>IF(M$28=0,0,M$28/WWP_fec!M$28)</f>
        <v>1.0816704346537733</v>
      </c>
      <c r="N77" s="349">
        <f>IF(N$28=0,0,N$28/WWP_fec!N$28)</f>
        <v>1.0891399705989333</v>
      </c>
      <c r="O77" s="349">
        <f>IF(O$28=0,0,O$28/WWP_fec!O$28)</f>
        <v>1.1046372783759408</v>
      </c>
      <c r="P77" s="349">
        <f>IF(P$28=0,0,P$28/WWP_fec!P$28)</f>
        <v>1.090087114727144</v>
      </c>
      <c r="Q77" s="349">
        <f>IF(Q$28=0,0,Q$28/WWP_fec!Q$28)</f>
        <v>1.1030638803933384</v>
      </c>
      <c r="R77" s="349">
        <f>IF(R$28=0,0,R$28/WWP_fec!R$28)</f>
        <v>1.1297884740214152</v>
      </c>
      <c r="S77" s="349">
        <f>IF(S$28=0,0,S$28/WWP_fec!S$28)</f>
        <v>1.1364161022154353</v>
      </c>
      <c r="T77" s="349">
        <f>IF(T$28=0,0,T$28/WWP_fec!T$28)</f>
        <v>1.119271595935259</v>
      </c>
      <c r="U77" s="349">
        <f>IF(U$28=0,0,U$28/WWP_fec!U$28)</f>
        <v>1.0686971014473412</v>
      </c>
      <c r="V77" s="349">
        <f>IF(V$28=0,0,V$28/WWP_fec!V$28)</f>
        <v>1.0686192235068048</v>
      </c>
      <c r="W77" s="349">
        <f>IF(W$28=0,0,W$28/WWP_fec!W$28)</f>
        <v>1.3911276739071463</v>
      </c>
      <c r="X77" s="349">
        <f>IF(X$28=0,0,X$28/WWP_fec!X$28)</f>
        <v>1.4002960367379482</v>
      </c>
      <c r="Y77" s="349">
        <f>IF(Y$28=0,0,Y$28/WWP_fec!Y$28)</f>
        <v>1.3820774772031237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IT: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127557.3055348308</v>
      </c>
      <c r="C3" s="203">
        <v>131521.8758104032</v>
      </c>
      <c r="D3" s="203">
        <v>136332.79977141041</v>
      </c>
      <c r="E3" s="203">
        <v>135392.48986675221</v>
      </c>
      <c r="F3" s="203">
        <v>140334.72428726699</v>
      </c>
      <c r="G3" s="203">
        <v>144304.0415700828</v>
      </c>
      <c r="H3" s="203">
        <v>148476.0946905145</v>
      </c>
      <c r="I3" s="203">
        <v>150652.9970784582</v>
      </c>
      <c r="J3" s="203">
        <v>149129.2857771829</v>
      </c>
      <c r="K3" s="203">
        <v>135391.93401473161</v>
      </c>
      <c r="L3" s="203">
        <v>131967.7125007869</v>
      </c>
      <c r="M3" s="203">
        <v>133001.49456906729</v>
      </c>
      <c r="N3" s="203">
        <v>125192.4493723388</v>
      </c>
      <c r="O3" s="203">
        <v>118106.0074164075</v>
      </c>
      <c r="P3" s="203">
        <v>110141.2201839396</v>
      </c>
      <c r="Q3" s="203">
        <v>108196.024506</v>
      </c>
      <c r="R3" s="203">
        <v>109131.7037166075</v>
      </c>
      <c r="S3" s="203">
        <v>111161.0823346457</v>
      </c>
      <c r="T3" s="203">
        <v>112968.6891916891</v>
      </c>
      <c r="U3" s="203">
        <v>114119.45129958171</v>
      </c>
      <c r="V3" s="203">
        <v>105391.2821711478</v>
      </c>
      <c r="W3" s="203">
        <v>133074.6839014579</v>
      </c>
      <c r="X3" s="203">
        <v>145193.66161285559</v>
      </c>
      <c r="Y3" s="203">
        <v>156758.97501232399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50257.932891178381</v>
      </c>
      <c r="C5" s="203">
        <v>49414.353333313287</v>
      </c>
      <c r="D5" s="203">
        <v>48814.932695574818</v>
      </c>
      <c r="E5" s="203">
        <v>76831.257476973391</v>
      </c>
      <c r="F5" s="203">
        <v>65900.185462618116</v>
      </c>
      <c r="G5" s="203">
        <v>59220.732824429331</v>
      </c>
      <c r="H5" s="203">
        <v>66692.175197239849</v>
      </c>
      <c r="I5" s="203">
        <v>65061.326678932674</v>
      </c>
      <c r="J5" s="203">
        <v>68888.630843790408</v>
      </c>
      <c r="K5" s="203">
        <v>68554.071442630739</v>
      </c>
      <c r="L5" s="203">
        <v>69600.519901560867</v>
      </c>
      <c r="M5" s="203">
        <v>86678.234110283331</v>
      </c>
      <c r="N5" s="203">
        <v>76170.961366044663</v>
      </c>
      <c r="O5" s="203">
        <v>74456.166321741286</v>
      </c>
      <c r="P5" s="203">
        <v>75001.084121078209</v>
      </c>
      <c r="Q5" s="203">
        <v>77686.798857670015</v>
      </c>
      <c r="R5" s="203">
        <v>79868.912990014229</v>
      </c>
      <c r="S5" s="203">
        <v>82367.414468348084</v>
      </c>
      <c r="T5" s="203">
        <v>78746.439830729592</v>
      </c>
      <c r="U5" s="203">
        <v>94327.313639372238</v>
      </c>
      <c r="V5" s="203">
        <v>93500.119812543111</v>
      </c>
      <c r="W5" s="203">
        <v>94525.452090053994</v>
      </c>
      <c r="X5" s="203">
        <v>92618.325191345924</v>
      </c>
      <c r="Y5" s="203">
        <v>94772.521306225128</v>
      </c>
      <c r="DA5" s="112" t="s">
        <v>3025</v>
      </c>
    </row>
    <row r="6" spans="1:105" ht="12" customHeight="1" x14ac:dyDescent="0.25">
      <c r="A6" s="154" t="s">
        <v>2112</v>
      </c>
      <c r="B6" s="338">
        <v>62822.416113972977</v>
      </c>
      <c r="C6" s="338">
        <v>59681.295308274333</v>
      </c>
      <c r="D6" s="338">
        <v>59988.438918525702</v>
      </c>
      <c r="E6" s="338">
        <v>87351.387156817451</v>
      </c>
      <c r="F6" s="338">
        <v>84620.224097915299</v>
      </c>
      <c r="G6" s="338">
        <v>83715.682683687293</v>
      </c>
      <c r="H6" s="338">
        <v>84433.433440427179</v>
      </c>
      <c r="I6" s="338">
        <v>83921.310956777554</v>
      </c>
      <c r="J6" s="338">
        <v>82504.647058899936</v>
      </c>
      <c r="K6" s="338">
        <v>82299.66818550168</v>
      </c>
      <c r="L6" s="338">
        <v>79158.547379803029</v>
      </c>
      <c r="M6" s="338">
        <v>97254.392023894878</v>
      </c>
      <c r="N6" s="338">
        <v>95734.913989472116</v>
      </c>
      <c r="O6" s="338">
        <v>92593.79318377348</v>
      </c>
      <c r="P6" s="338">
        <v>91279.29402274896</v>
      </c>
      <c r="Q6" s="338">
        <v>92695.957920626606</v>
      </c>
      <c r="R6" s="338">
        <v>92798.122657479718</v>
      </c>
      <c r="S6" s="338">
        <v>93105.266267731087</v>
      </c>
      <c r="T6" s="338">
        <v>91278.644623056942</v>
      </c>
      <c r="U6" s="338">
        <v>102425.16514858991</v>
      </c>
      <c r="V6" s="338">
        <v>102732.3087588412</v>
      </c>
      <c r="W6" s="338">
        <v>118301.3198177372</v>
      </c>
      <c r="X6" s="338">
        <v>117789.1973340876</v>
      </c>
      <c r="Y6" s="338">
        <v>117482.0537238362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1621.6427712758821</v>
      </c>
      <c r="E7" s="340">
        <v>29189.56988296588</v>
      </c>
      <c r="F7" s="340">
        <v>409.95774679650219</v>
      </c>
      <c r="G7" s="340">
        <v>409.95774679650219</v>
      </c>
      <c r="H7" s="340">
        <v>2544.372401414023</v>
      </c>
      <c r="I7" s="340">
        <v>2628.9983220490308</v>
      </c>
      <c r="J7" s="340">
        <v>1519.478034422767</v>
      </c>
      <c r="K7" s="340">
        <v>0</v>
      </c>
      <c r="L7" s="340">
        <v>0</v>
      </c>
      <c r="M7" s="340">
        <v>19717.48741536773</v>
      </c>
      <c r="N7" s="340">
        <v>0</v>
      </c>
      <c r="O7" s="340">
        <v>0</v>
      </c>
      <c r="P7" s="340">
        <v>0</v>
      </c>
      <c r="Q7" s="340">
        <v>3243.285542551765</v>
      </c>
      <c r="R7" s="340">
        <v>3243.285542551765</v>
      </c>
      <c r="S7" s="340">
        <v>1621.6427712758821</v>
      </c>
      <c r="T7" s="340">
        <v>0</v>
      </c>
      <c r="U7" s="340">
        <v>14287.641331231571</v>
      </c>
      <c r="V7" s="340">
        <v>3243.285542551765</v>
      </c>
      <c r="W7" s="340">
        <v>15773.989932294189</v>
      </c>
      <c r="X7" s="340">
        <v>2628.9983220490308</v>
      </c>
      <c r="Y7" s="340">
        <v>2628.9983220490308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3141.1208056986434</v>
      </c>
      <c r="D8" s="342">
        <f t="shared" si="0"/>
        <v>1314.4991610245124</v>
      </c>
      <c r="E8" s="342">
        <f t="shared" si="0"/>
        <v>1826.6216446741309</v>
      </c>
      <c r="F8" s="342">
        <f t="shared" si="0"/>
        <v>3141.1208056986507</v>
      </c>
      <c r="G8" s="342">
        <f t="shared" si="0"/>
        <v>1314.4991610245052</v>
      </c>
      <c r="H8" s="342">
        <f t="shared" si="0"/>
        <v>1826.6216446741309</v>
      </c>
      <c r="I8" s="342">
        <f t="shared" si="0"/>
        <v>3141.1208056986507</v>
      </c>
      <c r="J8" s="342">
        <f t="shared" si="0"/>
        <v>2936.1419323003793</v>
      </c>
      <c r="K8" s="342">
        <f t="shared" si="0"/>
        <v>204.97887339825684</v>
      </c>
      <c r="L8" s="342">
        <f t="shared" si="0"/>
        <v>3141.1208056986507</v>
      </c>
      <c r="M8" s="342">
        <f t="shared" si="0"/>
        <v>1621.6427712758887</v>
      </c>
      <c r="N8" s="342">
        <f t="shared" si="0"/>
        <v>1519.478034422762</v>
      </c>
      <c r="O8" s="342">
        <f t="shared" si="0"/>
        <v>3141.1208056986361</v>
      </c>
      <c r="P8" s="342">
        <f t="shared" si="0"/>
        <v>1314.4991610245197</v>
      </c>
      <c r="Q8" s="342">
        <f t="shared" si="0"/>
        <v>1826.6216446741164</v>
      </c>
      <c r="R8" s="342">
        <f t="shared" si="0"/>
        <v>3141.1208056986507</v>
      </c>
      <c r="S8" s="342">
        <f t="shared" si="0"/>
        <v>1314.4991610245197</v>
      </c>
      <c r="T8" s="342">
        <f t="shared" si="0"/>
        <v>1826.6216446741455</v>
      </c>
      <c r="U8" s="342">
        <f t="shared" si="0"/>
        <v>3141.120805698607</v>
      </c>
      <c r="V8" s="342">
        <f t="shared" si="0"/>
        <v>2936.1419323004666</v>
      </c>
      <c r="W8" s="342">
        <f t="shared" si="0"/>
        <v>204.97887339819863</v>
      </c>
      <c r="X8" s="342">
        <f t="shared" si="0"/>
        <v>3141.1208056986216</v>
      </c>
      <c r="Y8" s="342">
        <f t="shared" si="0"/>
        <v>2936.1419323004229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12564.483222794595</v>
      </c>
      <c r="C9" s="343">
        <f t="shared" si="1"/>
        <v>10266.941974961046</v>
      </c>
      <c r="D9" s="343">
        <f t="shared" si="1"/>
        <v>11173.506222950884</v>
      </c>
      <c r="E9" s="343">
        <f t="shared" si="1"/>
        <v>10520.12967984406</v>
      </c>
      <c r="F9" s="343">
        <f t="shared" si="1"/>
        <v>18720.038635297184</v>
      </c>
      <c r="G9" s="343">
        <f t="shared" si="1"/>
        <v>24494.949859257962</v>
      </c>
      <c r="H9" s="343">
        <f t="shared" si="1"/>
        <v>17741.258243187331</v>
      </c>
      <c r="I9" s="343">
        <f t="shared" si="1"/>
        <v>18859.98427784488</v>
      </c>
      <c r="J9" s="343">
        <f t="shared" si="1"/>
        <v>13616.016215109528</v>
      </c>
      <c r="K9" s="343">
        <f t="shared" si="1"/>
        <v>13745.596742870941</v>
      </c>
      <c r="L9" s="343">
        <f t="shared" si="1"/>
        <v>9558.027478242162</v>
      </c>
      <c r="M9" s="343">
        <f t="shared" si="1"/>
        <v>10576.157913611547</v>
      </c>
      <c r="N9" s="343">
        <f t="shared" si="1"/>
        <v>19563.952623427453</v>
      </c>
      <c r="O9" s="343">
        <f t="shared" si="1"/>
        <v>18137.626862032193</v>
      </c>
      <c r="P9" s="343">
        <f t="shared" si="1"/>
        <v>16278.209901670751</v>
      </c>
      <c r="Q9" s="343">
        <f t="shared" si="1"/>
        <v>15009.159062956591</v>
      </c>
      <c r="R9" s="343">
        <f t="shared" si="1"/>
        <v>12929.209667465489</v>
      </c>
      <c r="S9" s="343">
        <f t="shared" si="1"/>
        <v>10737.851799383003</v>
      </c>
      <c r="T9" s="343">
        <f t="shared" si="1"/>
        <v>12532.204792327349</v>
      </c>
      <c r="U9" s="343">
        <f t="shared" si="1"/>
        <v>8097.8515092176676</v>
      </c>
      <c r="V9" s="343">
        <f t="shared" si="1"/>
        <v>9232.1889462980907</v>
      </c>
      <c r="W9" s="343">
        <f t="shared" si="1"/>
        <v>23775.867727683202</v>
      </c>
      <c r="X9" s="343">
        <f t="shared" si="1"/>
        <v>25170.872142741675</v>
      </c>
      <c r="Y9" s="343">
        <f t="shared" si="1"/>
        <v>22709.532417611073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2997.2147033534061</v>
      </c>
      <c r="C12" s="210">
        <v>3151.477815993127</v>
      </c>
      <c r="D12" s="210">
        <v>3276.5304385210661</v>
      </c>
      <c r="E12" s="210">
        <v>3360.3013757523631</v>
      </c>
      <c r="F12" s="210">
        <v>2666.0503009458289</v>
      </c>
      <c r="G12" s="210">
        <v>2778.100257953562</v>
      </c>
      <c r="H12" s="210">
        <v>2884.637489251937</v>
      </c>
      <c r="I12" s="210">
        <v>2800.5779879621609</v>
      </c>
      <c r="J12" s="210">
        <v>2918.4628546861591</v>
      </c>
      <c r="K12" s="210">
        <v>2582.373344797933</v>
      </c>
      <c r="L12" s="210">
        <v>2943.180997420463</v>
      </c>
      <c r="M12" s="210">
        <v>2286.1947549441061</v>
      </c>
      <c r="N12" s="210">
        <v>2136.2591573516811</v>
      </c>
      <c r="O12" s="210">
        <v>2064.968357695614</v>
      </c>
      <c r="P12" s="210">
        <v>2029.4070507308661</v>
      </c>
      <c r="Q12" s="210">
        <v>2020.838693035251</v>
      </c>
      <c r="R12" s="210">
        <v>2091.1269131556278</v>
      </c>
      <c r="S12" s="210">
        <v>2077.7286328460891</v>
      </c>
      <c r="T12" s="210">
        <v>2016.7844368013721</v>
      </c>
      <c r="U12" s="210">
        <v>2559.241530524509</v>
      </c>
      <c r="V12" s="210">
        <v>2406.291143594146</v>
      </c>
      <c r="W12" s="210">
        <v>2168.9586533875372</v>
      </c>
      <c r="X12" s="210">
        <v>1974.9311511128919</v>
      </c>
      <c r="Y12" s="210">
        <v>1896.224763547325</v>
      </c>
      <c r="DA12" s="109" t="s">
        <v>3029</v>
      </c>
    </row>
    <row r="13" spans="1:105" ht="12" customHeight="1" x14ac:dyDescent="0.25">
      <c r="A13" s="24" t="s">
        <v>28</v>
      </c>
      <c r="B13" s="213">
        <v>47.711521926053322</v>
      </c>
      <c r="C13" s="213">
        <v>46.075236457437668</v>
      </c>
      <c r="D13" s="213">
        <v>46.985210662080817</v>
      </c>
      <c r="E13" s="213">
        <v>13.160447119518491</v>
      </c>
      <c r="F13" s="213">
        <v>9.0044711951848662</v>
      </c>
      <c r="G13" s="213">
        <v>10.38976784178848</v>
      </c>
      <c r="H13" s="213">
        <v>9.6971625107480648</v>
      </c>
      <c r="I13" s="213">
        <v>10.38976784178848</v>
      </c>
      <c r="J13" s="213">
        <v>7.6191745485812552</v>
      </c>
      <c r="K13" s="213">
        <v>2.07798796216681</v>
      </c>
      <c r="L13" s="213">
        <v>1.385296646603611</v>
      </c>
      <c r="M13" s="213">
        <v>2.07798796216681</v>
      </c>
      <c r="N13" s="213">
        <v>2.7705932932072228</v>
      </c>
      <c r="O13" s="213">
        <v>2.7705932932072228</v>
      </c>
      <c r="P13" s="213">
        <v>2.0328460877042129</v>
      </c>
      <c r="Q13" s="213">
        <v>0.67764402407566637</v>
      </c>
      <c r="R13" s="213">
        <v>56.67093723129836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489.31401547721418</v>
      </c>
      <c r="C14" s="204">
        <f t="shared" si="2"/>
        <v>633.56251074806539</v>
      </c>
      <c r="D14" s="204">
        <f t="shared" si="2"/>
        <v>669.56147893379182</v>
      </c>
      <c r="E14" s="204">
        <f t="shared" si="2"/>
        <v>696.38374892519334</v>
      </c>
      <c r="F14" s="204">
        <f t="shared" si="2"/>
        <v>224.07558039552876</v>
      </c>
      <c r="G14" s="204">
        <f t="shared" si="2"/>
        <v>173.35434221840066</v>
      </c>
      <c r="H14" s="204">
        <f t="shared" si="2"/>
        <v>165.50584694754937</v>
      </c>
      <c r="I14" s="204">
        <f t="shared" si="2"/>
        <v>262.67317282889076</v>
      </c>
      <c r="J14" s="204">
        <f t="shared" si="2"/>
        <v>228.37489251934656</v>
      </c>
      <c r="K14" s="204">
        <f t="shared" si="2"/>
        <v>174.54393809114362</v>
      </c>
      <c r="L14" s="204">
        <f t="shared" si="2"/>
        <v>136.42880481513328</v>
      </c>
      <c r="M14" s="204">
        <f t="shared" si="2"/>
        <v>96.44127257093723</v>
      </c>
      <c r="N14" s="204">
        <f t="shared" si="2"/>
        <v>71.066294067067929</v>
      </c>
      <c r="O14" s="204">
        <f t="shared" si="2"/>
        <v>98.232502149613069</v>
      </c>
      <c r="P14" s="204">
        <f t="shared" si="2"/>
        <v>90.078417884780734</v>
      </c>
      <c r="Q14" s="204">
        <f t="shared" si="2"/>
        <v>81.475064488392064</v>
      </c>
      <c r="R14" s="204">
        <f t="shared" si="2"/>
        <v>89.61977644024077</v>
      </c>
      <c r="S14" s="204">
        <f t="shared" si="2"/>
        <v>88.647119518486676</v>
      </c>
      <c r="T14" s="204">
        <f t="shared" si="2"/>
        <v>77.887704213241619</v>
      </c>
      <c r="U14" s="204">
        <f t="shared" si="2"/>
        <v>68.940928632846067</v>
      </c>
      <c r="V14" s="204">
        <f t="shared" si="2"/>
        <v>36.03774720550301</v>
      </c>
      <c r="W14" s="204">
        <f t="shared" si="2"/>
        <v>60.398710232158209</v>
      </c>
      <c r="X14" s="204">
        <f t="shared" si="2"/>
        <v>18.024591573516766</v>
      </c>
      <c r="Y14" s="204">
        <f t="shared" si="2"/>
        <v>17.053482373172827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26.368529664660361</v>
      </c>
      <c r="C16" s="204">
        <v>26.368529664660361</v>
      </c>
      <c r="D16" s="204">
        <v>23.072484952708511</v>
      </c>
      <c r="E16" s="204">
        <v>26.368529664660361</v>
      </c>
      <c r="F16" s="204">
        <v>19.77644024075666</v>
      </c>
      <c r="G16" s="204">
        <v>21.973774720550299</v>
      </c>
      <c r="H16" s="204">
        <v>23.072484952708511</v>
      </c>
      <c r="I16" s="204">
        <v>9.8882201203783318</v>
      </c>
      <c r="J16" s="204">
        <v>3.2960447119518479</v>
      </c>
      <c r="K16" s="204">
        <v>4.3948409286328447</v>
      </c>
      <c r="L16" s="204">
        <v>12.085554600171969</v>
      </c>
      <c r="M16" s="204">
        <v>8.7895958727429058</v>
      </c>
      <c r="N16" s="204">
        <v>8.7895958727429058</v>
      </c>
      <c r="O16" s="204">
        <v>7.6908856405846926</v>
      </c>
      <c r="P16" s="204">
        <v>3.2961306964746342</v>
      </c>
      <c r="Q16" s="204">
        <v>6.5921754084264812</v>
      </c>
      <c r="R16" s="204">
        <v>5.4934651762682707</v>
      </c>
      <c r="S16" s="204">
        <v>5.4934651762682707</v>
      </c>
      <c r="T16" s="204">
        <v>4.3948409286328456</v>
      </c>
      <c r="U16" s="204">
        <v>4.5858985382631117</v>
      </c>
      <c r="V16" s="204">
        <v>3.8257093723129829</v>
      </c>
      <c r="W16" s="204">
        <v>3.7509028374892521</v>
      </c>
      <c r="X16" s="204">
        <v>4.0574376612209804</v>
      </c>
      <c r="Y16" s="204">
        <v>4.7067927773000857</v>
      </c>
      <c r="DA16" s="71" t="s">
        <v>3032</v>
      </c>
    </row>
    <row r="17" spans="1:105" ht="12" customHeight="1" x14ac:dyDescent="0.25">
      <c r="A17" s="18" t="s">
        <v>71</v>
      </c>
      <c r="B17" s="204">
        <v>148.552622527945</v>
      </c>
      <c r="C17" s="204">
        <v>117.0105760963027</v>
      </c>
      <c r="D17" s="204">
        <v>119.04557179707651</v>
      </c>
      <c r="E17" s="204">
        <v>144.48263112639731</v>
      </c>
      <c r="F17" s="204">
        <v>138.37773000859841</v>
      </c>
      <c r="G17" s="204">
        <v>132.27291487532241</v>
      </c>
      <c r="H17" s="204">
        <v>110.90576096302659</v>
      </c>
      <c r="I17" s="204">
        <v>87.503611349956998</v>
      </c>
      <c r="J17" s="204">
        <v>87.503611349956998</v>
      </c>
      <c r="K17" s="204">
        <v>64.101461736887359</v>
      </c>
      <c r="L17" s="204">
        <v>111.9232158211522</v>
      </c>
      <c r="M17" s="204">
        <v>74.276354256233873</v>
      </c>
      <c r="N17" s="204">
        <v>49.856663800515911</v>
      </c>
      <c r="O17" s="204">
        <v>59.014015477214102</v>
      </c>
      <c r="P17" s="204">
        <v>60.031556319862418</v>
      </c>
      <c r="Q17" s="204">
        <v>52.909114359415291</v>
      </c>
      <c r="R17" s="204">
        <v>47.821754084264839</v>
      </c>
      <c r="S17" s="204">
        <v>59.014015477214102</v>
      </c>
      <c r="T17" s="204">
        <v>45.786672398968193</v>
      </c>
      <c r="U17" s="204">
        <v>43.569733447979353</v>
      </c>
      <c r="V17" s="204">
        <v>14.09415305245056</v>
      </c>
      <c r="W17" s="204">
        <v>37.758899398108341</v>
      </c>
      <c r="X17" s="204">
        <v>11.07231298366294</v>
      </c>
      <c r="Y17" s="204">
        <v>9.6630266552020636</v>
      </c>
      <c r="DA17" s="71" t="s">
        <v>3033</v>
      </c>
    </row>
    <row r="18" spans="1:105" ht="12" customHeight="1" x14ac:dyDescent="0.25">
      <c r="A18" s="18" t="s">
        <v>32</v>
      </c>
      <c r="B18" s="204">
        <v>313.36586414445401</v>
      </c>
      <c r="C18" s="204">
        <v>489.15640584694751</v>
      </c>
      <c r="D18" s="204">
        <v>526.41642304385198</v>
      </c>
      <c r="E18" s="204">
        <v>524.50558899398095</v>
      </c>
      <c r="F18" s="204">
        <v>65.921410146173685</v>
      </c>
      <c r="G18" s="204">
        <v>19.10765262252794</v>
      </c>
      <c r="H18" s="204">
        <v>31.527601031814271</v>
      </c>
      <c r="I18" s="204">
        <v>165.28134135855541</v>
      </c>
      <c r="J18" s="204">
        <v>137.57523645743771</v>
      </c>
      <c r="K18" s="204">
        <v>106.0476354256234</v>
      </c>
      <c r="L18" s="204">
        <v>12.420034393809109</v>
      </c>
      <c r="M18" s="204">
        <v>13.375322441960449</v>
      </c>
      <c r="N18" s="204">
        <v>12.420034393809109</v>
      </c>
      <c r="O18" s="204">
        <v>31.527601031814271</v>
      </c>
      <c r="P18" s="204">
        <v>26.750730868443679</v>
      </c>
      <c r="Q18" s="204">
        <v>21.973774720550299</v>
      </c>
      <c r="R18" s="204">
        <v>36.304557179707651</v>
      </c>
      <c r="S18" s="204">
        <v>24.139638865004301</v>
      </c>
      <c r="T18" s="204">
        <v>27.706190885640581</v>
      </c>
      <c r="U18" s="204">
        <v>20.785296646603609</v>
      </c>
      <c r="V18" s="204">
        <v>18.11788478073947</v>
      </c>
      <c r="W18" s="204">
        <v>18.888907996560619</v>
      </c>
      <c r="X18" s="204">
        <v>2.894840928632846</v>
      </c>
      <c r="Y18" s="204">
        <v>2.6836629406706791</v>
      </c>
      <c r="DA18" s="71" t="s">
        <v>3034</v>
      </c>
    </row>
    <row r="19" spans="1:105" ht="12" customHeight="1" x14ac:dyDescent="0.25">
      <c r="A19" s="18" t="s">
        <v>33</v>
      </c>
      <c r="B19" s="204">
        <v>1.026999140154772</v>
      </c>
      <c r="C19" s="204">
        <v>1.026999140154772</v>
      </c>
      <c r="D19" s="204">
        <v>1.026999140154772</v>
      </c>
      <c r="E19" s="204">
        <v>1.026999140154772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833.79191745485809</v>
      </c>
      <c r="C20" s="204">
        <f t="shared" si="3"/>
        <v>835.3826311263972</v>
      </c>
      <c r="D20" s="204">
        <f t="shared" si="3"/>
        <v>862.38177128116934</v>
      </c>
      <c r="E20" s="204">
        <f t="shared" si="3"/>
        <v>887.89767841788478</v>
      </c>
      <c r="F20" s="204">
        <f t="shared" si="3"/>
        <v>223.4737747205503</v>
      </c>
      <c r="G20" s="204">
        <f t="shared" si="3"/>
        <v>364.76784178847799</v>
      </c>
      <c r="H20" s="204">
        <f t="shared" si="3"/>
        <v>301.03181427343083</v>
      </c>
      <c r="I20" s="204">
        <f t="shared" si="3"/>
        <v>122.2699914015477</v>
      </c>
      <c r="J20" s="204">
        <f t="shared" si="3"/>
        <v>89.122957867583807</v>
      </c>
      <c r="K20" s="204">
        <f t="shared" si="3"/>
        <v>72.742906276870158</v>
      </c>
      <c r="L20" s="204">
        <f t="shared" si="3"/>
        <v>79.514187446259669</v>
      </c>
      <c r="M20" s="204">
        <f t="shared" si="3"/>
        <v>331.90025795356843</v>
      </c>
      <c r="N20" s="204">
        <f t="shared" si="3"/>
        <v>280.15907136715379</v>
      </c>
      <c r="O20" s="204">
        <f t="shared" si="3"/>
        <v>270.01289767841791</v>
      </c>
      <c r="P20" s="204">
        <f t="shared" si="3"/>
        <v>264.29492691315562</v>
      </c>
      <c r="Q20" s="204">
        <f t="shared" si="3"/>
        <v>261.8873602751504</v>
      </c>
      <c r="R20" s="204">
        <f t="shared" si="3"/>
        <v>272.22699914015482</v>
      </c>
      <c r="S20" s="204">
        <f t="shared" si="3"/>
        <v>281.65337379532951</v>
      </c>
      <c r="T20" s="204">
        <f t="shared" si="3"/>
        <v>266.30326801898821</v>
      </c>
      <c r="U20" s="204">
        <f t="shared" si="3"/>
        <v>266.18849671617221</v>
      </c>
      <c r="V20" s="204">
        <f t="shared" si="3"/>
        <v>260.12484913526748</v>
      </c>
      <c r="W20" s="204">
        <f t="shared" si="3"/>
        <v>676.8525841939155</v>
      </c>
      <c r="X20" s="204">
        <f t="shared" si="3"/>
        <v>603.61243097936699</v>
      </c>
      <c r="Y20" s="204">
        <f t="shared" si="3"/>
        <v>574.21602022920365</v>
      </c>
      <c r="DA20" s="71"/>
    </row>
    <row r="21" spans="1:105" ht="12" customHeight="1" x14ac:dyDescent="0.25">
      <c r="A21" s="18" t="s">
        <v>73</v>
      </c>
      <c r="B21" s="204">
        <v>833.79191745485809</v>
      </c>
      <c r="C21" s="204">
        <v>835.3826311263972</v>
      </c>
      <c r="D21" s="204">
        <v>862.38177128116934</v>
      </c>
      <c r="E21" s="204">
        <v>887.89767841788478</v>
      </c>
      <c r="F21" s="204">
        <v>223.4737747205503</v>
      </c>
      <c r="G21" s="204">
        <v>364.76784178847799</v>
      </c>
      <c r="H21" s="204">
        <v>301.03181427343083</v>
      </c>
      <c r="I21" s="204">
        <v>122.2699914015477</v>
      </c>
      <c r="J21" s="204">
        <v>89.122957867583807</v>
      </c>
      <c r="K21" s="204">
        <v>72.742906276870158</v>
      </c>
      <c r="L21" s="204">
        <v>79.514187446259669</v>
      </c>
      <c r="M21" s="204">
        <v>331.90025795356843</v>
      </c>
      <c r="N21" s="204">
        <v>280.15907136715379</v>
      </c>
      <c r="O21" s="204">
        <v>270.01289767841791</v>
      </c>
      <c r="P21" s="204">
        <v>264.29492691315562</v>
      </c>
      <c r="Q21" s="204">
        <v>261.8873602751504</v>
      </c>
      <c r="R21" s="204">
        <v>272.22699914015482</v>
      </c>
      <c r="S21" s="204">
        <v>281.65337379532951</v>
      </c>
      <c r="T21" s="204">
        <v>266.30326801898821</v>
      </c>
      <c r="U21" s="204">
        <v>266.18849671617221</v>
      </c>
      <c r="V21" s="204">
        <v>260.12484913526748</v>
      </c>
      <c r="W21" s="204">
        <v>676.8525841939155</v>
      </c>
      <c r="X21" s="204">
        <v>603.61243097936699</v>
      </c>
      <c r="Y21" s="204">
        <v>574.21602022920365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84.694754944110059</v>
      </c>
      <c r="C23" s="204">
        <f t="shared" si="4"/>
        <v>85.554600171969042</v>
      </c>
      <c r="D23" s="204">
        <f t="shared" si="4"/>
        <v>84.790283748925191</v>
      </c>
      <c r="E23" s="204">
        <f t="shared" si="4"/>
        <v>84.527601031814271</v>
      </c>
      <c r="F23" s="204">
        <f t="shared" si="4"/>
        <v>84.264832330180553</v>
      </c>
      <c r="G23" s="204">
        <f t="shared" si="4"/>
        <v>83.739380911435944</v>
      </c>
      <c r="H23" s="204">
        <f t="shared" si="4"/>
        <v>83.739380911435944</v>
      </c>
      <c r="I23" s="204">
        <f t="shared" si="4"/>
        <v>80.347721410146164</v>
      </c>
      <c r="J23" s="204">
        <f t="shared" si="4"/>
        <v>88.611865864144448</v>
      </c>
      <c r="K23" s="204">
        <f t="shared" si="4"/>
        <v>102.9664660361135</v>
      </c>
      <c r="L23" s="204">
        <f t="shared" si="4"/>
        <v>40.245571797076522</v>
      </c>
      <c r="M23" s="204">
        <f t="shared" si="4"/>
        <v>58.517282889079958</v>
      </c>
      <c r="N23" s="204">
        <f t="shared" si="4"/>
        <v>58.684436801375739</v>
      </c>
      <c r="O23" s="204">
        <f t="shared" si="4"/>
        <v>59.878675838349089</v>
      </c>
      <c r="P23" s="204">
        <f t="shared" si="4"/>
        <v>105.23551160791057</v>
      </c>
      <c r="Q23" s="204">
        <f t="shared" si="4"/>
        <v>86.056233877901974</v>
      </c>
      <c r="R23" s="204">
        <f t="shared" si="4"/>
        <v>95.012897678417872</v>
      </c>
      <c r="S23" s="204">
        <f t="shared" si="4"/>
        <v>79.421690693062573</v>
      </c>
      <c r="T23" s="204">
        <f t="shared" si="4"/>
        <v>62.908597845156308</v>
      </c>
      <c r="U23" s="204">
        <f t="shared" si="4"/>
        <v>107.53540698116232</v>
      </c>
      <c r="V23" s="204">
        <f t="shared" si="4"/>
        <v>115.13955327229901</v>
      </c>
      <c r="W23" s="204">
        <f t="shared" si="4"/>
        <v>55.546997826465429</v>
      </c>
      <c r="X23" s="204">
        <f t="shared" si="4"/>
        <v>46.544171552271948</v>
      </c>
      <c r="Y23" s="204">
        <f t="shared" si="4"/>
        <v>45.109517178827112</v>
      </c>
      <c r="DA23" s="71"/>
    </row>
    <row r="24" spans="1:105" ht="12" customHeight="1" x14ac:dyDescent="0.25">
      <c r="A24" s="18" t="s">
        <v>38</v>
      </c>
      <c r="B24" s="204">
        <v>84.694754944110059</v>
      </c>
      <c r="C24" s="204">
        <v>85.554600171969042</v>
      </c>
      <c r="D24" s="204">
        <v>84.790283748925191</v>
      </c>
      <c r="E24" s="204">
        <v>84.527601031814271</v>
      </c>
      <c r="F24" s="204">
        <v>84.264832330180553</v>
      </c>
      <c r="G24" s="204">
        <v>83.739380911435944</v>
      </c>
      <c r="H24" s="204">
        <v>83.739380911435944</v>
      </c>
      <c r="I24" s="204">
        <v>80.347721410146164</v>
      </c>
      <c r="J24" s="204">
        <v>88.611865864144448</v>
      </c>
      <c r="K24" s="204">
        <v>102.9664660361135</v>
      </c>
      <c r="L24" s="204">
        <v>30.978331900257949</v>
      </c>
      <c r="M24" s="204">
        <v>48.939552880481507</v>
      </c>
      <c r="N24" s="204">
        <v>49.011177987962157</v>
      </c>
      <c r="O24" s="204">
        <v>49.130610490111778</v>
      </c>
      <c r="P24" s="204">
        <v>94.296388650042985</v>
      </c>
      <c r="Q24" s="204">
        <v>74.591573516766985</v>
      </c>
      <c r="R24" s="204">
        <v>82.664574376612194</v>
      </c>
      <c r="S24" s="204">
        <v>66.698968185726571</v>
      </c>
      <c r="T24" s="204">
        <v>50.788134135855543</v>
      </c>
      <c r="U24" s="204">
        <v>94.484264832330169</v>
      </c>
      <c r="V24" s="204">
        <v>103.1819432502149</v>
      </c>
      <c r="W24" s="204">
        <v>41.366895958727433</v>
      </c>
      <c r="X24" s="204">
        <v>31.99097162510748</v>
      </c>
      <c r="Y24" s="204">
        <v>29.125967325881341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3.3556557207032912E-2</v>
      </c>
      <c r="T25" s="204">
        <v>0.1054164178132438</v>
      </c>
      <c r="U25" s="204">
        <v>0.18183862346672869</v>
      </c>
      <c r="V25" s="204">
        <v>0.3727432980944167</v>
      </c>
      <c r="W25" s="204">
        <v>1.503219761372689</v>
      </c>
      <c r="X25" s="204">
        <v>2.0238544892485639</v>
      </c>
      <c r="Y25" s="204">
        <v>3.2914604242787031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0.4904557179707652</v>
      </c>
      <c r="X26" s="204">
        <v>0.25674978503869311</v>
      </c>
      <c r="Y26" s="204">
        <v>0.2614789337919175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6.7116079105760953</v>
      </c>
      <c r="M27" s="204">
        <v>7.0220980223559746</v>
      </c>
      <c r="N27" s="204">
        <v>7.7625107480653481</v>
      </c>
      <c r="O27" s="204">
        <v>8.4073946689595864</v>
      </c>
      <c r="P27" s="204">
        <v>8.9805674978503873</v>
      </c>
      <c r="Q27" s="204">
        <v>9.5061049011177978</v>
      </c>
      <c r="R27" s="204">
        <v>10.007652622527941</v>
      </c>
      <c r="S27" s="204">
        <v>10.438607050730869</v>
      </c>
      <c r="T27" s="204">
        <v>10.921066208082539</v>
      </c>
      <c r="U27" s="204">
        <v>11.39733447979363</v>
      </c>
      <c r="V27" s="204">
        <v>10.18056749785039</v>
      </c>
      <c r="W27" s="204">
        <v>10.490111779879619</v>
      </c>
      <c r="X27" s="204">
        <v>10.56595012897678</v>
      </c>
      <c r="Y27" s="204">
        <v>10.50524505588994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2.5556319862424761</v>
      </c>
      <c r="M28" s="204">
        <v>2.5556319862424761</v>
      </c>
      <c r="N28" s="204">
        <v>1.9107480653482369</v>
      </c>
      <c r="O28" s="204">
        <v>2.3406706792777299</v>
      </c>
      <c r="P28" s="204">
        <v>1.958555460017197</v>
      </c>
      <c r="Q28" s="204">
        <v>1.958555460017197</v>
      </c>
      <c r="R28" s="204">
        <v>2.3406706792777299</v>
      </c>
      <c r="S28" s="204">
        <v>2.2505588993981078</v>
      </c>
      <c r="T28" s="204">
        <v>1.093981083404987</v>
      </c>
      <c r="U28" s="204">
        <v>1.4719690455717971</v>
      </c>
      <c r="V28" s="204">
        <v>1.404299226139295</v>
      </c>
      <c r="W28" s="204">
        <v>1.3508168529664659</v>
      </c>
      <c r="X28" s="204">
        <v>1.222355975924333</v>
      </c>
      <c r="Y28" s="204">
        <v>1.261049011177988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0.34549775554844919</v>
      </c>
      <c r="X29" s="204">
        <v>0.48428954797609769</v>
      </c>
      <c r="Y29" s="204">
        <v>0.66431642780721234</v>
      </c>
      <c r="DA29" s="71" t="s">
        <v>3043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433.74411006018909</v>
      </c>
      <c r="G30" s="204">
        <v>441.72166809974198</v>
      </c>
      <c r="H30" s="204">
        <v>562.84041272570937</v>
      </c>
      <c r="I30" s="204">
        <v>492.73912295786761</v>
      </c>
      <c r="J30" s="204">
        <v>738.43989681857261</v>
      </c>
      <c r="K30" s="204">
        <v>612.75915735167666</v>
      </c>
      <c r="L30" s="204">
        <v>1026.9656921754081</v>
      </c>
      <c r="M30" s="204">
        <v>152.2880481513327</v>
      </c>
      <c r="N30" s="204">
        <v>138.6260533104041</v>
      </c>
      <c r="O30" s="204">
        <v>129.86044711951851</v>
      </c>
      <c r="P30" s="204">
        <v>104.5667239896819</v>
      </c>
      <c r="Q30" s="204">
        <v>111.2067067927773</v>
      </c>
      <c r="R30" s="204">
        <v>106.57308684436801</v>
      </c>
      <c r="S30" s="204">
        <v>123.1893379191746</v>
      </c>
      <c r="T30" s="204">
        <v>112.021668099742</v>
      </c>
      <c r="U30" s="204">
        <v>383.79527085124681</v>
      </c>
      <c r="V30" s="204">
        <v>222.244196044712</v>
      </c>
      <c r="W30" s="204">
        <v>40.405760963026651</v>
      </c>
      <c r="X30" s="204">
        <v>29.862252794496978</v>
      </c>
      <c r="Y30" s="204">
        <v>36.903353396388638</v>
      </c>
      <c r="DA30" s="71" t="s">
        <v>3044</v>
      </c>
    </row>
    <row r="31" spans="1:105" ht="12" customHeight="1" x14ac:dyDescent="0.25">
      <c r="A31" s="21" t="s">
        <v>40</v>
      </c>
      <c r="B31" s="207">
        <v>1541.7024935511611</v>
      </c>
      <c r="C31" s="207">
        <v>1550.9028374892521</v>
      </c>
      <c r="D31" s="207">
        <v>1612.8116938950991</v>
      </c>
      <c r="E31" s="207">
        <v>1678.3319002579531</v>
      </c>
      <c r="F31" s="207">
        <v>1691.487532244196</v>
      </c>
      <c r="G31" s="207">
        <v>1704.1272570937231</v>
      </c>
      <c r="H31" s="207">
        <v>1761.822871883061</v>
      </c>
      <c r="I31" s="207">
        <v>1832.158211521926</v>
      </c>
      <c r="J31" s="207">
        <v>1766.294067067927</v>
      </c>
      <c r="K31" s="207">
        <v>1617.282889079966</v>
      </c>
      <c r="L31" s="207">
        <v>1658.641444539983</v>
      </c>
      <c r="M31" s="207">
        <v>1644.9699054170251</v>
      </c>
      <c r="N31" s="207">
        <v>1584.952708512468</v>
      </c>
      <c r="O31" s="207">
        <v>1504.2132416165091</v>
      </c>
      <c r="P31" s="207">
        <v>1463.1986242476351</v>
      </c>
      <c r="Q31" s="207">
        <v>1479.535683576956</v>
      </c>
      <c r="R31" s="207">
        <v>1471.023215821152</v>
      </c>
      <c r="S31" s="207">
        <v>1504.8171109200341</v>
      </c>
      <c r="T31" s="207">
        <v>1497.6631986242469</v>
      </c>
      <c r="U31" s="207">
        <v>1732.781427343079</v>
      </c>
      <c r="V31" s="207">
        <v>1772.744797936371</v>
      </c>
      <c r="W31" s="207">
        <v>1335.7546001719691</v>
      </c>
      <c r="X31" s="207">
        <v>1276.887704213241</v>
      </c>
      <c r="Y31" s="207">
        <v>1222.9423903697329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4089.7778215297881</v>
      </c>
      <c r="C33" s="203">
        <f>OIS_emi!C5</f>
        <v>4558.7407199841346</v>
      </c>
      <c r="D33" s="203">
        <f>OIS_emi!D5</f>
        <v>4744.5268625850176</v>
      </c>
      <c r="E33" s="203">
        <f>OIS_emi!E5</f>
        <v>4736.400806473699</v>
      </c>
      <c r="F33" s="203">
        <f>OIS_emi!F5</f>
        <v>1631.833382788833</v>
      </c>
      <c r="G33" s="203">
        <f>OIS_emi!G5</f>
        <v>1807.183235744908</v>
      </c>
      <c r="H33" s="203">
        <f>OIS_emi!H5</f>
        <v>1631.176702803808</v>
      </c>
      <c r="I33" s="203">
        <f>OIS_emi!I5</f>
        <v>1540.863141114371</v>
      </c>
      <c r="J33" s="203">
        <f>OIS_emi!J5</f>
        <v>1342.776200188438</v>
      </c>
      <c r="K33" s="203">
        <f>OIS_emi!K5</f>
        <v>1106.4844540525</v>
      </c>
      <c r="L33" s="203">
        <f>OIS_emi!L5</f>
        <v>619.50962120808663</v>
      </c>
      <c r="M33" s="203">
        <f>OIS_emi!M5</f>
        <v>1097.0442583730101</v>
      </c>
      <c r="N33" s="203">
        <f>OIS_emi!N5</f>
        <v>924.18686530180298</v>
      </c>
      <c r="O33" s="203">
        <f>OIS_emi!O5</f>
        <v>1000.293909364918</v>
      </c>
      <c r="P33" s="203">
        <f>OIS_emi!P5</f>
        <v>1030.117507430238</v>
      </c>
      <c r="Q33" s="203">
        <f>OIS_emi!Q5</f>
        <v>1010.429508224538</v>
      </c>
      <c r="R33" s="203">
        <f>OIS_emi!R5</f>
        <v>1323.3959066466659</v>
      </c>
      <c r="S33" s="203">
        <f>OIS_emi!S5</f>
        <v>1114.7609734590289</v>
      </c>
      <c r="T33" s="203">
        <f>OIS_emi!T5</f>
        <v>957.36832703072969</v>
      </c>
      <c r="U33" s="203">
        <f>OIS_emi!U5</f>
        <v>1033.9647140321799</v>
      </c>
      <c r="V33" s="203">
        <f>OIS_emi!V5</f>
        <v>1039.229075324715</v>
      </c>
      <c r="W33" s="203">
        <f>OIS_emi!W5</f>
        <v>1839.13427768672</v>
      </c>
      <c r="X33" s="203">
        <f>OIS_emi!X5</f>
        <v>1539.3078036249219</v>
      </c>
      <c r="Y33" s="203">
        <f>OIS_emi!Y5</f>
        <v>1450.3116505962109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23.4970054501111</v>
      </c>
      <c r="C35" s="284">
        <f t="shared" si="5"/>
        <v>23.961624608640577</v>
      </c>
      <c r="D35" s="284">
        <f t="shared" si="5"/>
        <v>24.033324658591578</v>
      </c>
      <c r="E35" s="284">
        <f t="shared" si="5"/>
        <v>24.818964324087958</v>
      </c>
      <c r="F35" s="284">
        <f t="shared" si="5"/>
        <v>18.997794840059612</v>
      </c>
      <c r="G35" s="284">
        <f t="shared" si="5"/>
        <v>19.251714835750793</v>
      </c>
      <c r="H35" s="284">
        <f t="shared" si="5"/>
        <v>19.42829581600131</v>
      </c>
      <c r="I35" s="284">
        <f t="shared" si="5"/>
        <v>18.589593584412096</v>
      </c>
      <c r="J35" s="284">
        <f t="shared" si="5"/>
        <v>19.570018319853645</v>
      </c>
      <c r="K35" s="284">
        <f t="shared" si="5"/>
        <v>19.073317502924155</v>
      </c>
      <c r="L35" s="284">
        <f t="shared" si="5"/>
        <v>22.302280926502483</v>
      </c>
      <c r="M35" s="284">
        <f t="shared" si="5"/>
        <v>17.189241085985628</v>
      </c>
      <c r="N35" s="284">
        <f t="shared" si="5"/>
        <v>17.063801915067302</v>
      </c>
      <c r="O35" s="284">
        <f t="shared" si="5"/>
        <v>17.484024757649582</v>
      </c>
      <c r="P35" s="284">
        <f t="shared" si="5"/>
        <v>18.425499983945038</v>
      </c>
      <c r="Q35" s="284">
        <f t="shared" si="5"/>
        <v>18.677568813290229</v>
      </c>
      <c r="R35" s="284">
        <f t="shared" si="5"/>
        <v>19.161497914353582</v>
      </c>
      <c r="S35" s="284">
        <f t="shared" si="5"/>
        <v>18.69115151821908</v>
      </c>
      <c r="T35" s="284">
        <f t="shared" si="5"/>
        <v>17.85259660204806</v>
      </c>
      <c r="U35" s="284">
        <f t="shared" si="5"/>
        <v>22.425988745828203</v>
      </c>
      <c r="V35" s="284">
        <f t="shared" si="5"/>
        <v>22.831975226247877</v>
      </c>
      <c r="W35" s="284">
        <f t="shared" si="5"/>
        <v>16.298807480118878</v>
      </c>
      <c r="X35" s="284">
        <f t="shared" si="5"/>
        <v>13.602047976301119</v>
      </c>
      <c r="Y35" s="284">
        <f t="shared" si="5"/>
        <v>12.096435074280427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59.636649001127097</v>
      </c>
      <c r="C36" s="344">
        <f t="shared" si="6"/>
        <v>63.776566997357023</v>
      </c>
      <c r="D36" s="344">
        <f t="shared" si="6"/>
        <v>67.121478154124162</v>
      </c>
      <c r="E36" s="344">
        <f t="shared" si="6"/>
        <v>43.736123631185627</v>
      </c>
      <c r="F36" s="344">
        <f t="shared" si="6"/>
        <v>40.455884641753343</v>
      </c>
      <c r="G36" s="344">
        <f t="shared" si="6"/>
        <v>46.9109402308436</v>
      </c>
      <c r="H36" s="344">
        <f t="shared" si="6"/>
        <v>43.253012526892689</v>
      </c>
      <c r="I36" s="344">
        <f t="shared" si="6"/>
        <v>43.045202594508552</v>
      </c>
      <c r="J36" s="344">
        <f t="shared" si="6"/>
        <v>42.364942065752032</v>
      </c>
      <c r="K36" s="344">
        <f t="shared" si="6"/>
        <v>37.66914627323024</v>
      </c>
      <c r="L36" s="344">
        <f t="shared" si="6"/>
        <v>42.286767420460876</v>
      </c>
      <c r="M36" s="344">
        <f t="shared" si="6"/>
        <v>26.375649878091789</v>
      </c>
      <c r="N36" s="344">
        <f t="shared" si="6"/>
        <v>28.045584813952189</v>
      </c>
      <c r="O36" s="344">
        <f t="shared" si="6"/>
        <v>27.734013980419522</v>
      </c>
      <c r="P36" s="344">
        <f t="shared" si="6"/>
        <v>27.058369549094611</v>
      </c>
      <c r="Q36" s="344">
        <f t="shared" si="6"/>
        <v>26.012639505685254</v>
      </c>
      <c r="R36" s="344">
        <f t="shared" si="6"/>
        <v>26.181987895804657</v>
      </c>
      <c r="S36" s="344">
        <f t="shared" si="6"/>
        <v>25.225128726658195</v>
      </c>
      <c r="T36" s="344">
        <f t="shared" si="6"/>
        <v>25.611118942476342</v>
      </c>
      <c r="U36" s="344">
        <f t="shared" si="6"/>
        <v>27.131500217517921</v>
      </c>
      <c r="V36" s="344">
        <f t="shared" si="6"/>
        <v>25.735701177907369</v>
      </c>
      <c r="W36" s="344">
        <f t="shared" si="6"/>
        <v>22.945763341297532</v>
      </c>
      <c r="X36" s="344">
        <f t="shared" si="6"/>
        <v>21.323330421196449</v>
      </c>
      <c r="Y36" s="344">
        <f t="shared" si="6"/>
        <v>20.008170484568204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22.227552388848085</v>
      </c>
      <c r="C37" s="344">
        <f>IF(OIS_ued!C$5=0,"",OIS_ued!C$5/C$5*1000)</f>
        <v>23.439308572910001</v>
      </c>
      <c r="D37" s="344">
        <f>IF(OIS_ued!D$5=0,"",OIS_ued!D$5/D$5*1000)</f>
        <v>24.667688296056468</v>
      </c>
      <c r="E37" s="344">
        <f>IF(OIS_ued!E$5=0,"",OIS_ued!E$5/E$5*1000)</f>
        <v>16.150264392624301</v>
      </c>
      <c r="F37" s="344">
        <f>IF(OIS_ued!F$5=0,"",OIS_ued!F$5/F$5*1000)</f>
        <v>16.380963114510447</v>
      </c>
      <c r="G37" s="344">
        <f>IF(OIS_ued!G$5=0,"",OIS_ued!G$5/G$5*1000)</f>
        <v>18.834032497783259</v>
      </c>
      <c r="H37" s="344">
        <f>IF(OIS_ued!H$5=0,"",OIS_ued!H$5/H$5*1000)</f>
        <v>17.476592608055544</v>
      </c>
      <c r="I37" s="344">
        <f>IF(OIS_ued!I$5=0,"",OIS_ued!I$5/I$5*1000)</f>
        <v>17.589606152392786</v>
      </c>
      <c r="J37" s="344">
        <f>IF(OIS_ued!J$5=0,"",OIS_ued!J$5/J$5*1000)</f>
        <v>17.266045377095921</v>
      </c>
      <c r="K37" s="344">
        <f>IF(OIS_ued!K$5=0,"",OIS_ued!K$5/K$5*1000)</f>
        <v>15.470847411207123</v>
      </c>
      <c r="L37" s="344">
        <f>IF(OIS_ued!L$5=0,"",OIS_ued!L$5/L$5*1000)</f>
        <v>17.403730474516934</v>
      </c>
      <c r="M37" s="344">
        <f>IF(OIS_ued!M$5=0,"",OIS_ued!M$5/M$5*1000)</f>
        <v>10.905969997858236</v>
      </c>
      <c r="N37" s="344">
        <f>IF(OIS_ued!N$5=0,"",OIS_ued!N$5/N$5*1000)</f>
        <v>11.688948398391732</v>
      </c>
      <c r="O37" s="344">
        <f>IF(OIS_ued!O$5=0,"",OIS_ued!O$5/O$5*1000)</f>
        <v>11.469598190561113</v>
      </c>
      <c r="P37" s="344">
        <f>IF(OIS_ued!P$5=0,"",OIS_ued!P$5/P$5*1000)</f>
        <v>11.142328435839993</v>
      </c>
      <c r="Q37" s="344">
        <f>IF(OIS_ued!Q$5=0,"",OIS_ued!Q$5/Q$5*1000)</f>
        <v>10.766220349659271</v>
      </c>
      <c r="R37" s="344">
        <f>IF(OIS_ued!R$5=0,"",OIS_ued!R$5/R$5*1000)</f>
        <v>10.653700993221003</v>
      </c>
      <c r="S37" s="344">
        <f>IF(OIS_ued!S$5=0,"",OIS_ued!S$5/S$5*1000)</f>
        <v>10.415823509584975</v>
      </c>
      <c r="T37" s="344">
        <f>IF(OIS_ued!T$5=0,"",OIS_ued!T$5/T$5*1000)</f>
        <v>10.647975032650411</v>
      </c>
      <c r="U37" s="344">
        <f>IF(OIS_ued!U$5=0,"",OIS_ued!U$5/U$5*1000)</f>
        <v>11.20756705269217</v>
      </c>
      <c r="V37" s="344">
        <f>IF(OIS_ued!V$5=0,"",OIS_ued!V$5/V$5*1000)</f>
        <v>10.745984227474047</v>
      </c>
      <c r="W37" s="344">
        <f>IF(OIS_ued!W$5=0,"",OIS_ued!W$5/W$5*1000)</f>
        <v>8.9785118533425123</v>
      </c>
      <c r="X37" s="344">
        <f>IF(OIS_ued!X$5=0,"",OIS_ued!X$5/X$5*1000)</f>
        <v>8.4500444742710616</v>
      </c>
      <c r="Y37" s="344">
        <f>IF(OIS_ued!Y$5=0,"",OIS_ued!Y$5/Y$5*1000)</f>
        <v>7.9343002410397121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1.3645261438741703</v>
      </c>
      <c r="C38" s="345">
        <f t="shared" si="7"/>
        <v>1.446540634634782</v>
      </c>
      <c r="D38" s="345">
        <f t="shared" si="7"/>
        <v>1.4480338124759078</v>
      </c>
      <c r="E38" s="345">
        <f t="shared" si="7"/>
        <v>1.4095166703353299</v>
      </c>
      <c r="F38" s="345">
        <f t="shared" si="7"/>
        <v>0.61207899273690036</v>
      </c>
      <c r="G38" s="345">
        <f t="shared" si="7"/>
        <v>0.65051044524798296</v>
      </c>
      <c r="H38" s="345">
        <f t="shared" si="7"/>
        <v>0.56547025714028809</v>
      </c>
      <c r="I38" s="345">
        <f t="shared" si="7"/>
        <v>0.55019469114501585</v>
      </c>
      <c r="J38" s="345">
        <f t="shared" si="7"/>
        <v>0.46009706720520699</v>
      </c>
      <c r="K38" s="345">
        <f t="shared" si="7"/>
        <v>0.42847578808906922</v>
      </c>
      <c r="L38" s="345">
        <f t="shared" si="7"/>
        <v>0.21048981416741033</v>
      </c>
      <c r="M38" s="345">
        <f t="shared" si="7"/>
        <v>0.47985599477059032</v>
      </c>
      <c r="N38" s="345">
        <f t="shared" si="7"/>
        <v>0.43261926443770837</v>
      </c>
      <c r="O38" s="345">
        <f t="shared" si="7"/>
        <v>0.48441125290713344</v>
      </c>
      <c r="P38" s="345">
        <f t="shared" si="7"/>
        <v>0.50759531315280182</v>
      </c>
      <c r="Q38" s="345">
        <f t="shared" si="7"/>
        <v>0.50000502846018713</v>
      </c>
      <c r="R38" s="345">
        <f t="shared" si="7"/>
        <v>0.63286254809354792</v>
      </c>
      <c r="S38" s="345">
        <f t="shared" si="7"/>
        <v>0.53652866685098355</v>
      </c>
      <c r="T38" s="345">
        <f t="shared" si="7"/>
        <v>0.47470037429935724</v>
      </c>
      <c r="U38" s="345">
        <f t="shared" si="7"/>
        <v>0.40401216598742518</v>
      </c>
      <c r="V38" s="345">
        <f t="shared" si="7"/>
        <v>0.43188002336761094</v>
      </c>
      <c r="W38" s="345">
        <f t="shared" si="7"/>
        <v>0.84793422632299198</v>
      </c>
      <c r="X38" s="345">
        <f t="shared" si="7"/>
        <v>0.7794235271227089</v>
      </c>
      <c r="Y38" s="345">
        <f t="shared" si="7"/>
        <v>0.76484163611652722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IT: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2997.2147033534061</v>
      </c>
      <c r="C5" s="223">
        <v>3151.477815993127</v>
      </c>
      <c r="D5" s="223">
        <v>3276.5304385210661</v>
      </c>
      <c r="E5" s="223">
        <v>3360.3013757523631</v>
      </c>
      <c r="F5" s="223">
        <v>2666.0503009458289</v>
      </c>
      <c r="G5" s="223">
        <v>2778.100257953562</v>
      </c>
      <c r="H5" s="223">
        <v>2884.637489251937</v>
      </c>
      <c r="I5" s="223">
        <v>2800.5779879621609</v>
      </c>
      <c r="J5" s="223">
        <v>2918.4628546861591</v>
      </c>
      <c r="K5" s="223">
        <v>2582.373344797933</v>
      </c>
      <c r="L5" s="223">
        <v>2943.180997420463</v>
      </c>
      <c r="M5" s="223">
        <v>2286.1947549441061</v>
      </c>
      <c r="N5" s="223">
        <v>2136.2591573516811</v>
      </c>
      <c r="O5" s="223">
        <v>2064.968357695614</v>
      </c>
      <c r="P5" s="223">
        <v>2029.4070507308661</v>
      </c>
      <c r="Q5" s="223">
        <v>2020.838693035251</v>
      </c>
      <c r="R5" s="223">
        <v>2091.1269131556278</v>
      </c>
      <c r="S5" s="223">
        <v>2077.7286328460891</v>
      </c>
      <c r="T5" s="223">
        <v>2016.7844368013721</v>
      </c>
      <c r="U5" s="223">
        <v>2559.241530524509</v>
      </c>
      <c r="V5" s="223">
        <v>2406.291143594146</v>
      </c>
      <c r="W5" s="223">
        <v>2168.9586533875372</v>
      </c>
      <c r="X5" s="223">
        <v>1974.9311511128919</v>
      </c>
      <c r="Y5" s="223">
        <v>1896.224763547325</v>
      </c>
      <c r="DA5" s="89" t="s">
        <v>3029</v>
      </c>
    </row>
    <row r="6" spans="1:105" ht="12" customHeight="1" x14ac:dyDescent="0.25">
      <c r="A6" s="55" t="s">
        <v>91</v>
      </c>
      <c r="B6" s="259">
        <v>62.833892144473943</v>
      </c>
      <c r="C6" s="259">
        <v>62.857522655931788</v>
      </c>
      <c r="D6" s="259">
        <v>65.569841911993123</v>
      </c>
      <c r="E6" s="259">
        <v>68.930896519503676</v>
      </c>
      <c r="F6" s="259">
        <v>69.728095883449285</v>
      </c>
      <c r="G6" s="259">
        <v>70.60673697275206</v>
      </c>
      <c r="H6" s="259">
        <v>72.737637601833711</v>
      </c>
      <c r="I6" s="259">
        <v>74.927773139898733</v>
      </c>
      <c r="J6" s="259">
        <v>73.175542221752494</v>
      </c>
      <c r="K6" s="259">
        <v>67.326221674651435</v>
      </c>
      <c r="L6" s="259">
        <v>68.275096610805477</v>
      </c>
      <c r="M6" s="259">
        <v>67.708449120350821</v>
      </c>
      <c r="N6" s="259">
        <v>63.69502783974373</v>
      </c>
      <c r="O6" s="259">
        <v>59.823356548557769</v>
      </c>
      <c r="P6" s="259">
        <v>58.063385712234037</v>
      </c>
      <c r="Q6" s="259">
        <v>59.117482262204042</v>
      </c>
      <c r="R6" s="259">
        <v>58.756900547011362</v>
      </c>
      <c r="S6" s="259">
        <v>60.024609180599583</v>
      </c>
      <c r="T6" s="259">
        <v>60.01948947529479</v>
      </c>
      <c r="U6" s="259">
        <v>69.952379413020921</v>
      </c>
      <c r="V6" s="259">
        <v>70.678169730262766</v>
      </c>
      <c r="W6" s="259">
        <v>60.531491990479047</v>
      </c>
      <c r="X6" s="259">
        <v>58.319642335088282</v>
      </c>
      <c r="Y6" s="259">
        <v>56.621132751697139</v>
      </c>
      <c r="DA6" s="67" t="s">
        <v>3047</v>
      </c>
    </row>
    <row r="7" spans="1:105" ht="12" customHeight="1" x14ac:dyDescent="0.25">
      <c r="A7" s="173" t="s">
        <v>92</v>
      </c>
      <c r="B7" s="224">
        <v>36.761698667985293</v>
      </c>
      <c r="C7" s="224">
        <v>36.87512283203133</v>
      </c>
      <c r="D7" s="224">
        <v>38.411208368934354</v>
      </c>
      <c r="E7" s="224">
        <v>40.190160457608499</v>
      </c>
      <c r="F7" s="224">
        <v>40.415319983116632</v>
      </c>
      <c r="G7" s="224">
        <v>40.853958219459187</v>
      </c>
      <c r="H7" s="224">
        <v>42.133770081123807</v>
      </c>
      <c r="I7" s="224">
        <v>43.55159408032668</v>
      </c>
      <c r="J7" s="224">
        <v>42.274502771639831</v>
      </c>
      <c r="K7" s="224">
        <v>38.80403999196043</v>
      </c>
      <c r="L7" s="224">
        <v>39.617048128904642</v>
      </c>
      <c r="M7" s="224">
        <v>39.355688789131307</v>
      </c>
      <c r="N7" s="224">
        <v>37.421736074128042</v>
      </c>
      <c r="O7" s="224">
        <v>35.328759660146417</v>
      </c>
      <c r="P7" s="224">
        <v>34.328539786388987</v>
      </c>
      <c r="Q7" s="224">
        <v>34.839289931264567</v>
      </c>
      <c r="R7" s="224">
        <v>34.63913311269382</v>
      </c>
      <c r="S7" s="224">
        <v>35.411071145635063</v>
      </c>
      <c r="T7" s="224">
        <v>35.323126267938036</v>
      </c>
      <c r="U7" s="224">
        <v>41.01253902796703</v>
      </c>
      <c r="V7" s="224">
        <v>41.6614957585303</v>
      </c>
      <c r="W7" s="224">
        <v>33.805003327753177</v>
      </c>
      <c r="X7" s="224">
        <v>32.448188043639547</v>
      </c>
      <c r="Y7" s="224">
        <v>31.32062832094633</v>
      </c>
      <c r="DA7" s="177" t="s">
        <v>3048</v>
      </c>
    </row>
    <row r="8" spans="1:105" ht="12" customHeight="1" x14ac:dyDescent="0.25">
      <c r="A8" s="173" t="s">
        <v>93</v>
      </c>
      <c r="B8" s="224">
        <v>69.013799000132153</v>
      </c>
      <c r="C8" s="224">
        <v>69.326546750321725</v>
      </c>
      <c r="D8" s="224">
        <v>72.159386805009689</v>
      </c>
      <c r="E8" s="224">
        <v>75.311189377892973</v>
      </c>
      <c r="F8" s="224">
        <v>75.492117233521427</v>
      </c>
      <c r="G8" s="224">
        <v>76.240002148019414</v>
      </c>
      <c r="H8" s="224">
        <v>78.675804891455442</v>
      </c>
      <c r="I8" s="224">
        <v>81.474280394202921</v>
      </c>
      <c r="J8" s="224">
        <v>78.824289344073819</v>
      </c>
      <c r="K8" s="224">
        <v>72.260735592226339</v>
      </c>
      <c r="L8" s="224">
        <v>74.045432241933312</v>
      </c>
      <c r="M8" s="224">
        <v>73.625090221111904</v>
      </c>
      <c r="N8" s="224">
        <v>70.40946258772243</v>
      </c>
      <c r="O8" s="224">
        <v>66.652818073144999</v>
      </c>
      <c r="P8" s="224">
        <v>64.804611370422236</v>
      </c>
      <c r="Q8" s="224">
        <v>65.657267955034499</v>
      </c>
      <c r="R8" s="224">
        <v>65.2923367444006</v>
      </c>
      <c r="S8" s="224">
        <v>66.771833810708941</v>
      </c>
      <c r="T8" s="224">
        <v>66.52159992429624</v>
      </c>
      <c r="U8" s="224">
        <v>77.080296433795866</v>
      </c>
      <c r="V8" s="224">
        <v>78.523409285403062</v>
      </c>
      <c r="W8" s="224">
        <v>61.849994543119969</v>
      </c>
      <c r="X8" s="224">
        <v>59.239923975511523</v>
      </c>
      <c r="Y8" s="224">
        <v>56.98900845294321</v>
      </c>
      <c r="DA8" s="177" t="s">
        <v>3049</v>
      </c>
    </row>
    <row r="9" spans="1:105" ht="12" customHeight="1" x14ac:dyDescent="0.25">
      <c r="A9" s="173" t="s">
        <v>94</v>
      </c>
      <c r="B9" s="224">
        <v>21.663019257140881</v>
      </c>
      <c r="C9" s="224">
        <v>21.65721213487387</v>
      </c>
      <c r="D9" s="224">
        <v>22.599444490540542</v>
      </c>
      <c r="E9" s="224">
        <v>23.784488869938521</v>
      </c>
      <c r="F9" s="224">
        <v>24.09313657782111</v>
      </c>
      <c r="G9" s="224">
        <v>24.406629289506458</v>
      </c>
      <c r="H9" s="224">
        <v>25.136654442893619</v>
      </c>
      <c r="I9" s="224">
        <v>25.872621279341221</v>
      </c>
      <c r="J9" s="224">
        <v>25.30380679237798</v>
      </c>
      <c r="K9" s="224">
        <v>23.293917150468602</v>
      </c>
      <c r="L9" s="224">
        <v>23.584930676741749</v>
      </c>
      <c r="M9" s="224">
        <v>23.379739361897681</v>
      </c>
      <c r="N9" s="224">
        <v>21.93802303729521</v>
      </c>
      <c r="O9" s="224">
        <v>20.57907621891226</v>
      </c>
      <c r="P9" s="224">
        <v>19.968168227813251</v>
      </c>
      <c r="Q9" s="224">
        <v>20.34643090341423</v>
      </c>
      <c r="R9" s="224">
        <v>20.220600503054978</v>
      </c>
      <c r="S9" s="224">
        <v>20.653425758229901</v>
      </c>
      <c r="T9" s="224">
        <v>20.663562366932901</v>
      </c>
      <c r="U9" s="224">
        <v>24.105173963574739</v>
      </c>
      <c r="V9" s="224">
        <v>24.32397349965607</v>
      </c>
      <c r="W9" s="224">
        <v>21.094746095492749</v>
      </c>
      <c r="X9" s="224">
        <v>20.340965550139622</v>
      </c>
      <c r="Y9" s="224">
        <v>19.7741259952227</v>
      </c>
      <c r="DA9" s="177" t="s">
        <v>3050</v>
      </c>
    </row>
    <row r="10" spans="1:105" ht="12" customHeight="1" x14ac:dyDescent="0.25">
      <c r="A10" s="56" t="s">
        <v>95</v>
      </c>
      <c r="B10" s="260">
        <v>61.050134075852938</v>
      </c>
      <c r="C10" s="260">
        <v>63.904365644892643</v>
      </c>
      <c r="D10" s="260">
        <v>67.352479582985325</v>
      </c>
      <c r="E10" s="260">
        <v>69.591559923223315</v>
      </c>
      <c r="F10" s="260">
        <v>64.413391415704993</v>
      </c>
      <c r="G10" s="260">
        <v>64.554396482394878</v>
      </c>
      <c r="H10" s="260">
        <v>67.38628591478529</v>
      </c>
      <c r="I10" s="260">
        <v>71.518497148076264</v>
      </c>
      <c r="J10" s="260">
        <v>70.410333684195706</v>
      </c>
      <c r="K10" s="260">
        <v>65.201041674712201</v>
      </c>
      <c r="L10" s="260">
        <v>69.5439227257732</v>
      </c>
      <c r="M10" s="260">
        <v>65.812248230382281</v>
      </c>
      <c r="N10" s="260">
        <v>63.190010935701217</v>
      </c>
      <c r="O10" s="260">
        <v>60.233482161350011</v>
      </c>
      <c r="P10" s="260">
        <v>58.700529410396953</v>
      </c>
      <c r="Q10" s="260">
        <v>59.796457530267013</v>
      </c>
      <c r="R10" s="260">
        <v>59.986871362474389</v>
      </c>
      <c r="S10" s="260">
        <v>61.295085946206633</v>
      </c>
      <c r="T10" s="260">
        <v>60.983322151896353</v>
      </c>
      <c r="U10" s="260">
        <v>70.577061884814455</v>
      </c>
      <c r="V10" s="260">
        <v>71.211011802403334</v>
      </c>
      <c r="W10" s="260">
        <v>57.315628201693968</v>
      </c>
      <c r="X10" s="260">
        <v>55.599206243899353</v>
      </c>
      <c r="Y10" s="260">
        <v>54.187343772829941</v>
      </c>
      <c r="DA10" s="68" t="s">
        <v>3051</v>
      </c>
    </row>
    <row r="11" spans="1:105" ht="12" customHeight="1" x14ac:dyDescent="0.25">
      <c r="A11" s="37" t="s">
        <v>159</v>
      </c>
      <c r="B11" s="226">
        <v>1.25667139300111</v>
      </c>
      <c r="C11" s="226">
        <v>1.2355474148843331</v>
      </c>
      <c r="D11" s="226">
        <v>1.370812634241376</v>
      </c>
      <c r="E11" s="226">
        <v>1.5756206977632241</v>
      </c>
      <c r="F11" s="226">
        <v>0.3071411136988621</v>
      </c>
      <c r="G11" s="226">
        <v>0.3822469973167994</v>
      </c>
      <c r="H11" s="226">
        <v>0.2266546594753672</v>
      </c>
      <c r="I11" s="226">
        <v>8.6698473718019281E-2</v>
      </c>
      <c r="J11" s="226">
        <v>9.4832947578461196E-2</v>
      </c>
      <c r="K11" s="226">
        <v>3.1521371795258872E-2</v>
      </c>
      <c r="L11" s="226">
        <v>4.8827790891101411E-2</v>
      </c>
      <c r="M11" s="226">
        <v>3.2743533556880103E-2</v>
      </c>
      <c r="N11" s="226">
        <v>1.9155548090081249E-2</v>
      </c>
      <c r="O11" s="226">
        <v>2.6135639239668919E-2</v>
      </c>
      <c r="P11" s="226">
        <v>2.9823319444141669E-2</v>
      </c>
      <c r="Q11" s="226">
        <v>2.268496362956484E-2</v>
      </c>
      <c r="R11" s="226">
        <v>2.572915429188467E-2</v>
      </c>
      <c r="S11" s="226">
        <v>2.649765295684909E-2</v>
      </c>
      <c r="T11" s="226">
        <v>1.9151283188533281E-2</v>
      </c>
      <c r="U11" s="226">
        <v>1.565061613103215E-2</v>
      </c>
      <c r="V11" s="226">
        <v>7.0706039033251698E-4</v>
      </c>
      <c r="W11" s="226">
        <v>2.0889740178886861E-2</v>
      </c>
      <c r="X11" s="226">
        <v>5.0318668645951874E-3</v>
      </c>
      <c r="Y11" s="226">
        <v>4.5098430808380658E-3</v>
      </c>
      <c r="DA11" s="69" t="s">
        <v>3052</v>
      </c>
    </row>
    <row r="12" spans="1:105" ht="12" customHeight="1" x14ac:dyDescent="0.25">
      <c r="A12" s="37" t="s">
        <v>35</v>
      </c>
      <c r="B12" s="226">
        <v>16.940513233262578</v>
      </c>
      <c r="C12" s="226">
        <v>20.315270673252378</v>
      </c>
      <c r="D12" s="226">
        <v>21.760610063663211</v>
      </c>
      <c r="E12" s="226">
        <v>21.25326803559242</v>
      </c>
      <c r="F12" s="226">
        <v>1.074838636743024</v>
      </c>
      <c r="G12" s="226">
        <v>2.5420012865682038</v>
      </c>
      <c r="H12" s="226">
        <v>1.7012607473406489</v>
      </c>
      <c r="I12" s="226">
        <v>0.3991829267328606</v>
      </c>
      <c r="J12" s="226">
        <v>0.24002189726216069</v>
      </c>
      <c r="K12" s="226">
        <v>0.14871984805955829</v>
      </c>
      <c r="L12" s="226">
        <v>0.1360385532036652</v>
      </c>
      <c r="M12" s="226">
        <v>2.7006745455493939</v>
      </c>
      <c r="N12" s="226">
        <v>2.265930625773438</v>
      </c>
      <c r="O12" s="226">
        <v>2.406354215504519</v>
      </c>
      <c r="P12" s="226">
        <v>2.4140319184107608</v>
      </c>
      <c r="Q12" s="226">
        <v>2.0794100413914101</v>
      </c>
      <c r="R12" s="226">
        <v>2.2854031847179161</v>
      </c>
      <c r="S12" s="226">
        <v>2.4730552550353599</v>
      </c>
      <c r="T12" s="226">
        <v>2.082244042318051</v>
      </c>
      <c r="U12" s="226">
        <v>1.462345826677576</v>
      </c>
      <c r="V12" s="226">
        <v>1.3224010564892761</v>
      </c>
      <c r="W12" s="226">
        <v>5.6306210169177877</v>
      </c>
      <c r="X12" s="226">
        <v>4.1932873340909609</v>
      </c>
      <c r="Y12" s="226">
        <v>3.7769772300300239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9.2672398968217102</v>
      </c>
      <c r="M13" s="226">
        <v>9.5777300085927344</v>
      </c>
      <c r="N13" s="226">
        <v>9.6732588134078998</v>
      </c>
      <c r="O13" s="226">
        <v>10.74806534823033</v>
      </c>
      <c r="P13" s="226">
        <v>10.939122957860709</v>
      </c>
      <c r="Q13" s="226">
        <v>11.4646603611277</v>
      </c>
      <c r="R13" s="226">
        <v>12.348323301797169</v>
      </c>
      <c r="S13" s="226">
        <v>12.68916595012106</v>
      </c>
      <c r="T13" s="226">
        <v>12.01504729148013</v>
      </c>
      <c r="U13" s="226">
        <v>12.8693035253603</v>
      </c>
      <c r="V13" s="226">
        <v>11.58486672398336</v>
      </c>
      <c r="W13" s="226">
        <v>11.8409286328387</v>
      </c>
      <c r="X13" s="226">
        <v>11.78830610489341</v>
      </c>
      <c r="Y13" s="226">
        <v>11.76629406706027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0.34549775554782058</v>
      </c>
      <c r="X14" s="226">
        <v>0.48428954797516471</v>
      </c>
      <c r="Y14" s="226">
        <v>0.66431642780585565</v>
      </c>
      <c r="DA14" s="69" t="s">
        <v>3055</v>
      </c>
    </row>
    <row r="15" spans="1:105" ht="12" customHeight="1" x14ac:dyDescent="0.25">
      <c r="A15" s="37" t="s">
        <v>40</v>
      </c>
      <c r="B15" s="226">
        <v>42.852949449589261</v>
      </c>
      <c r="C15" s="226">
        <v>42.353547556755913</v>
      </c>
      <c r="D15" s="226">
        <v>44.221056885080742</v>
      </c>
      <c r="E15" s="226">
        <v>46.762671189867667</v>
      </c>
      <c r="F15" s="226">
        <v>63.031411665263107</v>
      </c>
      <c r="G15" s="226">
        <v>61.630148198509858</v>
      </c>
      <c r="H15" s="226">
        <v>65.458370507969263</v>
      </c>
      <c r="I15" s="226">
        <v>71.032615747625385</v>
      </c>
      <c r="J15" s="226">
        <v>70.075478839355085</v>
      </c>
      <c r="K15" s="226">
        <v>65.02080045485738</v>
      </c>
      <c r="L15" s="226">
        <v>60.091816484856729</v>
      </c>
      <c r="M15" s="226">
        <v>53.501100142683271</v>
      </c>
      <c r="N15" s="226">
        <v>51.2316659484298</v>
      </c>
      <c r="O15" s="226">
        <v>47.052926958375487</v>
      </c>
      <c r="P15" s="226">
        <v>45.317551214681338</v>
      </c>
      <c r="Q15" s="226">
        <v>46.229702164118343</v>
      </c>
      <c r="R15" s="226">
        <v>45.327415721667421</v>
      </c>
      <c r="S15" s="226">
        <v>46.106367088093357</v>
      </c>
      <c r="T15" s="226">
        <v>46.866879534909643</v>
      </c>
      <c r="U15" s="226">
        <v>56.229761916645558</v>
      </c>
      <c r="V15" s="226">
        <v>58.303036961540379</v>
      </c>
      <c r="W15" s="226">
        <v>39.477691056210773</v>
      </c>
      <c r="X15" s="226">
        <v>39.128291390075233</v>
      </c>
      <c r="Y15" s="226">
        <v>37.975246204852958</v>
      </c>
      <c r="DA15" s="69" t="s">
        <v>3056</v>
      </c>
    </row>
    <row r="16" spans="1:105" ht="12" customHeight="1" x14ac:dyDescent="0.25">
      <c r="A16" s="57" t="s">
        <v>3057</v>
      </c>
      <c r="B16" s="261">
        <v>577.82543170576344</v>
      </c>
      <c r="C16" s="261">
        <v>646.86377414184028</v>
      </c>
      <c r="D16" s="261">
        <v>681.74024884676908</v>
      </c>
      <c r="E16" s="261">
        <v>683.91635646194027</v>
      </c>
      <c r="F16" s="261">
        <v>492.59043969074457</v>
      </c>
      <c r="G16" s="261">
        <v>526.27673031753829</v>
      </c>
      <c r="H16" s="261">
        <v>596.57194513535683</v>
      </c>
      <c r="I16" s="261">
        <v>521.49337490693108</v>
      </c>
      <c r="J16" s="261">
        <v>712.59923607379631</v>
      </c>
      <c r="K16" s="261">
        <v>615.69642496147264</v>
      </c>
      <c r="L16" s="261">
        <v>899.32382495350441</v>
      </c>
      <c r="M16" s="261">
        <v>230.4440862265557</v>
      </c>
      <c r="N16" s="261">
        <v>207.9606657274189</v>
      </c>
      <c r="O16" s="261">
        <v>202.2989960724658</v>
      </c>
      <c r="P16" s="261">
        <v>214.86872557628271</v>
      </c>
      <c r="Q16" s="261">
        <v>204.37549172527321</v>
      </c>
      <c r="R16" s="261">
        <v>222.79371666452579</v>
      </c>
      <c r="S16" s="261">
        <v>211.04384558600071</v>
      </c>
      <c r="T16" s="261">
        <v>186.3620365411754</v>
      </c>
      <c r="U16" s="261">
        <v>445.90232486996831</v>
      </c>
      <c r="V16" s="261">
        <v>315.81051854135171</v>
      </c>
      <c r="W16" s="261">
        <v>229.96534599507871</v>
      </c>
      <c r="X16" s="261">
        <v>192.57855133695401</v>
      </c>
      <c r="Y16" s="261">
        <v>187.88489547852731</v>
      </c>
      <c r="DA16" s="70" t="s">
        <v>3058</v>
      </c>
    </row>
    <row r="17" spans="1:105" ht="12" customHeight="1" x14ac:dyDescent="0.25">
      <c r="A17" s="46" t="s">
        <v>28</v>
      </c>
      <c r="B17" s="229">
        <v>19.760146205768351</v>
      </c>
      <c r="C17" s="229">
        <v>19.178842291913551</v>
      </c>
      <c r="D17" s="229">
        <v>19.628974766563111</v>
      </c>
      <c r="E17" s="229">
        <v>5.5914059411546546</v>
      </c>
      <c r="F17" s="229">
        <v>1.334345383701008</v>
      </c>
      <c r="G17" s="229">
        <v>1.924163685340935</v>
      </c>
      <c r="H17" s="229">
        <v>1.2681134933220699</v>
      </c>
      <c r="I17" s="229">
        <v>1.1918613544046279</v>
      </c>
      <c r="J17" s="229">
        <v>0.35112363870809532</v>
      </c>
      <c r="K17" s="229">
        <v>6.5086098983283741E-2</v>
      </c>
      <c r="L17" s="229">
        <v>9.2363144601148306E-3</v>
      </c>
      <c r="M17" s="229">
        <v>6.1693527468067499E-2</v>
      </c>
      <c r="N17" s="229">
        <v>8.0889314457699174E-2</v>
      </c>
      <c r="O17" s="229">
        <v>0.2141643992865975</v>
      </c>
      <c r="P17" s="229">
        <v>9.9369025637121078E-2</v>
      </c>
      <c r="Q17" s="229">
        <v>3.9473800848711667E-2</v>
      </c>
      <c r="R17" s="229">
        <v>8.1690822549833833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10.32851334468446</v>
      </c>
      <c r="C19" s="229">
        <v>10.384110589058221</v>
      </c>
      <c r="D19" s="229">
        <v>9.0149514482332282</v>
      </c>
      <c r="E19" s="229">
        <v>10.416541381672589</v>
      </c>
      <c r="F19" s="229">
        <v>2.790106387342933</v>
      </c>
      <c r="G19" s="229">
        <v>3.7645774349772831</v>
      </c>
      <c r="H19" s="229">
        <v>2.7923110636879498</v>
      </c>
      <c r="I19" s="229">
        <v>1.0408771744562919</v>
      </c>
      <c r="J19" s="229">
        <v>0.3941436722333545</v>
      </c>
      <c r="K19" s="229">
        <v>0.63927463930898121</v>
      </c>
      <c r="L19" s="229">
        <v>0.86479584784260766</v>
      </c>
      <c r="M19" s="229">
        <v>0.77569595862314755</v>
      </c>
      <c r="N19" s="229">
        <v>0.77226789513725602</v>
      </c>
      <c r="O19" s="229">
        <v>0.9509012299056101</v>
      </c>
      <c r="P19" s="229">
        <v>0.51535890556903008</v>
      </c>
      <c r="Q19" s="229">
        <v>0.783533263383274</v>
      </c>
      <c r="R19" s="229">
        <v>0.86606761645020347</v>
      </c>
      <c r="S19" s="229">
        <v>0.55567899999261172</v>
      </c>
      <c r="T19" s="229">
        <v>0.50631906081017786</v>
      </c>
      <c r="U19" s="229">
        <v>0.38242590824384992</v>
      </c>
      <c r="V19" s="229">
        <v>0.2094087423338083</v>
      </c>
      <c r="W19" s="229">
        <v>1.2620857067828359</v>
      </c>
      <c r="X19" s="229">
        <v>1.019657076461957</v>
      </c>
      <c r="Y19" s="229">
        <v>1.1652318713945939</v>
      </c>
      <c r="DA19" s="73" t="s">
        <v>3061</v>
      </c>
    </row>
    <row r="20" spans="1:105" ht="12" customHeight="1" x14ac:dyDescent="0.25">
      <c r="A20" s="46" t="s">
        <v>159</v>
      </c>
      <c r="B20" s="229">
        <v>29.810966243741571</v>
      </c>
      <c r="C20" s="229">
        <v>24.006076060484091</v>
      </c>
      <c r="D20" s="229">
        <v>26.784317856687931</v>
      </c>
      <c r="E20" s="229">
        <v>32.503755199872529</v>
      </c>
      <c r="F20" s="229">
        <v>15.063072612439729</v>
      </c>
      <c r="G20" s="229">
        <v>15.893834463472389</v>
      </c>
      <c r="H20" s="229">
        <v>10.64690810100984</v>
      </c>
      <c r="I20" s="229">
        <v>7.7769335674231934</v>
      </c>
      <c r="J20" s="229">
        <v>6.0555330542361707</v>
      </c>
      <c r="K20" s="229">
        <v>4.6095245033463383</v>
      </c>
      <c r="L20" s="229">
        <v>6.8323647124682232</v>
      </c>
      <c r="M20" s="229">
        <v>1.207146037700088</v>
      </c>
      <c r="N20" s="229">
        <v>0.80493807196740486</v>
      </c>
      <c r="O20" s="229">
        <v>1.6288917578982389</v>
      </c>
      <c r="P20" s="229">
        <v>1.245087278352887</v>
      </c>
      <c r="Q20" s="229">
        <v>1.6258055668995219</v>
      </c>
      <c r="R20" s="229">
        <v>1.808932706170892</v>
      </c>
      <c r="S20" s="229">
        <v>1.2754572036326131</v>
      </c>
      <c r="T20" s="229">
        <v>1.030120049236336</v>
      </c>
      <c r="U20" s="229">
        <v>0.5382260589626735</v>
      </c>
      <c r="V20" s="229">
        <v>8.3979679948429919E-2</v>
      </c>
      <c r="W20" s="229">
        <v>3.1482048741379458</v>
      </c>
      <c r="X20" s="229">
        <v>1.144704869143967</v>
      </c>
      <c r="Y20" s="229">
        <v>0.97720099645861969</v>
      </c>
      <c r="DA20" s="73" t="s">
        <v>3062</v>
      </c>
    </row>
    <row r="21" spans="1:105" ht="12" customHeight="1" x14ac:dyDescent="0.25">
      <c r="A21" s="46" t="s">
        <v>32</v>
      </c>
      <c r="B21" s="229">
        <v>120.2730303835214</v>
      </c>
      <c r="C21" s="229">
        <v>195.34739127388599</v>
      </c>
      <c r="D21" s="229">
        <v>218.15319176120019</v>
      </c>
      <c r="E21" s="229">
        <v>217.3723491144244</v>
      </c>
      <c r="F21" s="229">
        <v>9.1272603405186974</v>
      </c>
      <c r="G21" s="229">
        <v>2.2129549591188051</v>
      </c>
      <c r="H21" s="229">
        <v>3.0961292456576999</v>
      </c>
      <c r="I21" s="229">
        <v>18.696140080815709</v>
      </c>
      <c r="J21" s="229">
        <v>7.4635264850979404</v>
      </c>
      <c r="K21" s="229">
        <v>5.5071215048286462</v>
      </c>
      <c r="L21" s="229">
        <v>1.1087694766382019</v>
      </c>
      <c r="M21" s="229">
        <v>1.8887189000503279</v>
      </c>
      <c r="N21" s="229">
        <v>1.258649182184753</v>
      </c>
      <c r="O21" s="229">
        <v>2.747056229979465</v>
      </c>
      <c r="P21" s="229">
        <v>1.8425592051863751</v>
      </c>
      <c r="Q21" s="229">
        <v>1.3929047576696361</v>
      </c>
      <c r="R21" s="229">
        <v>5.6525945675732387</v>
      </c>
      <c r="S21" s="229">
        <v>2.2616557493948921</v>
      </c>
      <c r="T21" s="229">
        <v>3.253008222350152</v>
      </c>
      <c r="U21" s="229">
        <v>2.2249739096348731</v>
      </c>
      <c r="V21" s="229">
        <v>1.871760701954841</v>
      </c>
      <c r="W21" s="229">
        <v>4.2167908946488426</v>
      </c>
      <c r="X21" s="229">
        <v>1.0151717707257579</v>
      </c>
      <c r="Y21" s="229">
        <v>0.91563972757470924</v>
      </c>
      <c r="DA21" s="73" t="s">
        <v>3063</v>
      </c>
    </row>
    <row r="22" spans="1:105" ht="12" customHeight="1" x14ac:dyDescent="0.25">
      <c r="A22" s="46" t="s">
        <v>33</v>
      </c>
      <c r="B22" s="229">
        <v>0.85684014036088119</v>
      </c>
      <c r="C22" s="229">
        <v>0.85684014036083656</v>
      </c>
      <c r="D22" s="229">
        <v>0.8568401403610737</v>
      </c>
      <c r="E22" s="229">
        <v>0.85684014036085643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3064</v>
      </c>
    </row>
    <row r="23" spans="1:105" ht="12" customHeight="1" x14ac:dyDescent="0.25">
      <c r="A23" s="46" t="s">
        <v>35</v>
      </c>
      <c r="B23" s="229">
        <v>326.12992379547211</v>
      </c>
      <c r="C23" s="229">
        <v>325.70712096455549</v>
      </c>
      <c r="D23" s="229">
        <v>336.55626022690973</v>
      </c>
      <c r="E23" s="229">
        <v>346.64891200323223</v>
      </c>
      <c r="F23" s="229">
        <v>30.245279185190931</v>
      </c>
      <c r="G23" s="229">
        <v>62.201754607405519</v>
      </c>
      <c r="H23" s="229">
        <v>35.906440991985718</v>
      </c>
      <c r="I23" s="229">
        <v>12.005507883703361</v>
      </c>
      <c r="J23" s="229">
        <v>6.525018103035702</v>
      </c>
      <c r="K23" s="229">
        <v>7.6600533192361882</v>
      </c>
      <c r="L23" s="229">
        <v>7.8072341641984124</v>
      </c>
      <c r="M23" s="229">
        <v>58.584190416773467</v>
      </c>
      <c r="N23" s="229">
        <v>48.455920636700533</v>
      </c>
      <c r="O23" s="229">
        <v>47.344032281606523</v>
      </c>
      <c r="P23" s="229">
        <v>44.325982680420111</v>
      </c>
      <c r="Q23" s="229">
        <v>45.321730949641569</v>
      </c>
      <c r="R23" s="229">
        <v>48.10070221791581</v>
      </c>
      <c r="S23" s="229">
        <v>48.23791637413099</v>
      </c>
      <c r="T23" s="229">
        <v>45.3421527064434</v>
      </c>
      <c r="U23" s="229">
        <v>42.538843901216147</v>
      </c>
      <c r="V23" s="229">
        <v>40.734238012060104</v>
      </c>
      <c r="W23" s="229">
        <v>152.7660367694356</v>
      </c>
      <c r="X23" s="229">
        <v>137.47036245229449</v>
      </c>
      <c r="Y23" s="229">
        <v>129.35691948216061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70.666011592214687</v>
      </c>
      <c r="C25" s="229">
        <v>71.38339282158212</v>
      </c>
      <c r="D25" s="229">
        <v>70.745712646813828</v>
      </c>
      <c r="E25" s="229">
        <v>70.526552681222995</v>
      </c>
      <c r="F25" s="229">
        <v>70.307320977612619</v>
      </c>
      <c r="G25" s="229">
        <v>69.868929308358219</v>
      </c>
      <c r="H25" s="229">
        <v>69.868929308351809</v>
      </c>
      <c r="I25" s="229">
        <v>67.039219049095522</v>
      </c>
      <c r="J25" s="229">
        <v>73.934113520801034</v>
      </c>
      <c r="K25" s="229">
        <v>85.91432321557842</v>
      </c>
      <c r="L25" s="229">
        <v>25.845667455530279</v>
      </c>
      <c r="M25" s="229">
        <v>40.83097221790895</v>
      </c>
      <c r="N25" s="229">
        <v>40.890730074321937</v>
      </c>
      <c r="O25" s="229">
        <v>40.990374327084552</v>
      </c>
      <c r="P25" s="229">
        <v>78.672832067379503</v>
      </c>
      <c r="Q25" s="229">
        <v>62.248649398428668</v>
      </c>
      <c r="R25" s="229">
        <v>69.098839020047805</v>
      </c>
      <c r="S25" s="229">
        <v>55.776467117884707</v>
      </c>
      <c r="T25" s="229">
        <v>42.60904804045834</v>
      </c>
      <c r="U25" s="229">
        <v>79.110647088416272</v>
      </c>
      <c r="V25" s="229">
        <v>86.359666091393876</v>
      </c>
      <c r="W25" s="229">
        <v>34.821943157900122</v>
      </c>
      <c r="X25" s="229">
        <v>26.963545336162571</v>
      </c>
      <c r="Y25" s="229">
        <v>24.618876545002589</v>
      </c>
      <c r="DA25" s="73" t="s">
        <v>3067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363.72305480393862</v>
      </c>
      <c r="G26" s="229">
        <v>370.41051585886521</v>
      </c>
      <c r="H26" s="229">
        <v>472.99311293134178</v>
      </c>
      <c r="I26" s="229">
        <v>413.74283579703228</v>
      </c>
      <c r="J26" s="229">
        <v>617.87577759968406</v>
      </c>
      <c r="K26" s="229">
        <v>511.30104168019068</v>
      </c>
      <c r="L26" s="229">
        <v>856.85575698236653</v>
      </c>
      <c r="M26" s="229">
        <v>127.09566916803161</v>
      </c>
      <c r="N26" s="229">
        <v>115.6972705526493</v>
      </c>
      <c r="O26" s="229">
        <v>108.42357584670479</v>
      </c>
      <c r="P26" s="229">
        <v>88.16753641373765</v>
      </c>
      <c r="Q26" s="229">
        <v>92.963393988401819</v>
      </c>
      <c r="R26" s="229">
        <v>89.097498281384432</v>
      </c>
      <c r="S26" s="229">
        <v>102.93667014096491</v>
      </c>
      <c r="T26" s="229">
        <v>93.621388461876961</v>
      </c>
      <c r="U26" s="229">
        <v>321.10720800349441</v>
      </c>
      <c r="V26" s="229">
        <v>186.55146531366071</v>
      </c>
      <c r="W26" s="229">
        <v>33.750284592173351</v>
      </c>
      <c r="X26" s="229">
        <v>24.96510983216525</v>
      </c>
      <c r="Y26" s="229">
        <v>30.851026855936201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677.18090073715189</v>
      </c>
      <c r="C27" s="261">
        <f t="shared" si="0"/>
        <v>733.36651381724892</v>
      </c>
      <c r="D27" s="261">
        <f t="shared" si="0"/>
        <v>756.02078872622587</v>
      </c>
      <c r="E27" s="261">
        <f t="shared" si="0"/>
        <v>767.84862523926904</v>
      </c>
      <c r="F27" s="261">
        <f t="shared" si="0"/>
        <v>386.50692823212864</v>
      </c>
      <c r="G27" s="261">
        <f t="shared" si="0"/>
        <v>435.39031874552745</v>
      </c>
      <c r="H27" s="261">
        <f t="shared" si="0"/>
        <v>412.85156347875107</v>
      </c>
      <c r="I27" s="261">
        <f t="shared" si="0"/>
        <v>366.66592784027347</v>
      </c>
      <c r="J27" s="261">
        <f t="shared" si="0"/>
        <v>326.76664635618249</v>
      </c>
      <c r="K27" s="261">
        <f t="shared" si="0"/>
        <v>261.01865580633932</v>
      </c>
      <c r="L27" s="261">
        <f t="shared" si="0"/>
        <v>231.08688846474507</v>
      </c>
      <c r="M27" s="261">
        <f t="shared" si="0"/>
        <v>386.07992030107556</v>
      </c>
      <c r="N27" s="261">
        <f t="shared" si="0"/>
        <v>333.45733642625459</v>
      </c>
      <c r="O27" s="261">
        <f t="shared" si="0"/>
        <v>340.32272825582601</v>
      </c>
      <c r="P27" s="261">
        <f t="shared" si="0"/>
        <v>329.94569510888272</v>
      </c>
      <c r="Q27" s="261">
        <f t="shared" si="0"/>
        <v>325.43758563037034</v>
      </c>
      <c r="R27" s="261">
        <f t="shared" si="0"/>
        <v>375.20365457495291</v>
      </c>
      <c r="S27" s="261">
        <f t="shared" si="0"/>
        <v>341.98856779825803</v>
      </c>
      <c r="T27" s="261">
        <f t="shared" si="0"/>
        <v>329.27461443228515</v>
      </c>
      <c r="U27" s="261">
        <f t="shared" si="0"/>
        <v>339.29555534199488</v>
      </c>
      <c r="V27" s="261">
        <f t="shared" si="0"/>
        <v>332.03260782320473</v>
      </c>
      <c r="W27" s="261">
        <f t="shared" si="0"/>
        <v>573.55420412060062</v>
      </c>
      <c r="X27" s="261">
        <f t="shared" si="0"/>
        <v>503.75100112246218</v>
      </c>
      <c r="Y27" s="261">
        <f t="shared" si="0"/>
        <v>482.47511211442514</v>
      </c>
      <c r="DA27" s="70"/>
    </row>
    <row r="28" spans="1:105" ht="12" customHeight="1" x14ac:dyDescent="0.25">
      <c r="A28" s="60" t="s">
        <v>3070</v>
      </c>
      <c r="B28" s="262">
        <v>595.74524997615913</v>
      </c>
      <c r="C28" s="262">
        <v>651.12343174044202</v>
      </c>
      <c r="D28" s="262">
        <v>670.6585300917684</v>
      </c>
      <c r="E28" s="262">
        <v>679.59244031169601</v>
      </c>
      <c r="F28" s="262">
        <v>299.09913542414318</v>
      </c>
      <c r="G28" s="262">
        <v>347.43199951131942</v>
      </c>
      <c r="H28" s="262">
        <v>321.87331094674329</v>
      </c>
      <c r="I28" s="262">
        <v>271.78486201303139</v>
      </c>
      <c r="J28" s="262">
        <v>236.1214267588532</v>
      </c>
      <c r="K28" s="262">
        <v>178.3307447647218</v>
      </c>
      <c r="L28" s="262">
        <v>145.15807117172659</v>
      </c>
      <c r="M28" s="262">
        <v>300.3382690654181</v>
      </c>
      <c r="N28" s="262">
        <v>249.68720155307449</v>
      </c>
      <c r="O28" s="262">
        <v>260.22749294231289</v>
      </c>
      <c r="P28" s="262">
        <v>251.901605705729</v>
      </c>
      <c r="Q28" s="262">
        <v>246.85376581557071</v>
      </c>
      <c r="R28" s="262">
        <v>297.00288813334612</v>
      </c>
      <c r="S28" s="262">
        <v>261.90885911138008</v>
      </c>
      <c r="T28" s="262">
        <v>249.8640911773725</v>
      </c>
      <c r="U28" s="262">
        <v>247.96259454573601</v>
      </c>
      <c r="V28" s="262">
        <v>238.0094052351233</v>
      </c>
      <c r="W28" s="262">
        <v>507.65676928120422</v>
      </c>
      <c r="X28" s="262">
        <v>441.2096110198197</v>
      </c>
      <c r="Y28" s="262">
        <v>423.17883108100921</v>
      </c>
      <c r="DA28" s="72" t="s">
        <v>3071</v>
      </c>
    </row>
    <row r="29" spans="1:105" ht="12" customHeight="1" x14ac:dyDescent="0.25">
      <c r="A29" s="59" t="s">
        <v>28</v>
      </c>
      <c r="B29" s="230">
        <v>21.173986671787102</v>
      </c>
      <c r="C29" s="230">
        <v>20.353426837705701</v>
      </c>
      <c r="D29" s="230">
        <v>20.674962494122351</v>
      </c>
      <c r="E29" s="230">
        <v>5.6407420428479078</v>
      </c>
      <c r="F29" s="230">
        <v>6.4673707754449232</v>
      </c>
      <c r="G29" s="230">
        <v>7.0598135149545849</v>
      </c>
      <c r="H29" s="230">
        <v>7.1416730712941376</v>
      </c>
      <c r="I29" s="230">
        <v>7.8263894936396934</v>
      </c>
      <c r="J29" s="230">
        <v>6.2867437804343043</v>
      </c>
      <c r="K29" s="230">
        <v>1.746704351021594</v>
      </c>
      <c r="L29" s="230">
        <v>1.200197468983925</v>
      </c>
      <c r="M29" s="230">
        <v>1.7502557036805719</v>
      </c>
      <c r="N29" s="230">
        <v>2.3350569897183449</v>
      </c>
      <c r="O29" s="230">
        <v>2.1955442853707559</v>
      </c>
      <c r="P29" s="230">
        <v>1.6713916766418251</v>
      </c>
      <c r="Q29" s="230">
        <v>0.55050756491632025</v>
      </c>
      <c r="R29" s="230">
        <v>40.942851839694427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12.66350242746263</v>
      </c>
      <c r="C30" s="230">
        <v>12.60530308790276</v>
      </c>
      <c r="D30" s="230">
        <v>11.159900756558001</v>
      </c>
      <c r="E30" s="230">
        <v>12.571354450109091</v>
      </c>
      <c r="F30" s="230">
        <v>14.9317546280608</v>
      </c>
      <c r="G30" s="230">
        <v>15.83066276351051</v>
      </c>
      <c r="H30" s="230">
        <v>17.800555720881881</v>
      </c>
      <c r="I30" s="230">
        <v>8.1221697795815793</v>
      </c>
      <c r="J30" s="230">
        <v>2.901901039747854</v>
      </c>
      <c r="K30" s="230">
        <v>3.614817673050601</v>
      </c>
      <c r="L30" s="230">
        <v>10.24441476798574</v>
      </c>
      <c r="M30" s="230">
        <v>7.3105876086751023</v>
      </c>
      <c r="N30" s="230">
        <v>7.3141425303495424</v>
      </c>
      <c r="O30" s="230">
        <v>6.1675440523257672</v>
      </c>
      <c r="P30" s="230">
        <v>2.7807717909395469</v>
      </c>
      <c r="Q30" s="230">
        <v>5.3822530217435229</v>
      </c>
      <c r="R30" s="230">
        <v>4.1877575338750548</v>
      </c>
      <c r="S30" s="230">
        <v>4.5127208367598257</v>
      </c>
      <c r="T30" s="230">
        <v>3.6049687718806731</v>
      </c>
      <c r="U30" s="230">
        <v>3.912427219584266</v>
      </c>
      <c r="V30" s="230">
        <v>3.25993260930818</v>
      </c>
      <c r="W30" s="230">
        <v>1.971397430054078</v>
      </c>
      <c r="X30" s="230">
        <v>2.807842082071673</v>
      </c>
      <c r="Y30" s="230">
        <v>3.2756734046602531</v>
      </c>
      <c r="DA30" s="71" t="s">
        <v>3073</v>
      </c>
    </row>
    <row r="31" spans="1:105" ht="12" customHeight="1" x14ac:dyDescent="0.25">
      <c r="A31" s="59" t="s">
        <v>159</v>
      </c>
      <c r="B31" s="230">
        <v>56.051884988015978</v>
      </c>
      <c r="C31" s="230">
        <v>41.58935142375983</v>
      </c>
      <c r="D31" s="230">
        <v>47.846199255609257</v>
      </c>
      <c r="E31" s="230">
        <v>58.571418555450222</v>
      </c>
      <c r="F31" s="230">
        <v>71.09041662858094</v>
      </c>
      <c r="G31" s="230">
        <v>65.307558230205402</v>
      </c>
      <c r="H31" s="230">
        <v>54.303184890275723</v>
      </c>
      <c r="I31" s="230">
        <v>40.094242114591133</v>
      </c>
      <c r="J31" s="230">
        <v>44.167082212844619</v>
      </c>
      <c r="K31" s="230">
        <v>29.125565950233629</v>
      </c>
      <c r="L31" s="230">
        <v>60.11241002086971</v>
      </c>
      <c r="M31" s="230">
        <v>13.25841367583541</v>
      </c>
      <c r="N31" s="230">
        <v>4.258767640523522</v>
      </c>
      <c r="O31" s="230">
        <v>11.30124783546934</v>
      </c>
      <c r="P31" s="230">
        <v>11.98988806979848</v>
      </c>
      <c r="Q31" s="230">
        <v>13.06437355954845</v>
      </c>
      <c r="R31" s="230">
        <v>8.804321196258833</v>
      </c>
      <c r="S31" s="230">
        <v>11.2628208947199</v>
      </c>
      <c r="T31" s="230">
        <v>8.8771364868173315</v>
      </c>
      <c r="U31" s="230">
        <v>8.4372435457490518</v>
      </c>
      <c r="V31" s="230">
        <v>5.3575009541872509</v>
      </c>
      <c r="W31" s="230">
        <v>4.8897841549518661</v>
      </c>
      <c r="X31" s="230">
        <v>1.6692603312336449</v>
      </c>
      <c r="Y31" s="230">
        <v>1.4903331391746171</v>
      </c>
      <c r="DA31" s="71" t="s">
        <v>3074</v>
      </c>
    </row>
    <row r="32" spans="1:105" ht="12" customHeight="1" x14ac:dyDescent="0.25">
      <c r="A32" s="59" t="s">
        <v>32</v>
      </c>
      <c r="B32" s="230">
        <v>154.50405142997411</v>
      </c>
      <c r="C32" s="230">
        <v>229.44482196510069</v>
      </c>
      <c r="D32" s="230">
        <v>234.49257553038001</v>
      </c>
      <c r="E32" s="230">
        <v>233.64111293883201</v>
      </c>
      <c r="F32" s="230">
        <v>50.668703847642917</v>
      </c>
      <c r="G32" s="230">
        <v>16.89469766358933</v>
      </c>
      <c r="H32" s="230">
        <v>26.90945776741248</v>
      </c>
      <c r="I32" s="230">
        <v>126.40650226264751</v>
      </c>
      <c r="J32" s="230">
        <v>114.3615594466407</v>
      </c>
      <c r="K32" s="230">
        <v>88.791264874502545</v>
      </c>
      <c r="L32" s="230">
        <v>10.46226350385084</v>
      </c>
      <c r="M32" s="230">
        <v>10.997348551216589</v>
      </c>
      <c r="N32" s="230">
        <v>10.30533240574308</v>
      </c>
      <c r="O32" s="230">
        <v>25.047233734212941</v>
      </c>
      <c r="P32" s="230">
        <v>22.198367080186561</v>
      </c>
      <c r="Q32" s="230">
        <v>17.861848157531099</v>
      </c>
      <c r="R32" s="230">
        <v>27.466135071164</v>
      </c>
      <c r="S32" s="230">
        <v>19.82964566100501</v>
      </c>
      <c r="T32" s="230">
        <v>22.727232381867982</v>
      </c>
      <c r="U32" s="230">
        <v>17.64572396723965</v>
      </c>
      <c r="V32" s="230">
        <v>15.27770155952776</v>
      </c>
      <c r="W32" s="230">
        <v>14.030051642880689</v>
      </c>
      <c r="X32" s="230">
        <v>1.4655609108644421</v>
      </c>
      <c r="Y32" s="230">
        <v>1.38531638770935</v>
      </c>
      <c r="DA32" s="71" t="s">
        <v>3075</v>
      </c>
    </row>
    <row r="33" spans="1:105" ht="12" customHeight="1" x14ac:dyDescent="0.25">
      <c r="A33" s="59" t="s">
        <v>35</v>
      </c>
      <c r="B33" s="230">
        <v>351.35182445891928</v>
      </c>
      <c r="C33" s="230">
        <v>347.13052842597313</v>
      </c>
      <c r="D33" s="230">
        <v>356.48489205509873</v>
      </c>
      <c r="E33" s="230">
        <v>369.16781232445669</v>
      </c>
      <c r="F33" s="230">
        <v>155.94088954441369</v>
      </c>
      <c r="G33" s="230">
        <v>242.33926733905949</v>
      </c>
      <c r="H33" s="230">
        <v>215.71843949687911</v>
      </c>
      <c r="I33" s="230">
        <v>89.335558362571547</v>
      </c>
      <c r="J33" s="230">
        <v>68.40414027918581</v>
      </c>
      <c r="K33" s="230">
        <v>55.052391915913446</v>
      </c>
      <c r="L33" s="230">
        <v>63.138785410036377</v>
      </c>
      <c r="M33" s="230">
        <v>267.0216635260104</v>
      </c>
      <c r="N33" s="230">
        <v>225.47390198674</v>
      </c>
      <c r="O33" s="230">
        <v>215.5159230349341</v>
      </c>
      <c r="P33" s="230">
        <v>213.2611870881625</v>
      </c>
      <c r="Q33" s="230">
        <v>209.99478351183129</v>
      </c>
      <c r="R33" s="230">
        <v>215.6018224923537</v>
      </c>
      <c r="S33" s="230">
        <v>226.3036717188954</v>
      </c>
      <c r="T33" s="230">
        <v>214.65475353680651</v>
      </c>
      <c r="U33" s="230">
        <v>217.96719981316301</v>
      </c>
      <c r="V33" s="230">
        <v>214.11427011210009</v>
      </c>
      <c r="W33" s="230">
        <v>486.76553605331748</v>
      </c>
      <c r="X33" s="230">
        <v>435.26694769564989</v>
      </c>
      <c r="Y33" s="230">
        <v>417.02750814946489</v>
      </c>
      <c r="DA33" s="71" t="s">
        <v>3076</v>
      </c>
    </row>
    <row r="34" spans="1:105" ht="12" customHeight="1" x14ac:dyDescent="0.25">
      <c r="A34" s="60" t="s">
        <v>3077</v>
      </c>
      <c r="B34" s="262">
        <v>81.435650760992743</v>
      </c>
      <c r="C34" s="262">
        <v>82.243082076806843</v>
      </c>
      <c r="D34" s="262">
        <v>85.362258634457447</v>
      </c>
      <c r="E34" s="262">
        <v>88.256184927573074</v>
      </c>
      <c r="F34" s="262">
        <v>87.407792807985459</v>
      </c>
      <c r="G34" s="262">
        <v>87.958319234208034</v>
      </c>
      <c r="H34" s="262">
        <v>90.978252532007772</v>
      </c>
      <c r="I34" s="262">
        <v>94.881065827242097</v>
      </c>
      <c r="J34" s="262">
        <v>90.645219597329259</v>
      </c>
      <c r="K34" s="262">
        <v>82.687911041617539</v>
      </c>
      <c r="L34" s="262">
        <v>85.928817293018483</v>
      </c>
      <c r="M34" s="262">
        <v>85.741651235657471</v>
      </c>
      <c r="N34" s="262">
        <v>83.770134873180083</v>
      </c>
      <c r="O34" s="262">
        <v>80.095235313513129</v>
      </c>
      <c r="P34" s="262">
        <v>78.044089403153706</v>
      </c>
      <c r="Q34" s="262">
        <v>78.583819814799597</v>
      </c>
      <c r="R34" s="262">
        <v>78.200766441606774</v>
      </c>
      <c r="S34" s="262">
        <v>80.079708686877936</v>
      </c>
      <c r="T34" s="262">
        <v>79.410523254912647</v>
      </c>
      <c r="U34" s="262">
        <v>91.332960796258874</v>
      </c>
      <c r="V34" s="262">
        <v>94.023202588081418</v>
      </c>
      <c r="W34" s="262">
        <v>65.897434839396425</v>
      </c>
      <c r="X34" s="262">
        <v>62.541390102642453</v>
      </c>
      <c r="Y34" s="262">
        <v>59.296281033415937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183.04275746218138</v>
      </c>
      <c r="C35" s="261">
        <f t="shared" si="1"/>
        <v>205.93278733690434</v>
      </c>
      <c r="D35" s="261">
        <f t="shared" si="1"/>
        <v>218.61868947673207</v>
      </c>
      <c r="E35" s="261">
        <f t="shared" si="1"/>
        <v>218.98572927608092</v>
      </c>
      <c r="F35" s="261">
        <f t="shared" si="1"/>
        <v>126.7488638581228</v>
      </c>
      <c r="G35" s="261">
        <f t="shared" si="1"/>
        <v>140.10250009161362</v>
      </c>
      <c r="H35" s="261">
        <f t="shared" si="1"/>
        <v>149.01021095742726</v>
      </c>
      <c r="I35" s="261">
        <f t="shared" si="1"/>
        <v>129.76552376649951</v>
      </c>
      <c r="J35" s="261">
        <f t="shared" si="1"/>
        <v>160.56667202440192</v>
      </c>
      <c r="K35" s="261">
        <f t="shared" si="1"/>
        <v>136.28243499970353</v>
      </c>
      <c r="L35" s="261">
        <f t="shared" si="1"/>
        <v>182.77304549844968</v>
      </c>
      <c r="M35" s="261">
        <f t="shared" si="1"/>
        <v>44.610627202218637</v>
      </c>
      <c r="N35" s="261">
        <f t="shared" si="1"/>
        <v>41.945038808600174</v>
      </c>
      <c r="O35" s="261">
        <f t="shared" si="1"/>
        <v>43.743293848212261</v>
      </c>
      <c r="P35" s="261">
        <f t="shared" si="1"/>
        <v>44.113115476586216</v>
      </c>
      <c r="Q35" s="261">
        <f t="shared" si="1"/>
        <v>43.295312229597513</v>
      </c>
      <c r="R35" s="261">
        <f t="shared" si="1"/>
        <v>51.231039518199118</v>
      </c>
      <c r="S35" s="261">
        <f t="shared" si="1"/>
        <v>43.433337000673163</v>
      </c>
      <c r="T35" s="261">
        <f t="shared" si="1"/>
        <v>38.296933181957741</v>
      </c>
      <c r="U35" s="261">
        <f t="shared" si="1"/>
        <v>86.751507341021153</v>
      </c>
      <c r="V35" s="261">
        <f t="shared" si="1"/>
        <v>63.263451814429388</v>
      </c>
      <c r="W35" s="261">
        <f t="shared" si="1"/>
        <v>47.744451708448295</v>
      </c>
      <c r="X35" s="261">
        <f t="shared" si="1"/>
        <v>39.727797604565112</v>
      </c>
      <c r="Y35" s="261">
        <f t="shared" si="1"/>
        <v>38.776869332688243</v>
      </c>
      <c r="DA35" s="70"/>
    </row>
    <row r="36" spans="1:105" ht="12" customHeight="1" x14ac:dyDescent="0.25">
      <c r="A36" s="60" t="s">
        <v>3080</v>
      </c>
      <c r="B36" s="262">
        <v>72.063970492801019</v>
      </c>
      <c r="C36" s="262">
        <v>81.662213907031287</v>
      </c>
      <c r="D36" s="262">
        <v>86.88641409465815</v>
      </c>
      <c r="E36" s="262">
        <v>86.919736946581594</v>
      </c>
      <c r="F36" s="262">
        <v>31.353675177488618</v>
      </c>
      <c r="G36" s="262">
        <v>38.429786157872243</v>
      </c>
      <c r="H36" s="262">
        <v>35.171962630043822</v>
      </c>
      <c r="I36" s="262">
        <v>28.553682281798441</v>
      </c>
      <c r="J36" s="262">
        <v>23.712603056853791</v>
      </c>
      <c r="K36" s="262">
        <v>16.707357953504179</v>
      </c>
      <c r="L36" s="262">
        <v>10.786812376291479</v>
      </c>
      <c r="M36" s="262">
        <v>4.5548761752617697</v>
      </c>
      <c r="N36" s="262">
        <v>4.2065458314891933</v>
      </c>
      <c r="O36" s="262">
        <v>7.0626276331297406</v>
      </c>
      <c r="P36" s="262">
        <v>5.8080592672719042</v>
      </c>
      <c r="Q36" s="262">
        <v>6.1486087178997462</v>
      </c>
      <c r="R36" s="262">
        <v>11.37217483873965</v>
      </c>
      <c r="S36" s="262">
        <v>5.7060334576665763</v>
      </c>
      <c r="T36" s="262">
        <v>4.9573890825077882</v>
      </c>
      <c r="U36" s="262">
        <v>4.6496042485330156</v>
      </c>
      <c r="V36" s="262">
        <v>4.5961835738968979</v>
      </c>
      <c r="W36" s="262">
        <v>15.537145875390999</v>
      </c>
      <c r="X36" s="262">
        <v>12.761025535784499</v>
      </c>
      <c r="Y36" s="262">
        <v>12.386628476175581</v>
      </c>
      <c r="DA36" s="72" t="s">
        <v>3081</v>
      </c>
    </row>
    <row r="37" spans="1:105" ht="12" customHeight="1" x14ac:dyDescent="0.25">
      <c r="A37" s="59" t="s">
        <v>28</v>
      </c>
      <c r="B37" s="230">
        <v>2.9050251165939391</v>
      </c>
      <c r="C37" s="230">
        <v>2.786043940652124</v>
      </c>
      <c r="D37" s="230">
        <v>2.834411676701174</v>
      </c>
      <c r="E37" s="230">
        <v>0.81790759621294673</v>
      </c>
      <c r="F37" s="230">
        <v>0.93776876243951413</v>
      </c>
      <c r="G37" s="230">
        <v>1.0236729596684151</v>
      </c>
      <c r="H37" s="230">
        <v>1.03554259533765</v>
      </c>
      <c r="I37" s="230">
        <v>1.1348264765777549</v>
      </c>
      <c r="J37" s="230">
        <v>0.91157784816297416</v>
      </c>
      <c r="K37" s="230">
        <v>0.25327213089813111</v>
      </c>
      <c r="L37" s="230">
        <v>0.17402863300266919</v>
      </c>
      <c r="M37" s="230">
        <v>0.25378707703368292</v>
      </c>
      <c r="N37" s="230">
        <v>0.33858326350916002</v>
      </c>
      <c r="O37" s="230">
        <v>0.31835392137875962</v>
      </c>
      <c r="P37" s="230">
        <v>0.2423517931130646</v>
      </c>
      <c r="Q37" s="230">
        <v>7.982359691286646E-2</v>
      </c>
      <c r="R37" s="230">
        <v>5.9367135167556926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1.447291515090922</v>
      </c>
      <c r="C38" s="230">
        <v>1.4388526108547159</v>
      </c>
      <c r="D38" s="230">
        <v>1.2292692728095489</v>
      </c>
      <c r="E38" s="230">
        <v>1.4339300583747689</v>
      </c>
      <c r="F38" s="230">
        <v>1.601922386356661</v>
      </c>
      <c r="G38" s="230">
        <v>1.732008595056395</v>
      </c>
      <c r="H38" s="230">
        <v>1.9945612942633759</v>
      </c>
      <c r="I38" s="230">
        <v>0.60002589327481903</v>
      </c>
      <c r="J38" s="230">
        <v>0</v>
      </c>
      <c r="K38" s="230">
        <v>0.13391448208781881</v>
      </c>
      <c r="L38" s="230">
        <v>0.96616082492028721</v>
      </c>
      <c r="M38" s="230">
        <v>0.67092326580067718</v>
      </c>
      <c r="N38" s="230">
        <v>0.67133468196687762</v>
      </c>
      <c r="O38" s="230">
        <v>0.50497757046706515</v>
      </c>
      <c r="P38" s="230">
        <v>0</v>
      </c>
      <c r="Q38" s="230">
        <v>0.3882601117194403</v>
      </c>
      <c r="R38" s="230">
        <v>0.34528585813591922</v>
      </c>
      <c r="S38" s="230">
        <v>0.39255330002717098</v>
      </c>
      <c r="T38" s="230">
        <v>0.26116155476938291</v>
      </c>
      <c r="U38" s="230">
        <v>0.28819436445647972</v>
      </c>
      <c r="V38" s="230">
        <v>0.34912651967028541</v>
      </c>
      <c r="W38" s="230">
        <v>0.27133360777883109</v>
      </c>
      <c r="X38" s="230">
        <v>0.11799665464153269</v>
      </c>
      <c r="Y38" s="230">
        <v>0.13955605651558689</v>
      </c>
      <c r="DA38" s="71" t="s">
        <v>3083</v>
      </c>
    </row>
    <row r="39" spans="1:105" ht="12" customHeight="1" x14ac:dyDescent="0.25">
      <c r="A39" s="59" t="s">
        <v>159</v>
      </c>
      <c r="B39" s="230">
        <v>3.309510912291834</v>
      </c>
      <c r="C39" s="230">
        <v>2.781032189861643</v>
      </c>
      <c r="D39" s="230">
        <v>3.0151682337789998</v>
      </c>
      <c r="E39" s="230">
        <v>3.6349483645982872</v>
      </c>
      <c r="F39" s="230">
        <v>5.1637513038624228</v>
      </c>
      <c r="G39" s="230">
        <v>4.4764529593685296</v>
      </c>
      <c r="H39" s="230">
        <v>3.4551504917432219</v>
      </c>
      <c r="I39" s="230">
        <v>1.8815736920930961</v>
      </c>
      <c r="J39" s="230">
        <v>3.1552052469381611</v>
      </c>
      <c r="K39" s="230">
        <v>1.4853680131475291</v>
      </c>
      <c r="L39" s="230">
        <v>4.4708567302853526</v>
      </c>
      <c r="M39" s="230">
        <v>1.366772935898535</v>
      </c>
      <c r="N39" s="230">
        <v>0.1243260311712151</v>
      </c>
      <c r="O39" s="230">
        <v>1.0518885048960109</v>
      </c>
      <c r="P39" s="230">
        <v>1.0914754973756451</v>
      </c>
      <c r="Q39" s="230">
        <v>1.198253324659031</v>
      </c>
      <c r="R39" s="230">
        <v>0.85200280658897687</v>
      </c>
      <c r="S39" s="230">
        <v>1.090404301334396</v>
      </c>
      <c r="T39" s="230">
        <v>0.84635341035984013</v>
      </c>
      <c r="U39" s="230">
        <v>0.85175150133706734</v>
      </c>
      <c r="V39" s="230">
        <v>0.77466660605683757</v>
      </c>
      <c r="W39" s="230">
        <v>0.67906950630934781</v>
      </c>
      <c r="X39" s="230">
        <v>0.23842913665100249</v>
      </c>
      <c r="Y39" s="230">
        <v>0.21346541347376979</v>
      </c>
      <c r="DA39" s="71" t="s">
        <v>3084</v>
      </c>
    </row>
    <row r="40" spans="1:105" ht="12" customHeight="1" x14ac:dyDescent="0.25">
      <c r="A40" s="59" t="s">
        <v>32</v>
      </c>
      <c r="B40" s="230">
        <v>16.540496803260631</v>
      </c>
      <c r="C40" s="230">
        <v>27.406749847086481</v>
      </c>
      <c r="D40" s="230">
        <v>31.295891591372168</v>
      </c>
      <c r="E40" s="230">
        <v>31.17242951559988</v>
      </c>
      <c r="F40" s="230">
        <v>4.7759117222565788</v>
      </c>
      <c r="G40" s="230">
        <v>0</v>
      </c>
      <c r="H40" s="230">
        <v>1.2242813391277989</v>
      </c>
      <c r="I40" s="230">
        <v>16.696345732353318</v>
      </c>
      <c r="J40" s="230">
        <v>14.63098340352825</v>
      </c>
      <c r="K40" s="230">
        <v>11.1787571501931</v>
      </c>
      <c r="L40" s="230">
        <v>0.84014642279694629</v>
      </c>
      <c r="M40" s="230">
        <v>0.46672374939731881</v>
      </c>
      <c r="N40" s="230">
        <v>0.81727791785784398</v>
      </c>
      <c r="O40" s="230">
        <v>3.2933358474007211</v>
      </c>
      <c r="P40" s="230">
        <v>2.5057711579278399</v>
      </c>
      <c r="Q40" s="230">
        <v>2.4758786097917431</v>
      </c>
      <c r="R40" s="230">
        <v>2.5020951947741992</v>
      </c>
      <c r="S40" s="230">
        <v>1.8916659454678499</v>
      </c>
      <c r="T40" s="230">
        <v>1.5896559247811131</v>
      </c>
      <c r="U40" s="230">
        <v>0.90563946981111487</v>
      </c>
      <c r="V40" s="230">
        <v>0.94874389433964668</v>
      </c>
      <c r="W40" s="230">
        <v>0.33669753433988608</v>
      </c>
      <c r="X40" s="230">
        <v>0.21250633207534411</v>
      </c>
      <c r="Y40" s="230">
        <v>0.20087087621785571</v>
      </c>
      <c r="DA40" s="71" t="s">
        <v>3085</v>
      </c>
    </row>
    <row r="41" spans="1:105" ht="12" customHeight="1" x14ac:dyDescent="0.25">
      <c r="A41" s="59" t="s">
        <v>35</v>
      </c>
      <c r="B41" s="230">
        <v>47.861646145563697</v>
      </c>
      <c r="C41" s="230">
        <v>47.249535318576307</v>
      </c>
      <c r="D41" s="230">
        <v>48.511673319996262</v>
      </c>
      <c r="E41" s="230">
        <v>49.860521411795702</v>
      </c>
      <c r="F41" s="230">
        <v>18.874321002573449</v>
      </c>
      <c r="G41" s="230">
        <v>31.197651643778901</v>
      </c>
      <c r="H41" s="230">
        <v>27.462426909571779</v>
      </c>
      <c r="I41" s="230">
        <v>8.2409104874994572</v>
      </c>
      <c r="J41" s="230">
        <v>5.0148365582244088</v>
      </c>
      <c r="K41" s="230">
        <v>3.6560461771776018</v>
      </c>
      <c r="L41" s="230">
        <v>4.3356197652862232</v>
      </c>
      <c r="M41" s="230">
        <v>1.7966691471315559</v>
      </c>
      <c r="N41" s="230">
        <v>2.255023936984097</v>
      </c>
      <c r="O41" s="230">
        <v>1.8940717889871841</v>
      </c>
      <c r="P41" s="230">
        <v>1.968460818855355</v>
      </c>
      <c r="Q41" s="230">
        <v>2.0063930748166658</v>
      </c>
      <c r="R41" s="230">
        <v>1.7360774624848609</v>
      </c>
      <c r="S41" s="230">
        <v>2.331409910837158</v>
      </c>
      <c r="T41" s="230">
        <v>2.2602181925974518</v>
      </c>
      <c r="U41" s="230">
        <v>2.6040189129283551</v>
      </c>
      <c r="V41" s="230">
        <v>2.5236465538301278</v>
      </c>
      <c r="W41" s="230">
        <v>14.25004522696293</v>
      </c>
      <c r="X41" s="230">
        <v>12.19209341241662</v>
      </c>
      <c r="Y41" s="230">
        <v>11.832736129968371</v>
      </c>
      <c r="DA41" s="71" t="s">
        <v>3086</v>
      </c>
    </row>
    <row r="42" spans="1:105" ht="12" customHeight="1" x14ac:dyDescent="0.25">
      <c r="A42" s="60" t="s">
        <v>3087</v>
      </c>
      <c r="B42" s="262">
        <v>102.5443802834204</v>
      </c>
      <c r="C42" s="262">
        <v>115.7525399290609</v>
      </c>
      <c r="D42" s="262">
        <v>122.8911843092194</v>
      </c>
      <c r="E42" s="262">
        <v>122.92517317628641</v>
      </c>
      <c r="F42" s="262">
        <v>86.342238711235694</v>
      </c>
      <c r="G42" s="262">
        <v>92.562745155912665</v>
      </c>
      <c r="H42" s="262">
        <v>104.41550074371121</v>
      </c>
      <c r="I42" s="262">
        <v>91.38487395259385</v>
      </c>
      <c r="J42" s="262">
        <v>127.46581408068189</v>
      </c>
      <c r="K42" s="262">
        <v>111.0109719740318</v>
      </c>
      <c r="L42" s="262">
        <v>163.086462759667</v>
      </c>
      <c r="M42" s="262">
        <v>31.175365720406631</v>
      </c>
      <c r="N42" s="262">
        <v>29.062300436674469</v>
      </c>
      <c r="O42" s="262">
        <v>28.385088271897231</v>
      </c>
      <c r="P42" s="262">
        <v>30.22191837827339</v>
      </c>
      <c r="Q42" s="262">
        <v>29.007665030879242</v>
      </c>
      <c r="R42" s="262">
        <v>31.75949958372162</v>
      </c>
      <c r="S42" s="262">
        <v>29.433333714722799</v>
      </c>
      <c r="T42" s="262">
        <v>25.114882762333998</v>
      </c>
      <c r="U42" s="262">
        <v>72.642417867161328</v>
      </c>
      <c r="V42" s="262">
        <v>48.929150829624056</v>
      </c>
      <c r="W42" s="262">
        <v>25.382214367548379</v>
      </c>
      <c r="X42" s="262">
        <v>20.48927095100693</v>
      </c>
      <c r="Y42" s="262">
        <v>20.248840320908869</v>
      </c>
      <c r="DA42" s="72" t="s">
        <v>3088</v>
      </c>
    </row>
    <row r="43" spans="1:105" ht="12" customHeight="1" x14ac:dyDescent="0.25">
      <c r="A43" s="64" t="s">
        <v>28</v>
      </c>
      <c r="B43" s="229">
        <v>3.6014113535683658</v>
      </c>
      <c r="C43" s="229">
        <v>3.4940482813475762</v>
      </c>
      <c r="D43" s="229">
        <v>3.5776935573691242</v>
      </c>
      <c r="E43" s="229">
        <v>1.032696504475771</v>
      </c>
      <c r="F43" s="229">
        <v>0.24644495999996269</v>
      </c>
      <c r="G43" s="229">
        <v>0.35538058456196769</v>
      </c>
      <c r="H43" s="229">
        <v>0.23421235832536</v>
      </c>
      <c r="I43" s="229">
        <v>0.2201290815703581</v>
      </c>
      <c r="J43" s="229">
        <v>6.4850264521803591E-2</v>
      </c>
      <c r="K43" s="229">
        <v>1.202098141637005E-2</v>
      </c>
      <c r="L43" s="229">
        <v>1.705887527677859E-3</v>
      </c>
      <c r="M43" s="229">
        <v>1.139439540529885E-2</v>
      </c>
      <c r="N43" s="229">
        <v>1.4939733077698379E-2</v>
      </c>
      <c r="O43" s="229">
        <v>3.9554779040197982E-2</v>
      </c>
      <c r="P43" s="229">
        <v>1.8352816180509161E-2</v>
      </c>
      <c r="Q43" s="229">
        <v>7.290555646263663E-3</v>
      </c>
      <c r="R43" s="229">
        <v>1.508776643706587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1.7942330565743549</v>
      </c>
      <c r="C45" s="229">
        <v>1.8045015079312181</v>
      </c>
      <c r="D45" s="229">
        <v>1.5516266722133669</v>
      </c>
      <c r="E45" s="229">
        <v>1.8104912655204439</v>
      </c>
      <c r="F45" s="229">
        <v>0.42098405730823829</v>
      </c>
      <c r="G45" s="229">
        <v>0.6012879613200609</v>
      </c>
      <c r="H45" s="229">
        <v>0.45111703435201328</v>
      </c>
      <c r="I45" s="229">
        <v>0.1163906126012646</v>
      </c>
      <c r="J45" s="229">
        <v>0</v>
      </c>
      <c r="K45" s="229">
        <v>6.3559440782213934E-3</v>
      </c>
      <c r="L45" s="229">
        <v>9.4706352197640453E-3</v>
      </c>
      <c r="M45" s="229">
        <v>3.0122751191672022E-2</v>
      </c>
      <c r="N45" s="229">
        <v>2.9622140357552972E-2</v>
      </c>
      <c r="O45" s="229">
        <v>6.2742359615280172E-2</v>
      </c>
      <c r="P45" s="229">
        <v>0</v>
      </c>
      <c r="Q45" s="229">
        <v>3.5461092448702568E-2</v>
      </c>
      <c r="R45" s="229">
        <v>8.7752126944868239E-2</v>
      </c>
      <c r="S45" s="229">
        <v>3.0237144638642299E-2</v>
      </c>
      <c r="T45" s="229">
        <v>2.0824786140571969E-2</v>
      </c>
      <c r="U45" s="229">
        <v>2.6515559211547561E-3</v>
      </c>
      <c r="V45" s="229">
        <v>6.7348070785212787E-3</v>
      </c>
      <c r="W45" s="229">
        <v>0.22886724090255531</v>
      </c>
      <c r="X45" s="229">
        <v>0.10410918230449651</v>
      </c>
      <c r="Y45" s="229">
        <v>0.11749192674562881</v>
      </c>
      <c r="DA45" s="73" t="s">
        <v>3091</v>
      </c>
    </row>
    <row r="46" spans="1:105" ht="12" customHeight="1" x14ac:dyDescent="0.25">
      <c r="A46" s="64" t="s">
        <v>159</v>
      </c>
      <c r="B46" s="229">
        <v>4.1028595953279767</v>
      </c>
      <c r="C46" s="229">
        <v>3.4877629177248011</v>
      </c>
      <c r="D46" s="229">
        <v>3.8058508060233538</v>
      </c>
      <c r="E46" s="229">
        <v>4.5895141302652123</v>
      </c>
      <c r="F46" s="229">
        <v>1.3570301491165431</v>
      </c>
      <c r="G46" s="229">
        <v>1.5540553791514049</v>
      </c>
      <c r="H46" s="229">
        <v>0.78146369708369745</v>
      </c>
      <c r="I46" s="229">
        <v>0.3649801069115447</v>
      </c>
      <c r="J46" s="229">
        <v>0.2244634347981003</v>
      </c>
      <c r="K46" s="229">
        <v>7.0499589588475714E-2</v>
      </c>
      <c r="L46" s="229">
        <v>4.3824849983803683E-2</v>
      </c>
      <c r="M46" s="229">
        <v>6.136463464931332E-2</v>
      </c>
      <c r="N46" s="229">
        <v>5.4857930692055971E-3</v>
      </c>
      <c r="O46" s="229">
        <v>0.13069484806685949</v>
      </c>
      <c r="P46" s="229">
        <v>8.2655254626152641E-2</v>
      </c>
      <c r="Q46" s="229">
        <v>0.1094404772473863</v>
      </c>
      <c r="R46" s="229">
        <v>0.2165309023798746</v>
      </c>
      <c r="S46" s="229">
        <v>8.3990409892780768E-2</v>
      </c>
      <c r="T46" s="229">
        <v>6.7487455363218318E-2</v>
      </c>
      <c r="U46" s="229">
        <v>7.8366096470418832E-3</v>
      </c>
      <c r="V46" s="229">
        <v>1.494366611534635E-2</v>
      </c>
      <c r="W46" s="229">
        <v>0.57278847822184942</v>
      </c>
      <c r="X46" s="229">
        <v>0.21036751024605579</v>
      </c>
      <c r="Y46" s="229">
        <v>0.17971604636008251</v>
      </c>
      <c r="DA46" s="73" t="s">
        <v>3092</v>
      </c>
    </row>
    <row r="47" spans="1:105" ht="12" customHeight="1" x14ac:dyDescent="0.25">
      <c r="A47" s="64" t="s">
        <v>32</v>
      </c>
      <c r="B47" s="229">
        <v>20.505548348155859</v>
      </c>
      <c r="C47" s="229">
        <v>34.371499244236936</v>
      </c>
      <c r="D47" s="229">
        <v>39.502769001039198</v>
      </c>
      <c r="E47" s="229">
        <v>39.358552415737762</v>
      </c>
      <c r="F47" s="229">
        <v>1.2551061844852089</v>
      </c>
      <c r="G47" s="229">
        <v>0</v>
      </c>
      <c r="H47" s="229">
        <v>0.276900072466219</v>
      </c>
      <c r="I47" s="229">
        <v>3.23869007949805</v>
      </c>
      <c r="J47" s="229">
        <v>1.040858052710482</v>
      </c>
      <c r="K47" s="229">
        <v>0.53057409626578345</v>
      </c>
      <c r="L47" s="229">
        <v>8.235399424475735E-3</v>
      </c>
      <c r="M47" s="229">
        <v>2.0954711358178581E-2</v>
      </c>
      <c r="N47" s="229">
        <v>3.6061776404854577E-2</v>
      </c>
      <c r="O47" s="229">
        <v>0.40918978219248708</v>
      </c>
      <c r="P47" s="229">
        <v>0.18975703402539471</v>
      </c>
      <c r="Q47" s="229">
        <v>0.22613026067697939</v>
      </c>
      <c r="R47" s="229">
        <v>0.63589101605644249</v>
      </c>
      <c r="S47" s="229">
        <v>0.14570907134686251</v>
      </c>
      <c r="T47" s="229">
        <v>0.1267577255001883</v>
      </c>
      <c r="U47" s="229">
        <v>8.3324103270997311E-3</v>
      </c>
      <c r="V47" s="229">
        <v>1.8301695045500509E-2</v>
      </c>
      <c r="W47" s="229">
        <v>0.28400107282646431</v>
      </c>
      <c r="X47" s="229">
        <v>0.1874956585345825</v>
      </c>
      <c r="Y47" s="229">
        <v>0.16911273407387101</v>
      </c>
      <c r="DA47" s="73" t="s">
        <v>3093</v>
      </c>
    </row>
    <row r="48" spans="1:105" ht="12" customHeight="1" x14ac:dyDescent="0.25">
      <c r="A48" s="64" t="s">
        <v>33</v>
      </c>
      <c r="B48" s="229">
        <v>0.15825283071156929</v>
      </c>
      <c r="C48" s="229">
        <v>0.15825283071156121</v>
      </c>
      <c r="D48" s="229">
        <v>0.15825283071160501</v>
      </c>
      <c r="E48" s="229">
        <v>0.1582528307115649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59.334934780599511</v>
      </c>
      <c r="C49" s="229">
        <v>59.256839156564162</v>
      </c>
      <c r="D49" s="229">
        <v>61.23313085421087</v>
      </c>
      <c r="E49" s="229">
        <v>62.954282869742237</v>
      </c>
      <c r="F49" s="229">
        <v>4.9601580590137084</v>
      </c>
      <c r="G49" s="229">
        <v>10.830646226816491</v>
      </c>
      <c r="H49" s="229">
        <v>6.2112749401017124</v>
      </c>
      <c r="I49" s="229">
        <v>1.598538714383346</v>
      </c>
      <c r="J49" s="229">
        <v>0.35675886375457599</v>
      </c>
      <c r="K49" s="229">
        <v>0.1735258553611633</v>
      </c>
      <c r="L49" s="229">
        <v>4.2499211507579557E-2</v>
      </c>
      <c r="M49" s="229">
        <v>8.0665883047311066E-2</v>
      </c>
      <c r="N49" s="229">
        <v>9.9501243366837272E-2</v>
      </c>
      <c r="O49" s="229">
        <v>0.23533428071245729</v>
      </c>
      <c r="P49" s="229">
        <v>0.14906759757346871</v>
      </c>
      <c r="Q49" s="229">
        <v>0.1832505791012678</v>
      </c>
      <c r="R49" s="229">
        <v>0.44121265405004512</v>
      </c>
      <c r="S49" s="229">
        <v>0.17958116434397031</v>
      </c>
      <c r="T49" s="229">
        <v>0.18022775417092171</v>
      </c>
      <c r="U49" s="229">
        <v>2.3958489890654432E-2</v>
      </c>
      <c r="V49" s="229">
        <v>4.8682273378923592E-2</v>
      </c>
      <c r="W49" s="229">
        <v>12.01977359358313</v>
      </c>
      <c r="X49" s="229">
        <v>10.75715985002137</v>
      </c>
      <c r="Y49" s="229">
        <v>9.9619536499823802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13.047140318482761</v>
      </c>
      <c r="C51" s="229">
        <v>13.17963599054467</v>
      </c>
      <c r="D51" s="229">
        <v>13.06186058765185</v>
      </c>
      <c r="E51" s="229">
        <v>13.021383159833411</v>
      </c>
      <c r="F51" s="229">
        <v>12.98089248246686</v>
      </c>
      <c r="G51" s="229">
        <v>12.89992437727205</v>
      </c>
      <c r="H51" s="229">
        <v>12.89992437727086</v>
      </c>
      <c r="I51" s="229">
        <v>12.37729519881958</v>
      </c>
      <c r="J51" s="229">
        <v>13.65073760214278</v>
      </c>
      <c r="K51" s="229">
        <v>15.858989970142339</v>
      </c>
      <c r="L51" s="229">
        <v>4.7735275739356453</v>
      </c>
      <c r="M51" s="229">
        <v>7.541216418115118</v>
      </c>
      <c r="N51" s="229">
        <v>7.5522533075991127</v>
      </c>
      <c r="O51" s="229">
        <v>7.5706569564491506</v>
      </c>
      <c r="P51" s="229">
        <v>14.530363119443731</v>
      </c>
      <c r="Q51" s="229">
        <v>11.47927928231071</v>
      </c>
      <c r="R51" s="229">
        <v>12.616529384324391</v>
      </c>
      <c r="S51" s="229">
        <v>10.15824443357247</v>
      </c>
      <c r="T51" s="229">
        <v>7.6067885262235926</v>
      </c>
      <c r="U51" s="229">
        <v>14.2979127123398</v>
      </c>
      <c r="V51" s="229">
        <v>15.645208203297081</v>
      </c>
      <c r="W51" s="229">
        <v>6.0869969198139531</v>
      </c>
      <c r="X51" s="229">
        <v>4.6756530210010556</v>
      </c>
      <c r="Y51" s="229">
        <v>4.1917258283574563</v>
      </c>
      <c r="DA51" s="73" t="s">
        <v>3097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65.121622818845168</v>
      </c>
      <c r="G52" s="229">
        <v>66.321450626790693</v>
      </c>
      <c r="H52" s="229">
        <v>83.560608264111295</v>
      </c>
      <c r="I52" s="229">
        <v>73.468850158809701</v>
      </c>
      <c r="J52" s="229">
        <v>112.1281458627542</v>
      </c>
      <c r="K52" s="229">
        <v>94.359005537179442</v>
      </c>
      <c r="L52" s="229">
        <v>158.2071992020681</v>
      </c>
      <c r="M52" s="229">
        <v>23.429646926639741</v>
      </c>
      <c r="N52" s="229">
        <v>21.3244364427992</v>
      </c>
      <c r="O52" s="229">
        <v>19.936915265820801</v>
      </c>
      <c r="P52" s="229">
        <v>15.25172255642414</v>
      </c>
      <c r="Q52" s="229">
        <v>16.966812783447931</v>
      </c>
      <c r="R52" s="229">
        <v>16.252806856259411</v>
      </c>
      <c r="S52" s="229">
        <v>18.835571490928071</v>
      </c>
      <c r="T52" s="229">
        <v>17.112796514935511</v>
      </c>
      <c r="U52" s="229">
        <v>58.301726089035569</v>
      </c>
      <c r="V52" s="229">
        <v>33.195280184708693</v>
      </c>
      <c r="W52" s="229">
        <v>6.189787062200435</v>
      </c>
      <c r="X52" s="229">
        <v>4.5544857288993734</v>
      </c>
      <c r="Y52" s="229">
        <v>5.628840135389451</v>
      </c>
      <c r="DA52" s="73" t="s">
        <v>3098</v>
      </c>
    </row>
    <row r="53" spans="1:105" ht="12" customHeight="1" x14ac:dyDescent="0.25">
      <c r="A53" s="60" t="s">
        <v>3099</v>
      </c>
      <c r="B53" s="262">
        <v>8.43440668595996</v>
      </c>
      <c r="C53" s="262">
        <v>8.5180335008121411</v>
      </c>
      <c r="D53" s="262">
        <v>8.8410910728545211</v>
      </c>
      <c r="E53" s="262">
        <v>9.1408191532129237</v>
      </c>
      <c r="F53" s="262">
        <v>9.0529499693984938</v>
      </c>
      <c r="G53" s="262">
        <v>9.1099687778286889</v>
      </c>
      <c r="H53" s="262">
        <v>9.4227475836722334</v>
      </c>
      <c r="I53" s="262">
        <v>9.826967532107215</v>
      </c>
      <c r="J53" s="262">
        <v>9.3882548868662479</v>
      </c>
      <c r="K53" s="262">
        <v>8.564105072167532</v>
      </c>
      <c r="L53" s="262">
        <v>8.8997703624912035</v>
      </c>
      <c r="M53" s="262">
        <v>8.8803853065502363</v>
      </c>
      <c r="N53" s="262">
        <v>8.6761925404365101</v>
      </c>
      <c r="O53" s="262">
        <v>8.2955779431852879</v>
      </c>
      <c r="P53" s="262">
        <v>8.0831378310409203</v>
      </c>
      <c r="Q53" s="262">
        <v>8.1390384808185274</v>
      </c>
      <c r="R53" s="262">
        <v>8.0993650957378467</v>
      </c>
      <c r="S53" s="262">
        <v>8.2939698282837888</v>
      </c>
      <c r="T53" s="262">
        <v>8.224661337115954</v>
      </c>
      <c r="U53" s="262">
        <v>9.4594852253268105</v>
      </c>
      <c r="V53" s="262">
        <v>9.7381174109084334</v>
      </c>
      <c r="W53" s="262">
        <v>6.8250914655089163</v>
      </c>
      <c r="X53" s="262">
        <v>6.4775011177736834</v>
      </c>
      <c r="Y53" s="262">
        <v>6.1414005356037942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89.520481848224975</v>
      </c>
      <c r="C54" s="261">
        <f t="shared" si="2"/>
        <v>94.606701355937219</v>
      </c>
      <c r="D54" s="261">
        <f t="shared" si="2"/>
        <v>99.17898412803541</v>
      </c>
      <c r="E54" s="261">
        <f t="shared" si="2"/>
        <v>101.15212112974005</v>
      </c>
      <c r="F54" s="261">
        <f t="shared" si="2"/>
        <v>76.564826139551272</v>
      </c>
      <c r="G54" s="261">
        <f t="shared" si="2"/>
        <v>80.235099035678971</v>
      </c>
      <c r="H54" s="261">
        <f t="shared" si="2"/>
        <v>81.85593035877946</v>
      </c>
      <c r="I54" s="261">
        <f t="shared" si="2"/>
        <v>80.473514395104871</v>
      </c>
      <c r="J54" s="261">
        <f t="shared" si="2"/>
        <v>78.359570328722981</v>
      </c>
      <c r="K54" s="261">
        <f t="shared" si="2"/>
        <v>69.319434630296414</v>
      </c>
      <c r="L54" s="261">
        <f t="shared" si="2"/>
        <v>73.401926602162206</v>
      </c>
      <c r="M54" s="261">
        <f t="shared" si="2"/>
        <v>61.012761624912798</v>
      </c>
      <c r="N54" s="261">
        <f t="shared" si="2"/>
        <v>59.435116193416022</v>
      </c>
      <c r="O54" s="261">
        <f t="shared" si="2"/>
        <v>57.941152508735307</v>
      </c>
      <c r="P54" s="261">
        <f t="shared" si="2"/>
        <v>56.28230471371225</v>
      </c>
      <c r="Q54" s="261">
        <f t="shared" si="2"/>
        <v>56.672508979999598</v>
      </c>
      <c r="R54" s="261">
        <f t="shared" si="2"/>
        <v>58.365667876179344</v>
      </c>
      <c r="S54" s="261">
        <f t="shared" si="2"/>
        <v>57.558011698021126</v>
      </c>
      <c r="T54" s="261">
        <f t="shared" si="2"/>
        <v>56.516325872685456</v>
      </c>
      <c r="U54" s="261">
        <f t="shared" si="2"/>
        <v>67.908607256026784</v>
      </c>
      <c r="V54" s="261">
        <f t="shared" si="2"/>
        <v>67.890152132075556</v>
      </c>
      <c r="W54" s="261">
        <f t="shared" si="2"/>
        <v>51.703840565332257</v>
      </c>
      <c r="X54" s="261">
        <f t="shared" si="2"/>
        <v>48.033983168533396</v>
      </c>
      <c r="Y54" s="261">
        <f t="shared" si="2"/>
        <v>45.714993461214547</v>
      </c>
      <c r="DA54" s="70"/>
    </row>
    <row r="55" spans="1:105" ht="12" customHeight="1" x14ac:dyDescent="0.25">
      <c r="A55" s="60" t="s">
        <v>3102</v>
      </c>
      <c r="B55" s="262">
        <v>27.70900471256299</v>
      </c>
      <c r="C55" s="262">
        <v>31.265141791802129</v>
      </c>
      <c r="D55" s="262">
        <v>33.228323443140091</v>
      </c>
      <c r="E55" s="262">
        <v>33.276509393989222</v>
      </c>
      <c r="F55" s="262">
        <v>12.00511025723476</v>
      </c>
      <c r="G55" s="262">
        <v>14.841675828220041</v>
      </c>
      <c r="H55" s="262">
        <v>13.56466523638934</v>
      </c>
      <c r="I55" s="262">
        <v>10.570026791488541</v>
      </c>
      <c r="J55" s="262">
        <v>8.5553413742881954</v>
      </c>
      <c r="K55" s="262">
        <v>6.0391139248684196</v>
      </c>
      <c r="L55" s="262">
        <v>4.0508129097201842</v>
      </c>
      <c r="M55" s="262">
        <v>1.7103255293280311</v>
      </c>
      <c r="N55" s="262">
        <v>1.601306951368116</v>
      </c>
      <c r="O55" s="262">
        <v>2.599476677128318</v>
      </c>
      <c r="P55" s="262">
        <v>2.1649816936863009</v>
      </c>
      <c r="Q55" s="262">
        <v>2.2880052417682379</v>
      </c>
      <c r="R55" s="262">
        <v>4.0285864470603956</v>
      </c>
      <c r="S55" s="262">
        <v>2.1477851217766961</v>
      </c>
      <c r="T55" s="262">
        <v>1.8755287503178859</v>
      </c>
      <c r="U55" s="262">
        <v>1.772165877247708</v>
      </c>
      <c r="V55" s="262">
        <v>1.7506918103525899</v>
      </c>
      <c r="W55" s="262">
        <v>6.0194823106225366</v>
      </c>
      <c r="X55" s="262">
        <v>4.9471186237399287</v>
      </c>
      <c r="Y55" s="262">
        <v>4.8018973372422247</v>
      </c>
      <c r="DA55" s="72" t="s">
        <v>3103</v>
      </c>
    </row>
    <row r="56" spans="1:105" ht="12" customHeight="1" x14ac:dyDescent="0.25">
      <c r="A56" s="60" t="s">
        <v>3104</v>
      </c>
      <c r="B56" s="262">
        <v>7.71493770157395</v>
      </c>
      <c r="C56" s="262">
        <v>8.7086550416848336</v>
      </c>
      <c r="D56" s="262">
        <v>9.2457317348628969</v>
      </c>
      <c r="E56" s="262">
        <v>9.248288891005874</v>
      </c>
      <c r="F56" s="262">
        <v>6.4959678027261951</v>
      </c>
      <c r="G56" s="262">
        <v>6.9639682875921753</v>
      </c>
      <c r="H56" s="262">
        <v>7.8557116546992702</v>
      </c>
      <c r="I56" s="262">
        <v>6.8753510183769642</v>
      </c>
      <c r="J56" s="262">
        <v>9.5899045076375078</v>
      </c>
      <c r="K56" s="262">
        <v>8.351922656353489</v>
      </c>
      <c r="L56" s="262">
        <v>12.2698279192226</v>
      </c>
      <c r="M56" s="262">
        <v>2.3454820604694642</v>
      </c>
      <c r="N56" s="262">
        <v>2.186505362006856</v>
      </c>
      <c r="O56" s="262">
        <v>2.1355552304875651</v>
      </c>
      <c r="P56" s="262">
        <v>2.2737493450738602</v>
      </c>
      <c r="Q56" s="262">
        <v>2.182394861257372</v>
      </c>
      <c r="R56" s="262">
        <v>2.3894294357658898</v>
      </c>
      <c r="S56" s="262">
        <v>2.214420091389802</v>
      </c>
      <c r="T56" s="262">
        <v>1.8895209601755989</v>
      </c>
      <c r="U56" s="262">
        <v>5.4652602784071176</v>
      </c>
      <c r="V56" s="262">
        <v>3.6811900310688932</v>
      </c>
      <c r="W56" s="262">
        <v>1.9096336828249569</v>
      </c>
      <c r="X56" s="262">
        <v>1.541512548038138</v>
      </c>
      <c r="Y56" s="262">
        <v>1.5234237232031751</v>
      </c>
      <c r="DA56" s="72" t="s">
        <v>3105</v>
      </c>
    </row>
    <row r="57" spans="1:105" ht="12" customHeight="1" x14ac:dyDescent="0.25">
      <c r="A57" s="64" t="s">
        <v>28</v>
      </c>
      <c r="B57" s="229">
        <v>0.27095257832489278</v>
      </c>
      <c r="C57" s="229">
        <v>0.26287510580671408</v>
      </c>
      <c r="D57" s="229">
        <v>0.26916816732557669</v>
      </c>
      <c r="E57" s="229">
        <v>7.7695034819493747E-2</v>
      </c>
      <c r="F57" s="229">
        <v>1.854131360501287E-2</v>
      </c>
      <c r="G57" s="229">
        <v>2.673709727111984E-2</v>
      </c>
      <c r="H57" s="229">
        <v>1.762099247588915E-2</v>
      </c>
      <c r="I57" s="229">
        <v>1.6561435604039481E-2</v>
      </c>
      <c r="J57" s="229">
        <v>4.8790167665306774E-3</v>
      </c>
      <c r="K57" s="229">
        <v>9.0439985577705671E-4</v>
      </c>
      <c r="L57" s="229">
        <v>1.2834263531118689E-4</v>
      </c>
      <c r="M57" s="229">
        <v>8.5725858848643337E-4</v>
      </c>
      <c r="N57" s="229">
        <v>1.1239924572563041E-3</v>
      </c>
      <c r="O57" s="229">
        <v>2.9759081409553318E-3</v>
      </c>
      <c r="P57" s="229">
        <v>1.3807761389724759E-3</v>
      </c>
      <c r="Q57" s="229">
        <v>5.4850575395087105E-4</v>
      </c>
      <c r="R57" s="229">
        <v>0.1135129763290222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0.1349893208707979</v>
      </c>
      <c r="C59" s="229">
        <v>0.13576186893526401</v>
      </c>
      <c r="D59" s="229">
        <v>0.1167368029251436</v>
      </c>
      <c r="E59" s="229">
        <v>0.13621250900467291</v>
      </c>
      <c r="F59" s="229">
        <v>3.1672781741058677E-2</v>
      </c>
      <c r="G59" s="229">
        <v>4.5237965741948161E-2</v>
      </c>
      <c r="H59" s="229">
        <v>3.3939839575073093E-2</v>
      </c>
      <c r="I59" s="229">
        <v>8.7566605091860469E-3</v>
      </c>
      <c r="J59" s="229">
        <v>0</v>
      </c>
      <c r="K59" s="229">
        <v>4.7819015008562191E-4</v>
      </c>
      <c r="L59" s="229">
        <v>7.1252427985685587E-4</v>
      </c>
      <c r="M59" s="229">
        <v>2.266288490909494E-3</v>
      </c>
      <c r="N59" s="229">
        <v>2.228624979878593E-3</v>
      </c>
      <c r="O59" s="229">
        <v>4.720428309613554E-3</v>
      </c>
      <c r="P59" s="229">
        <v>0</v>
      </c>
      <c r="Q59" s="229">
        <v>2.6679191810936088E-3</v>
      </c>
      <c r="R59" s="229">
        <v>6.6020408986734716E-3</v>
      </c>
      <c r="S59" s="229">
        <v>2.2748948944433058E-3</v>
      </c>
      <c r="T59" s="229">
        <v>1.566755070137076E-3</v>
      </c>
      <c r="U59" s="229">
        <v>1.994901006511414E-4</v>
      </c>
      <c r="V59" s="229">
        <v>5.0669394948122456E-4</v>
      </c>
      <c r="W59" s="229">
        <v>1.7218851980129551E-2</v>
      </c>
      <c r="X59" s="229">
        <v>7.8326657533163528E-3</v>
      </c>
      <c r="Y59" s="229">
        <v>8.8395179996711305E-3</v>
      </c>
      <c r="DA59" s="73" t="s">
        <v>3108</v>
      </c>
    </row>
    <row r="60" spans="1:105" ht="12" customHeight="1" x14ac:dyDescent="0.25">
      <c r="A60" s="64" t="s">
        <v>159</v>
      </c>
      <c r="B60" s="229">
        <v>0.30867909181150938</v>
      </c>
      <c r="C60" s="229">
        <v>0.26240222578493788</v>
      </c>
      <c r="D60" s="229">
        <v>0.28633360296100469</v>
      </c>
      <c r="E60" s="229">
        <v>0.34529259914221028</v>
      </c>
      <c r="F60" s="229">
        <v>0.1020963121592383</v>
      </c>
      <c r="G60" s="229">
        <v>0.1169195269580994</v>
      </c>
      <c r="H60" s="229">
        <v>5.8793506990622982E-2</v>
      </c>
      <c r="I60" s="229">
        <v>2.7459318388329379E-2</v>
      </c>
      <c r="J60" s="229">
        <v>1.6887531144684661E-2</v>
      </c>
      <c r="K60" s="229">
        <v>5.3040443577536582E-3</v>
      </c>
      <c r="L60" s="229">
        <v>3.2971673969005898E-3</v>
      </c>
      <c r="M60" s="229">
        <v>4.6167750206379931E-3</v>
      </c>
      <c r="N60" s="229">
        <v>4.1272424345120473E-4</v>
      </c>
      <c r="O60" s="229">
        <v>9.8328412338703035E-3</v>
      </c>
      <c r="P60" s="229">
        <v>6.2185771505569387E-3</v>
      </c>
      <c r="Q60" s="229">
        <v>8.2337663132829812E-3</v>
      </c>
      <c r="R60" s="229">
        <v>1.6290726197858901E-2</v>
      </c>
      <c r="S60" s="229">
        <v>6.3190277035320933E-3</v>
      </c>
      <c r="T60" s="229">
        <v>5.0774261088314719E-3</v>
      </c>
      <c r="U60" s="229">
        <v>5.8958818661130144E-4</v>
      </c>
      <c r="V60" s="229">
        <v>1.124288359775274E-3</v>
      </c>
      <c r="W60" s="229">
        <v>4.3093804004151692E-2</v>
      </c>
      <c r="X60" s="229">
        <v>1.5827022714436791E-2</v>
      </c>
      <c r="Y60" s="229">
        <v>1.352095646596232E-2</v>
      </c>
      <c r="DA60" s="73" t="s">
        <v>3109</v>
      </c>
    </row>
    <row r="61" spans="1:105" ht="12" customHeight="1" x14ac:dyDescent="0.25">
      <c r="A61" s="64" t="s">
        <v>32</v>
      </c>
      <c r="B61" s="229">
        <v>1.5427371797985601</v>
      </c>
      <c r="C61" s="229">
        <v>2.5859435168077951</v>
      </c>
      <c r="D61" s="229">
        <v>2.9719951599527921</v>
      </c>
      <c r="E61" s="229">
        <v>2.9611450093345031</v>
      </c>
      <c r="F61" s="229">
        <v>9.4428051497319809E-2</v>
      </c>
      <c r="G61" s="229">
        <v>0</v>
      </c>
      <c r="H61" s="229">
        <v>2.083260733288167E-2</v>
      </c>
      <c r="I61" s="229">
        <v>0.24366320347320741</v>
      </c>
      <c r="J61" s="229">
        <v>7.8309069796399899E-2</v>
      </c>
      <c r="K61" s="229">
        <v>3.991780034601506E-2</v>
      </c>
      <c r="L61" s="229">
        <v>6.1959117927090157E-4</v>
      </c>
      <c r="M61" s="229">
        <v>1.5765300081388271E-3</v>
      </c>
      <c r="N61" s="229">
        <v>2.7131117044404689E-3</v>
      </c>
      <c r="O61" s="229">
        <v>3.0785438158682399E-2</v>
      </c>
      <c r="P61" s="229">
        <v>1.427639127463785E-2</v>
      </c>
      <c r="Q61" s="229">
        <v>1.7012934972562711E-2</v>
      </c>
      <c r="R61" s="229">
        <v>4.784133036161322E-2</v>
      </c>
      <c r="S61" s="229">
        <v>1.0962437969669911E-2</v>
      </c>
      <c r="T61" s="229">
        <v>9.5366313855941055E-3</v>
      </c>
      <c r="U61" s="229">
        <v>6.2688980517364753E-4</v>
      </c>
      <c r="V61" s="229">
        <v>1.376930034771198E-3</v>
      </c>
      <c r="W61" s="229">
        <v>2.1366851874091351E-2</v>
      </c>
      <c r="X61" s="229">
        <v>1.410625644147329E-2</v>
      </c>
      <c r="Y61" s="229">
        <v>1.2723215102736369E-2</v>
      </c>
      <c r="DA61" s="73" t="s">
        <v>3110</v>
      </c>
    </row>
    <row r="62" spans="1:105" ht="12" customHeight="1" x14ac:dyDescent="0.25">
      <c r="A62" s="64" t="s">
        <v>33</v>
      </c>
      <c r="B62" s="229">
        <v>1.190616908174817E-2</v>
      </c>
      <c r="C62" s="229">
        <v>1.1906169081747549E-2</v>
      </c>
      <c r="D62" s="229">
        <v>1.190616908175085E-2</v>
      </c>
      <c r="E62" s="229">
        <v>1.190616908174782E-2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4.4640703283209673</v>
      </c>
      <c r="C63" s="229">
        <v>4.4581947954781809</v>
      </c>
      <c r="D63" s="229">
        <v>4.6068813181851427</v>
      </c>
      <c r="E63" s="229">
        <v>4.7363723789147762</v>
      </c>
      <c r="F63" s="229">
        <v>0.37317803578786518</v>
      </c>
      <c r="G63" s="229">
        <v>0.81484485718995525</v>
      </c>
      <c r="H63" s="229">
        <v>0.46730595160639821</v>
      </c>
      <c r="I63" s="229">
        <v>0.1202662355648912</v>
      </c>
      <c r="J63" s="229">
        <v>2.684079225739755E-2</v>
      </c>
      <c r="K63" s="229">
        <v>1.305523676698407E-2</v>
      </c>
      <c r="L63" s="229">
        <v>3.1974328406956412E-3</v>
      </c>
      <c r="M63" s="229">
        <v>6.0689065615531831E-3</v>
      </c>
      <c r="N63" s="229">
        <v>7.4859869617683204E-3</v>
      </c>
      <c r="O63" s="229">
        <v>1.7705400429777349E-2</v>
      </c>
      <c r="P63" s="229">
        <v>1.121511705881896E-2</v>
      </c>
      <c r="Q63" s="229">
        <v>1.378687742454679E-2</v>
      </c>
      <c r="R63" s="229">
        <v>3.3194682436367029E-2</v>
      </c>
      <c r="S63" s="229">
        <v>1.3510808602681151E-2</v>
      </c>
      <c r="T63" s="229">
        <v>1.355945485925429E-2</v>
      </c>
      <c r="U63" s="229">
        <v>1.8025196155978249E-3</v>
      </c>
      <c r="V63" s="229">
        <v>3.6626161789785768E-3</v>
      </c>
      <c r="W63" s="229">
        <v>0.90430898509716306</v>
      </c>
      <c r="X63" s="229">
        <v>0.80931610156900524</v>
      </c>
      <c r="Y63" s="229">
        <v>0.74948867586074308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0.98160303336547416</v>
      </c>
      <c r="C65" s="229">
        <v>0.99157135979019428</v>
      </c>
      <c r="D65" s="229">
        <v>0.98271051443148683</v>
      </c>
      <c r="E65" s="229">
        <v>0.97966519070847002</v>
      </c>
      <c r="F65" s="229">
        <v>0.97661887015424642</v>
      </c>
      <c r="G65" s="229">
        <v>0.97052722587626683</v>
      </c>
      <c r="H65" s="229">
        <v>0.9705272258761769</v>
      </c>
      <c r="I65" s="229">
        <v>0.93120716229363631</v>
      </c>
      <c r="J65" s="229">
        <v>1.0270147412270421</v>
      </c>
      <c r="K65" s="229">
        <v>1.1931528504182329</v>
      </c>
      <c r="L65" s="229">
        <v>0.35913687076631812</v>
      </c>
      <c r="M65" s="229">
        <v>0.56736424462308099</v>
      </c>
      <c r="N65" s="229">
        <v>0.56819460621435314</v>
      </c>
      <c r="O65" s="229">
        <v>0.5695792067547949</v>
      </c>
      <c r="P65" s="229">
        <v>1.093193463531817</v>
      </c>
      <c r="Q65" s="229">
        <v>0.86364483628669897</v>
      </c>
      <c r="R65" s="229">
        <v>0.94920597248835548</v>
      </c>
      <c r="S65" s="229">
        <v>0.76425663450074988</v>
      </c>
      <c r="T65" s="229">
        <v>0.57229756937105403</v>
      </c>
      <c r="U65" s="229">
        <v>1.075705031649389</v>
      </c>
      <c r="V65" s="229">
        <v>1.1770689557339491</v>
      </c>
      <c r="W65" s="229">
        <v>0.45795588111452928</v>
      </c>
      <c r="X65" s="229">
        <v>0.35177326803769687</v>
      </c>
      <c r="Y65" s="229">
        <v>0.31536495260369579</v>
      </c>
      <c r="DA65" s="73" t="s">
        <v>3114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4.8994324377814538</v>
      </c>
      <c r="G66" s="229">
        <v>4.9897016145547859</v>
      </c>
      <c r="H66" s="229">
        <v>6.2866915308422282</v>
      </c>
      <c r="I66" s="229">
        <v>5.5274370025436754</v>
      </c>
      <c r="J66" s="229">
        <v>8.4359733564454533</v>
      </c>
      <c r="K66" s="229">
        <v>7.0991101344586411</v>
      </c>
      <c r="L66" s="229">
        <v>11.90273599012424</v>
      </c>
      <c r="M66" s="229">
        <v>1.7627320571766569</v>
      </c>
      <c r="N66" s="229">
        <v>1.6043463154457069</v>
      </c>
      <c r="O66" s="229">
        <v>1.499956007459871</v>
      </c>
      <c r="P66" s="229">
        <v>1.147465019919057</v>
      </c>
      <c r="Q66" s="229">
        <v>1.276500021325236</v>
      </c>
      <c r="R66" s="229">
        <v>1.222781707053999</v>
      </c>
      <c r="S66" s="229">
        <v>1.4170962877187261</v>
      </c>
      <c r="T66" s="229">
        <v>1.287483123380728</v>
      </c>
      <c r="U66" s="229">
        <v>4.3863367590496951</v>
      </c>
      <c r="V66" s="229">
        <v>2.4974505468119381</v>
      </c>
      <c r="W66" s="229">
        <v>0.46568930875489167</v>
      </c>
      <c r="X66" s="229">
        <v>0.34265723352220989</v>
      </c>
      <c r="Y66" s="229">
        <v>0.42348640517036601</v>
      </c>
      <c r="DA66" s="73" t="s">
        <v>3115</v>
      </c>
    </row>
    <row r="67" spans="1:105" ht="12" customHeight="1" x14ac:dyDescent="0.25">
      <c r="A67" s="60" t="s">
        <v>3116</v>
      </c>
      <c r="B67" s="262">
        <v>54.096539434088037</v>
      </c>
      <c r="C67" s="262">
        <v>54.632904522450247</v>
      </c>
      <c r="D67" s="262">
        <v>56.704928950032432</v>
      </c>
      <c r="E67" s="262">
        <v>58.627322844744953</v>
      </c>
      <c r="F67" s="262">
        <v>58.063748079590319</v>
      </c>
      <c r="G67" s="262">
        <v>58.429454919866757</v>
      </c>
      <c r="H67" s="262">
        <v>60.435553467690859</v>
      </c>
      <c r="I67" s="262">
        <v>63.028136585239373</v>
      </c>
      <c r="J67" s="262">
        <v>60.214324446797278</v>
      </c>
      <c r="K67" s="262">
        <v>54.928398049074502</v>
      </c>
      <c r="L67" s="262">
        <v>57.08128577321942</v>
      </c>
      <c r="M67" s="262">
        <v>56.956954035115302</v>
      </c>
      <c r="N67" s="262">
        <v>55.647303880041051</v>
      </c>
      <c r="O67" s="262">
        <v>53.206120601119423</v>
      </c>
      <c r="P67" s="262">
        <v>51.84357367495209</v>
      </c>
      <c r="Q67" s="262">
        <v>52.202108876973988</v>
      </c>
      <c r="R67" s="262">
        <v>51.947651993353062</v>
      </c>
      <c r="S67" s="262">
        <v>53.195806484854629</v>
      </c>
      <c r="T67" s="262">
        <v>52.751276162191971</v>
      </c>
      <c r="U67" s="262">
        <v>60.671181100371953</v>
      </c>
      <c r="V67" s="262">
        <v>62.45827029065407</v>
      </c>
      <c r="W67" s="262">
        <v>43.774724571884761</v>
      </c>
      <c r="X67" s="262">
        <v>41.545351996755329</v>
      </c>
      <c r="Y67" s="262">
        <v>39.38967240076915</v>
      </c>
      <c r="DA67" s="72" t="s">
        <v>3117</v>
      </c>
    </row>
    <row r="68" spans="1:105" ht="12" customHeight="1" x14ac:dyDescent="0.25">
      <c r="A68" s="57" t="s">
        <v>3118</v>
      </c>
      <c r="B68" s="261">
        <v>53.712050304333047</v>
      </c>
      <c r="C68" s="261">
        <v>43.648403864325559</v>
      </c>
      <c r="D68" s="261">
        <v>35.936889408472673</v>
      </c>
      <c r="E68" s="261">
        <v>43.26208158009365</v>
      </c>
      <c r="F68" s="261">
        <v>45.294221889624581</v>
      </c>
      <c r="G68" s="261">
        <v>44.541847319752932</v>
      </c>
      <c r="H68" s="261">
        <v>41.433605617305297</v>
      </c>
      <c r="I68" s="261">
        <v>37.271724077651839</v>
      </c>
      <c r="J68" s="261">
        <v>33.789606923228632</v>
      </c>
      <c r="K68" s="261">
        <v>28.77367826516274</v>
      </c>
      <c r="L68" s="261">
        <v>40.411634550245509</v>
      </c>
      <c r="M68" s="261">
        <v>58.345296663958948</v>
      </c>
      <c r="N68" s="261">
        <v>44.643577991827222</v>
      </c>
      <c r="O68" s="261">
        <v>44.865324050977087</v>
      </c>
      <c r="P68" s="261">
        <v>45.586408323801848</v>
      </c>
      <c r="Q68" s="261">
        <v>36.880322701776102</v>
      </c>
      <c r="R68" s="261">
        <v>36.097946593215923</v>
      </c>
      <c r="S68" s="261">
        <v>45.26852598769441</v>
      </c>
      <c r="T68" s="261">
        <v>34.941346288477021</v>
      </c>
      <c r="U68" s="261">
        <v>33.718435528571362</v>
      </c>
      <c r="V68" s="261">
        <v>7.861230797831956</v>
      </c>
      <c r="W68" s="261">
        <v>28.895524559493548</v>
      </c>
      <c r="X68" s="261">
        <v>8.0454420325715752</v>
      </c>
      <c r="Y68" s="261">
        <v>7.0457591946562994</v>
      </c>
      <c r="DA68" s="70" t="s">
        <v>3119</v>
      </c>
    </row>
    <row r="69" spans="1:105" ht="12" customHeight="1" x14ac:dyDescent="0.25">
      <c r="A69" s="41" t="s">
        <v>3120</v>
      </c>
      <c r="B69" s="350">
        <v>1164.6105381501659</v>
      </c>
      <c r="C69" s="350">
        <v>1172.4388654588199</v>
      </c>
      <c r="D69" s="350">
        <v>1218.942476775368</v>
      </c>
      <c r="E69" s="350">
        <v>1267.3281669170719</v>
      </c>
      <c r="F69" s="350">
        <v>1264.202960042044</v>
      </c>
      <c r="G69" s="350">
        <v>1274.892039331319</v>
      </c>
      <c r="H69" s="350">
        <v>1316.8440807722261</v>
      </c>
      <c r="I69" s="350">
        <v>1367.5631569338541</v>
      </c>
      <c r="J69" s="350">
        <v>1316.3926481657861</v>
      </c>
      <c r="K69" s="350">
        <v>1204.3967600509391</v>
      </c>
      <c r="L69" s="350">
        <v>1241.1172469671981</v>
      </c>
      <c r="M69" s="350">
        <v>1235.820847202511</v>
      </c>
      <c r="N69" s="350">
        <v>1192.1631617295729</v>
      </c>
      <c r="O69" s="350">
        <v>1133.1793702972859</v>
      </c>
      <c r="P69" s="350">
        <v>1102.7455670243439</v>
      </c>
      <c r="Q69" s="350">
        <v>1114.4205431860501</v>
      </c>
      <c r="R69" s="350">
        <v>1108.53904565892</v>
      </c>
      <c r="S69" s="350">
        <v>1134.2803189340609</v>
      </c>
      <c r="T69" s="350">
        <v>1127.882080298433</v>
      </c>
      <c r="U69" s="350">
        <v>1302.937649463754</v>
      </c>
      <c r="V69" s="350">
        <v>1333.035122408997</v>
      </c>
      <c r="W69" s="350">
        <v>1002.498422280045</v>
      </c>
      <c r="X69" s="350">
        <v>956.84644969952751</v>
      </c>
      <c r="Y69" s="350">
        <v>915.4348946721741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</v>
      </c>
      <c r="D73" s="232">
        <f t="shared" si="3"/>
        <v>1</v>
      </c>
      <c r="E73" s="232">
        <f t="shared" si="3"/>
        <v>1</v>
      </c>
      <c r="F73" s="232">
        <f t="shared" si="3"/>
        <v>1.0000000000000002</v>
      </c>
      <c r="G73" s="232">
        <f t="shared" si="3"/>
        <v>1.0000000000000002</v>
      </c>
      <c r="H73" s="232">
        <f t="shared" si="3"/>
        <v>1.0000000000000004</v>
      </c>
      <c r="I73" s="232">
        <f t="shared" si="3"/>
        <v>0.99999999999999989</v>
      </c>
      <c r="J73" s="232">
        <f t="shared" si="3"/>
        <v>0.99999999999999978</v>
      </c>
      <c r="K73" s="232">
        <f t="shared" si="3"/>
        <v>0.99999999999999978</v>
      </c>
      <c r="L73" s="232">
        <f t="shared" si="3"/>
        <v>1.0000000000000002</v>
      </c>
      <c r="M73" s="232">
        <f t="shared" si="3"/>
        <v>1.0000000000000002</v>
      </c>
      <c r="N73" s="232">
        <f t="shared" si="3"/>
        <v>0.99999999999999967</v>
      </c>
      <c r="O73" s="232">
        <f t="shared" si="3"/>
        <v>0.99999999999999978</v>
      </c>
      <c r="P73" s="232">
        <f t="shared" si="3"/>
        <v>0.99999999999999956</v>
      </c>
      <c r="Q73" s="232">
        <f t="shared" si="3"/>
        <v>1</v>
      </c>
      <c r="R73" s="232">
        <f t="shared" si="3"/>
        <v>1.0000000000000002</v>
      </c>
      <c r="S73" s="232">
        <f t="shared" si="3"/>
        <v>0.99999999999999956</v>
      </c>
      <c r="T73" s="232">
        <f t="shared" si="3"/>
        <v>1</v>
      </c>
      <c r="U73" s="232">
        <f t="shared" si="3"/>
        <v>1.0000000000000002</v>
      </c>
      <c r="V73" s="232">
        <f t="shared" si="3"/>
        <v>1</v>
      </c>
      <c r="W73" s="232">
        <f t="shared" si="3"/>
        <v>1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2.0964094455486561E-2</v>
      </c>
      <c r="C74" s="299">
        <f t="shared" si="4"/>
        <v>1.9945411748400158E-2</v>
      </c>
      <c r="D74" s="299">
        <f t="shared" si="4"/>
        <v>2.0011973989653979E-2</v>
      </c>
      <c r="E74" s="299">
        <f t="shared" si="4"/>
        <v>2.0513307829143814E-2</v>
      </c>
      <c r="F74" s="299">
        <f t="shared" si="4"/>
        <v>2.615408113594556E-2</v>
      </c>
      <c r="G74" s="299">
        <f t="shared" si="4"/>
        <v>2.5415474754954759E-2</v>
      </c>
      <c r="H74" s="299">
        <f t="shared" si="4"/>
        <v>2.5215521143593163E-2</v>
      </c>
      <c r="I74" s="299">
        <f t="shared" si="4"/>
        <v>2.6754396221767025E-2</v>
      </c>
      <c r="J74" s="299">
        <f t="shared" si="4"/>
        <v>2.507331628506251E-2</v>
      </c>
      <c r="K74" s="299">
        <f t="shared" si="4"/>
        <v>2.6071451601015351E-2</v>
      </c>
      <c r="L74" s="299">
        <f t="shared" si="4"/>
        <v>2.3197722692095683E-2</v>
      </c>
      <c r="M74" s="299">
        <f t="shared" si="4"/>
        <v>2.9616221003886514E-2</v>
      </c>
      <c r="N74" s="299">
        <f t="shared" si="4"/>
        <v>2.981615204341893E-2</v>
      </c>
      <c r="O74" s="299">
        <f t="shared" si="4"/>
        <v>2.8970592370392151E-2</v>
      </c>
      <c r="P74" s="299">
        <f t="shared" si="4"/>
        <v>2.8611010142752396E-2</v>
      </c>
      <c r="Q74" s="299">
        <f t="shared" si="4"/>
        <v>2.9253934253114983E-2</v>
      </c>
      <c r="R74" s="299">
        <f t="shared" si="4"/>
        <v>2.8098199194588291E-2</v>
      </c>
      <c r="S74" s="299">
        <f t="shared" si="4"/>
        <v>2.8889532651998638E-2</v>
      </c>
      <c r="T74" s="299">
        <f t="shared" si="4"/>
        <v>2.9759992381975107E-2</v>
      </c>
      <c r="U74" s="299">
        <f t="shared" si="4"/>
        <v>2.7333246424257732E-2</v>
      </c>
      <c r="V74" s="299">
        <f t="shared" si="4"/>
        <v>2.9372243636609424E-2</v>
      </c>
      <c r="W74" s="299">
        <f t="shared" si="4"/>
        <v>2.790808939393075E-2</v>
      </c>
      <c r="X74" s="299">
        <f t="shared" si="4"/>
        <v>2.9529962248164766E-2</v>
      </c>
      <c r="Y74" s="299">
        <f t="shared" si="4"/>
        <v>2.9859926861082794E-2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1.2265287043619132E-2</v>
      </c>
      <c r="C75" s="233">
        <f t="shared" si="5"/>
        <v>1.1700898748167406E-2</v>
      </c>
      <c r="D75" s="233">
        <f t="shared" si="5"/>
        <v>1.172313491043657E-2</v>
      </c>
      <c r="E75" s="233">
        <f t="shared" si="5"/>
        <v>1.1960284499365781E-2</v>
      </c>
      <c r="F75" s="233">
        <f t="shared" si="5"/>
        <v>1.5159248859175153E-2</v>
      </c>
      <c r="G75" s="233">
        <f t="shared" si="5"/>
        <v>1.4705717730127394E-2</v>
      </c>
      <c r="H75" s="233">
        <f t="shared" si="5"/>
        <v>1.4606261701206071E-2</v>
      </c>
      <c r="I75" s="233">
        <f t="shared" si="5"/>
        <v>1.5550930653431641E-2</v>
      </c>
      <c r="J75" s="233">
        <f t="shared" si="5"/>
        <v>1.448519473316575E-2</v>
      </c>
      <c r="K75" s="233">
        <f t="shared" si="5"/>
        <v>1.5026502682166118E-2</v>
      </c>
      <c r="L75" s="233">
        <f t="shared" si="5"/>
        <v>1.3460622423026928E-2</v>
      </c>
      <c r="M75" s="233">
        <f t="shared" si="5"/>
        <v>1.721449526730871E-2</v>
      </c>
      <c r="N75" s="233">
        <f t="shared" si="5"/>
        <v>1.751741400164189E-2</v>
      </c>
      <c r="O75" s="233">
        <f t="shared" si="5"/>
        <v>1.7108620346885744E-2</v>
      </c>
      <c r="P75" s="233">
        <f t="shared" si="5"/>
        <v>1.6915551650432074E-2</v>
      </c>
      <c r="Q75" s="233">
        <f t="shared" si="5"/>
        <v>1.7240015272538548E-2</v>
      </c>
      <c r="R75" s="233">
        <f t="shared" si="5"/>
        <v>1.6564816269530682E-2</v>
      </c>
      <c r="S75" s="233">
        <f t="shared" si="5"/>
        <v>1.7043164629795132E-2</v>
      </c>
      <c r="T75" s="233">
        <f t="shared" si="5"/>
        <v>1.7514576978767574E-2</v>
      </c>
      <c r="U75" s="233">
        <f t="shared" si="5"/>
        <v>1.6025270979234865E-2</v>
      </c>
      <c r="V75" s="233">
        <f t="shared" si="5"/>
        <v>1.731357232870117E-2</v>
      </c>
      <c r="W75" s="233">
        <f t="shared" si="5"/>
        <v>1.5585821921941953E-2</v>
      </c>
      <c r="X75" s="233">
        <f t="shared" si="5"/>
        <v>1.643003505481935E-2</v>
      </c>
      <c r="Y75" s="233">
        <f t="shared" si="5"/>
        <v>1.6517360664752571E-2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2.3025977726225853E-2</v>
      </c>
      <c r="C76" s="233">
        <f t="shared" si="6"/>
        <v>2.1998107173245265E-2</v>
      </c>
      <c r="D76" s="233">
        <f t="shared" si="6"/>
        <v>2.2023108943733914E-2</v>
      </c>
      <c r="E76" s="233">
        <f t="shared" si="6"/>
        <v>2.2412034206613682E-2</v>
      </c>
      <c r="F76" s="233">
        <f t="shared" si="6"/>
        <v>2.8316088862516679E-2</v>
      </c>
      <c r="G76" s="233">
        <f t="shared" si="6"/>
        <v>2.7443214811901803E-2</v>
      </c>
      <c r="H76" s="233">
        <f t="shared" si="6"/>
        <v>2.7274070029457382E-2</v>
      </c>
      <c r="I76" s="233">
        <f t="shared" si="6"/>
        <v>2.9091951998625697E-2</v>
      </c>
      <c r="J76" s="233">
        <f t="shared" si="6"/>
        <v>2.7008837620635162E-2</v>
      </c>
      <c r="K76" s="233">
        <f t="shared" si="6"/>
        <v>2.7982296106715987E-2</v>
      </c>
      <c r="L76" s="233">
        <f t="shared" si="6"/>
        <v>2.5158300596133939E-2</v>
      </c>
      <c r="M76" s="233">
        <f t="shared" si="6"/>
        <v>3.2204207477027444E-2</v>
      </c>
      <c r="N76" s="233">
        <f t="shared" si="6"/>
        <v>3.2959232659303839E-2</v>
      </c>
      <c r="O76" s="233">
        <f t="shared" si="6"/>
        <v>3.2277888338940804E-2</v>
      </c>
      <c r="P76" s="233">
        <f t="shared" si="6"/>
        <v>3.1932781226459053E-2</v>
      </c>
      <c r="Q76" s="233">
        <f t="shared" si="6"/>
        <v>3.2490108280942932E-2</v>
      </c>
      <c r="R76" s="233">
        <f t="shared" si="6"/>
        <v>3.1223517010677656E-2</v>
      </c>
      <c r="S76" s="233">
        <f t="shared" si="6"/>
        <v>3.2136936823768156E-2</v>
      </c>
      <c r="T76" s="233">
        <f t="shared" si="6"/>
        <v>3.2983991105068104E-2</v>
      </c>
      <c r="U76" s="233">
        <f t="shared" si="6"/>
        <v>3.0118414192035436E-2</v>
      </c>
      <c r="V76" s="233">
        <f t="shared" si="6"/>
        <v>3.2632547185506788E-2</v>
      </c>
      <c r="W76" s="233">
        <f t="shared" si="6"/>
        <v>2.8515985976275301E-2</v>
      </c>
      <c r="X76" s="233">
        <f t="shared" si="6"/>
        <v>2.9995943879931854E-2</v>
      </c>
      <c r="Y76" s="233">
        <f t="shared" si="6"/>
        <v>3.0053931131208387E-2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7.2277168642284487E-3</v>
      </c>
      <c r="C77" s="233">
        <f t="shared" si="7"/>
        <v>6.8720814168412667E-3</v>
      </c>
      <c r="D77" s="233">
        <f t="shared" si="7"/>
        <v>6.897370530988046E-3</v>
      </c>
      <c r="E77" s="233">
        <f t="shared" si="7"/>
        <v>7.0780820558433493E-3</v>
      </c>
      <c r="F77" s="233">
        <f t="shared" si="7"/>
        <v>9.0370150065336875E-3</v>
      </c>
      <c r="G77" s="233">
        <f t="shared" si="7"/>
        <v>8.785366625855745E-3</v>
      </c>
      <c r="H77" s="233">
        <f t="shared" si="7"/>
        <v>8.7139734322083644E-3</v>
      </c>
      <c r="I77" s="233">
        <f t="shared" si="7"/>
        <v>9.2383148730549799E-3</v>
      </c>
      <c r="J77" s="233">
        <f t="shared" si="7"/>
        <v>8.6702514482059623E-3</v>
      </c>
      <c r="K77" s="233">
        <f t="shared" si="7"/>
        <v>9.020352226525679E-3</v>
      </c>
      <c r="L77" s="233">
        <f t="shared" si="7"/>
        <v>8.0134149742787306E-3</v>
      </c>
      <c r="M77" s="233">
        <f t="shared" si="7"/>
        <v>1.0226486309329879E-2</v>
      </c>
      <c r="N77" s="233">
        <f t="shared" si="7"/>
        <v>1.0269364071207428E-2</v>
      </c>
      <c r="O77" s="233">
        <f t="shared" si="7"/>
        <v>9.9658070508534691E-3</v>
      </c>
      <c r="P77" s="233">
        <f t="shared" si="7"/>
        <v>9.8394100979505121E-3</v>
      </c>
      <c r="Q77" s="233">
        <f t="shared" si="7"/>
        <v>1.0068310238485379E-2</v>
      </c>
      <c r="R77" s="233">
        <f t="shared" si="7"/>
        <v>9.6697146289131536E-3</v>
      </c>
      <c r="S77" s="233">
        <f t="shared" si="7"/>
        <v>9.940386550835888E-3</v>
      </c>
      <c r="T77" s="233">
        <f t="shared" si="7"/>
        <v>1.0245796223866836E-2</v>
      </c>
      <c r="U77" s="233">
        <f t="shared" si="7"/>
        <v>9.4188741766137469E-3</v>
      </c>
      <c r="V77" s="233">
        <f t="shared" si="7"/>
        <v>1.0108491470123883E-2</v>
      </c>
      <c r="W77" s="233">
        <f t="shared" si="7"/>
        <v>9.7257483735553995E-3</v>
      </c>
      <c r="X77" s="233">
        <f t="shared" si="7"/>
        <v>1.0299582108812906E-2</v>
      </c>
      <c r="Y77" s="233">
        <f t="shared" si="7"/>
        <v>1.0428155129790968E-2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2.0368955886793015E-2</v>
      </c>
      <c r="C78" s="300">
        <f t="shared" si="8"/>
        <v>2.0277587016665839E-2</v>
      </c>
      <c r="D78" s="300">
        <f t="shared" si="8"/>
        <v>2.0556036590151851E-2</v>
      </c>
      <c r="E78" s="300">
        <f t="shared" si="8"/>
        <v>2.0709916207334807E-2</v>
      </c>
      <c r="F78" s="300">
        <f t="shared" si="8"/>
        <v>2.4160606194434213E-2</v>
      </c>
      <c r="G78" s="300">
        <f t="shared" si="8"/>
        <v>2.3236885097137467E-2</v>
      </c>
      <c r="H78" s="300">
        <f t="shared" si="8"/>
        <v>2.336040010776548E-2</v>
      </c>
      <c r="I78" s="300">
        <f t="shared" si="8"/>
        <v>2.5537048943284974E-2</v>
      </c>
      <c r="J78" s="300">
        <f t="shared" si="8"/>
        <v>2.4125828283590535E-2</v>
      </c>
      <c r="K78" s="300">
        <f t="shared" si="8"/>
        <v>2.5248495460990009E-2</v>
      </c>
      <c r="L78" s="300">
        <f t="shared" si="8"/>
        <v>2.3628829754855255E-2</v>
      </c>
      <c r="M78" s="300">
        <f t="shared" si="8"/>
        <v>2.8786807461637837E-2</v>
      </c>
      <c r="N78" s="300">
        <f t="shared" si="8"/>
        <v>2.9579749590886634E-2</v>
      </c>
      <c r="O78" s="300">
        <f t="shared" si="8"/>
        <v>2.9169203458675325E-2</v>
      </c>
      <c r="P78" s="300">
        <f t="shared" si="8"/>
        <v>2.8924965737778766E-2</v>
      </c>
      <c r="Q78" s="300">
        <f t="shared" si="8"/>
        <v>2.958992112351836E-2</v>
      </c>
      <c r="R78" s="300">
        <f t="shared" si="8"/>
        <v>2.8686384831588647E-2</v>
      </c>
      <c r="S78" s="300">
        <f t="shared" si="8"/>
        <v>2.9501006520877629E-2</v>
      </c>
      <c r="T78" s="300">
        <f t="shared" si="8"/>
        <v>3.0237898031688571E-2</v>
      </c>
      <c r="U78" s="300">
        <f t="shared" si="8"/>
        <v>2.7577335332765521E-2</v>
      </c>
      <c r="V78" s="300">
        <f t="shared" si="8"/>
        <v>2.9593680711486693E-2</v>
      </c>
      <c r="W78" s="300">
        <f t="shared" si="8"/>
        <v>2.6425413002768357E-2</v>
      </c>
      <c r="X78" s="300">
        <f t="shared" si="8"/>
        <v>2.8152478233263317E-2</v>
      </c>
      <c r="Y78" s="300">
        <f t="shared" si="8"/>
        <v>2.857643503793297E-2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0.19278746733067498</v>
      </c>
      <c r="C79" s="301">
        <f t="shared" si="9"/>
        <v>0.20525728306229366</v>
      </c>
      <c r="D79" s="301">
        <f t="shared" si="9"/>
        <v>0.20806772945911881</v>
      </c>
      <c r="E79" s="301">
        <f t="shared" si="9"/>
        <v>0.20352827915883381</v>
      </c>
      <c r="F79" s="301">
        <f t="shared" si="9"/>
        <v>0.18476412073545248</v>
      </c>
      <c r="G79" s="301">
        <f t="shared" si="9"/>
        <v>0.18943763055736895</v>
      </c>
      <c r="H79" s="301">
        <f t="shared" si="9"/>
        <v>0.20681002287398814</v>
      </c>
      <c r="I79" s="301">
        <f t="shared" si="9"/>
        <v>0.186209195797613</v>
      </c>
      <c r="J79" s="301">
        <f t="shared" si="9"/>
        <v>0.24416936982068482</v>
      </c>
      <c r="K79" s="301">
        <f t="shared" si="9"/>
        <v>0.23842269987868467</v>
      </c>
      <c r="L79" s="301">
        <f t="shared" si="9"/>
        <v>0.30556184813020759</v>
      </c>
      <c r="M79" s="301">
        <f t="shared" si="9"/>
        <v>0.10079809943059279</v>
      </c>
      <c r="N79" s="301">
        <f t="shared" si="9"/>
        <v>9.7348051153694104E-2</v>
      </c>
      <c r="O79" s="301">
        <f t="shared" si="9"/>
        <v>9.796711669626737E-2</v>
      </c>
      <c r="P79" s="301">
        <f t="shared" si="9"/>
        <v>0.10587758897304529</v>
      </c>
      <c r="Q79" s="301">
        <f t="shared" si="9"/>
        <v>0.10113399571655378</v>
      </c>
      <c r="R79" s="301">
        <f t="shared" si="9"/>
        <v>0.10654241751798678</v>
      </c>
      <c r="S79" s="301">
        <f t="shared" si="9"/>
        <v>0.10157430679333286</v>
      </c>
      <c r="T79" s="301">
        <f t="shared" si="9"/>
        <v>9.240553087406124E-2</v>
      </c>
      <c r="U79" s="301">
        <f t="shared" si="9"/>
        <v>0.1742322166749857</v>
      </c>
      <c r="V79" s="301">
        <f t="shared" si="9"/>
        <v>0.13124368569534056</v>
      </c>
      <c r="W79" s="301">
        <f t="shared" si="9"/>
        <v>0.10602569377517304</v>
      </c>
      <c r="X79" s="301">
        <f t="shared" si="9"/>
        <v>9.7511526530144721E-2</v>
      </c>
      <c r="Y79" s="301">
        <f t="shared" si="9"/>
        <v>9.9083663018431078E-2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0.22593673385476665</v>
      </c>
      <c r="C80" s="301">
        <f t="shared" si="10"/>
        <v>0.23270559294295484</v>
      </c>
      <c r="D80" s="301">
        <f t="shared" si="10"/>
        <v>0.23073821620514914</v>
      </c>
      <c r="E80" s="301">
        <f t="shared" si="10"/>
        <v>0.22850588068677311</v>
      </c>
      <c r="F80" s="301">
        <f t="shared" si="10"/>
        <v>0.14497360687268671</v>
      </c>
      <c r="G80" s="301">
        <f t="shared" si="10"/>
        <v>0.15672232040547376</v>
      </c>
      <c r="H80" s="301">
        <f t="shared" si="10"/>
        <v>0.143120778613265</v>
      </c>
      <c r="I80" s="301">
        <f t="shared" si="10"/>
        <v>0.13092509096919588</v>
      </c>
      <c r="J80" s="301">
        <f t="shared" si="10"/>
        <v>0.11196532648393834</v>
      </c>
      <c r="K80" s="301">
        <f t="shared" si="10"/>
        <v>0.10107704075096223</v>
      </c>
      <c r="L80" s="301">
        <f t="shared" si="10"/>
        <v>7.8516030331563055E-2</v>
      </c>
      <c r="M80" s="301">
        <f t="shared" si="10"/>
        <v>0.16887446682577775</v>
      </c>
      <c r="N80" s="301">
        <f t="shared" si="10"/>
        <v>0.15609404658545334</v>
      </c>
      <c r="O80" s="301">
        <f t="shared" si="10"/>
        <v>0.16480772065466737</v>
      </c>
      <c r="P80" s="301">
        <f t="shared" si="10"/>
        <v>0.16258231437111487</v>
      </c>
      <c r="Q80" s="301">
        <f t="shared" si="10"/>
        <v>0.16104085237083962</v>
      </c>
      <c r="R80" s="301">
        <f t="shared" si="10"/>
        <v>0.17942653418808979</v>
      </c>
      <c r="S80" s="301">
        <f t="shared" si="10"/>
        <v>0.16459732151344489</v>
      </c>
      <c r="T80" s="301">
        <f t="shared" si="10"/>
        <v>0.16326713377187499</v>
      </c>
      <c r="U80" s="301">
        <f t="shared" si="10"/>
        <v>0.13257660572289059</v>
      </c>
      <c r="V80" s="301">
        <f t="shared" si="10"/>
        <v>0.13798521791808854</v>
      </c>
      <c r="W80" s="301">
        <f t="shared" si="10"/>
        <v>0.26443759230947461</v>
      </c>
      <c r="X80" s="301">
        <f t="shared" si="10"/>
        <v>0.25507268992065563</v>
      </c>
      <c r="Y80" s="301">
        <f t="shared" si="10"/>
        <v>0.25443983297203882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0.19876629101999768</v>
      </c>
      <c r="C81" s="302">
        <f t="shared" si="11"/>
        <v>0.2066089211975789</v>
      </c>
      <c r="D81" s="302">
        <f t="shared" si="11"/>
        <v>0.20468557905248236</v>
      </c>
      <c r="E81" s="302">
        <f t="shared" si="11"/>
        <v>0.20224151476875699</v>
      </c>
      <c r="F81" s="302">
        <f t="shared" si="11"/>
        <v>0.11218810662275668</v>
      </c>
      <c r="G81" s="302">
        <f t="shared" si="11"/>
        <v>0.12506100113436835</v>
      </c>
      <c r="H81" s="302">
        <f t="shared" si="11"/>
        <v>0.11158189274944685</v>
      </c>
      <c r="I81" s="302">
        <f t="shared" si="11"/>
        <v>9.7045989499758761E-2</v>
      </c>
      <c r="J81" s="302">
        <f t="shared" si="11"/>
        <v>8.0906092869989552E-2</v>
      </c>
      <c r="K81" s="302">
        <f t="shared" si="11"/>
        <v>6.9056918173338686E-2</v>
      </c>
      <c r="L81" s="302">
        <f t="shared" si="11"/>
        <v>4.9320130599833888E-2</v>
      </c>
      <c r="M81" s="302">
        <f t="shared" si="11"/>
        <v>0.1313703779679789</v>
      </c>
      <c r="N81" s="302">
        <f t="shared" si="11"/>
        <v>0.11688057635414026</v>
      </c>
      <c r="O81" s="302">
        <f t="shared" si="11"/>
        <v>0.12602008741320947</v>
      </c>
      <c r="P81" s="302">
        <f t="shared" si="11"/>
        <v>0.12412571722120001</v>
      </c>
      <c r="Q81" s="302">
        <f t="shared" si="11"/>
        <v>0.12215411683591743</v>
      </c>
      <c r="R81" s="302">
        <f t="shared" si="11"/>
        <v>0.14203006343845104</v>
      </c>
      <c r="S81" s="302">
        <f t="shared" si="11"/>
        <v>0.12605537362817937</v>
      </c>
      <c r="T81" s="302">
        <f t="shared" si="11"/>
        <v>0.12389231422950582</v>
      </c>
      <c r="U81" s="302">
        <f t="shared" si="11"/>
        <v>9.6889094518139054E-2</v>
      </c>
      <c r="V81" s="302">
        <f t="shared" si="11"/>
        <v>9.8911308329723405E-2</v>
      </c>
      <c r="W81" s="302">
        <f t="shared" si="11"/>
        <v>0.23405553097489082</v>
      </c>
      <c r="X81" s="302">
        <f t="shared" si="11"/>
        <v>0.22340505934659749</v>
      </c>
      <c r="Y81" s="302">
        <f t="shared" si="11"/>
        <v>0.2231691301664871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2.7170442834768965E-2</v>
      </c>
      <c r="C82" s="302">
        <f t="shared" si="12"/>
        <v>2.6096671745375919E-2</v>
      </c>
      <c r="D82" s="302">
        <f t="shared" si="12"/>
        <v>2.6052637152666761E-2</v>
      </c>
      <c r="E82" s="302">
        <f t="shared" si="12"/>
        <v>2.626436591801613E-2</v>
      </c>
      <c r="F82" s="302">
        <f t="shared" si="12"/>
        <v>3.2785500249930009E-2</v>
      </c>
      <c r="G82" s="302">
        <f t="shared" si="12"/>
        <v>3.1661319271105416E-2</v>
      </c>
      <c r="H82" s="302">
        <f t="shared" si="12"/>
        <v>3.1538885863818145E-2</v>
      </c>
      <c r="I82" s="302">
        <f t="shared" si="12"/>
        <v>3.3879101469437116E-2</v>
      </c>
      <c r="J82" s="302">
        <f t="shared" si="12"/>
        <v>3.1059233613948779E-2</v>
      </c>
      <c r="K82" s="302">
        <f t="shared" si="12"/>
        <v>3.2020122577623551E-2</v>
      </c>
      <c r="L82" s="302">
        <f t="shared" si="12"/>
        <v>2.9195899731729168E-2</v>
      </c>
      <c r="M82" s="302">
        <f t="shared" si="12"/>
        <v>3.7504088857798872E-2</v>
      </c>
      <c r="N82" s="302">
        <f t="shared" si="12"/>
        <v>3.9213470231313066E-2</v>
      </c>
      <c r="O82" s="302">
        <f t="shared" si="12"/>
        <v>3.8787633241457904E-2</v>
      </c>
      <c r="P82" s="302">
        <f t="shared" si="12"/>
        <v>3.845659714991484E-2</v>
      </c>
      <c r="Q82" s="302">
        <f t="shared" si="12"/>
        <v>3.8886735534922182E-2</v>
      </c>
      <c r="R82" s="302">
        <f t="shared" si="12"/>
        <v>3.7396470749638734E-2</v>
      </c>
      <c r="S82" s="302">
        <f t="shared" si="12"/>
        <v>3.8541947885265514E-2</v>
      </c>
      <c r="T82" s="302">
        <f t="shared" si="12"/>
        <v>3.9374819542369162E-2</v>
      </c>
      <c r="U82" s="302">
        <f t="shared" si="12"/>
        <v>3.5687511204751533E-2</v>
      </c>
      <c r="V82" s="302">
        <f t="shared" si="12"/>
        <v>3.9073909588365138E-2</v>
      </c>
      <c r="W82" s="302">
        <f t="shared" si="12"/>
        <v>3.0382061334583793E-2</v>
      </c>
      <c r="X82" s="302">
        <f t="shared" si="12"/>
        <v>3.1667630574058137E-2</v>
      </c>
      <c r="Y82" s="302">
        <f t="shared" si="12"/>
        <v>3.1270702805551699E-2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6.1070952727339048E-2</v>
      </c>
      <c r="C83" s="301">
        <f t="shared" si="13"/>
        <v>6.5344831650673896E-2</v>
      </c>
      <c r="D83" s="301">
        <f t="shared" si="13"/>
        <v>6.6722618202018108E-2</v>
      </c>
      <c r="E83" s="301">
        <f t="shared" si="13"/>
        <v>6.5168478891882292E-2</v>
      </c>
      <c r="F83" s="301">
        <f t="shared" si="13"/>
        <v>4.7541812625649403E-2</v>
      </c>
      <c r="G83" s="301">
        <f t="shared" si="13"/>
        <v>5.0431045348528068E-2</v>
      </c>
      <c r="H83" s="301">
        <f t="shared" si="13"/>
        <v>5.1656477291387337E-2</v>
      </c>
      <c r="I83" s="301">
        <f t="shared" si="13"/>
        <v>4.6335265193212252E-2</v>
      </c>
      <c r="J83" s="301">
        <f t="shared" si="13"/>
        <v>5.5017548627210019E-2</v>
      </c>
      <c r="K83" s="301">
        <f t="shared" si="13"/>
        <v>5.2774102270780457E-2</v>
      </c>
      <c r="L83" s="301">
        <f t="shared" si="13"/>
        <v>6.2100511541301827E-2</v>
      </c>
      <c r="M83" s="301">
        <f t="shared" si="13"/>
        <v>1.9513047655167638E-2</v>
      </c>
      <c r="N83" s="301">
        <f t="shared" si="13"/>
        <v>1.9634808194619706E-2</v>
      </c>
      <c r="O83" s="301">
        <f t="shared" si="13"/>
        <v>2.1183517745050225E-2</v>
      </c>
      <c r="P83" s="301">
        <f t="shared" si="13"/>
        <v>2.1736947972413625E-2</v>
      </c>
      <c r="Q83" s="301">
        <f t="shared" si="13"/>
        <v>2.1424427579901983E-2</v>
      </c>
      <c r="R83" s="301">
        <f t="shared" si="13"/>
        <v>2.4499249278413526E-2</v>
      </c>
      <c r="S83" s="301">
        <f t="shared" si="13"/>
        <v>2.0904239521008974E-2</v>
      </c>
      <c r="T83" s="301">
        <f t="shared" si="13"/>
        <v>1.8989105867306684E-2</v>
      </c>
      <c r="U83" s="301">
        <f t="shared" si="13"/>
        <v>3.3897350565126882E-2</v>
      </c>
      <c r="V83" s="301">
        <f t="shared" si="13"/>
        <v>2.6290855112376891E-2</v>
      </c>
      <c r="W83" s="301">
        <f t="shared" si="13"/>
        <v>2.2012614963351072E-2</v>
      </c>
      <c r="X83" s="301">
        <f t="shared" si="13"/>
        <v>2.0116041808433741E-2</v>
      </c>
      <c r="Y83" s="301">
        <f t="shared" si="13"/>
        <v>2.0449511090735457E-2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2.4043646393490898E-2</v>
      </c>
      <c r="C84" s="302">
        <f t="shared" si="14"/>
        <v>2.59123556233243E-2</v>
      </c>
      <c r="D84" s="302">
        <f t="shared" si="14"/>
        <v>2.651781075285119E-2</v>
      </c>
      <c r="E84" s="302">
        <f t="shared" si="14"/>
        <v>2.5866649215986016E-2</v>
      </c>
      <c r="F84" s="302">
        <f t="shared" si="14"/>
        <v>1.1760346444463311E-2</v>
      </c>
      <c r="G84" s="302">
        <f t="shared" si="14"/>
        <v>1.3833117090662832E-2</v>
      </c>
      <c r="H84" s="302">
        <f t="shared" si="14"/>
        <v>1.2192853611968013E-2</v>
      </c>
      <c r="I84" s="302">
        <f t="shared" si="14"/>
        <v>1.0195639044701452E-2</v>
      </c>
      <c r="J84" s="302">
        <f t="shared" si="14"/>
        <v>8.1250316476629472E-3</v>
      </c>
      <c r="K84" s="302">
        <f t="shared" si="14"/>
        <v>6.4697685898750263E-3</v>
      </c>
      <c r="L84" s="302">
        <f t="shared" si="14"/>
        <v>3.665018354544124E-3</v>
      </c>
      <c r="M84" s="302">
        <f t="shared" si="14"/>
        <v>1.9923395263729969E-3</v>
      </c>
      <c r="N84" s="302">
        <f t="shared" si="14"/>
        <v>1.969117752877907E-3</v>
      </c>
      <c r="O84" s="302">
        <f t="shared" si="14"/>
        <v>3.4202110685178861E-3</v>
      </c>
      <c r="P84" s="302">
        <f t="shared" si="14"/>
        <v>2.8619488954570267E-3</v>
      </c>
      <c r="Q84" s="302">
        <f t="shared" si="14"/>
        <v>3.0426024299171966E-3</v>
      </c>
      <c r="R84" s="302">
        <f t="shared" si="14"/>
        <v>5.4382996876925086E-3</v>
      </c>
      <c r="S84" s="302">
        <f t="shared" si="14"/>
        <v>2.7462842680520826E-3</v>
      </c>
      <c r="T84" s="302">
        <f t="shared" si="14"/>
        <v>2.4580659152498353E-3</v>
      </c>
      <c r="U84" s="302">
        <f t="shared" si="14"/>
        <v>1.816789932906447E-3</v>
      </c>
      <c r="V84" s="302">
        <f t="shared" si="14"/>
        <v>1.9100696048907153E-3</v>
      </c>
      <c r="W84" s="302">
        <f t="shared" si="14"/>
        <v>7.1634126593997875E-3</v>
      </c>
      <c r="X84" s="302">
        <f t="shared" si="14"/>
        <v>6.4615040015919261E-3</v>
      </c>
      <c r="Y84" s="302">
        <f t="shared" si="14"/>
        <v>6.5322575225752987E-3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3.4213224754532784E-2</v>
      </c>
      <c r="C85" s="302">
        <f t="shared" si="15"/>
        <v>3.6729606453721378E-2</v>
      </c>
      <c r="D85" s="302">
        <f t="shared" si="15"/>
        <v>3.7506498601212149E-2</v>
      </c>
      <c r="E85" s="302">
        <f t="shared" si="15"/>
        <v>3.6581591777244613E-2</v>
      </c>
      <c r="F85" s="302">
        <f t="shared" si="15"/>
        <v>3.2385825083871916E-2</v>
      </c>
      <c r="G85" s="302">
        <f t="shared" si="15"/>
        <v>3.3318720190500743E-2</v>
      </c>
      <c r="H85" s="302">
        <f t="shared" si="15"/>
        <v>3.6197096214952443E-2</v>
      </c>
      <c r="I85" s="302">
        <f t="shared" si="15"/>
        <v>3.2630719210604807E-2</v>
      </c>
      <c r="J85" s="302">
        <f t="shared" si="15"/>
        <v>4.3675667783816666E-2</v>
      </c>
      <c r="K85" s="302">
        <f t="shared" si="15"/>
        <v>4.2987963842508706E-2</v>
      </c>
      <c r="L85" s="302">
        <f t="shared" si="15"/>
        <v>5.5411632143114321E-2</v>
      </c>
      <c r="M85" s="302">
        <f t="shared" si="15"/>
        <v>1.3636356068522613E-2</v>
      </c>
      <c r="N85" s="302">
        <f t="shared" si="15"/>
        <v>1.3604295310641515E-2</v>
      </c>
      <c r="O85" s="302">
        <f t="shared" si="15"/>
        <v>1.3746016090809913E-2</v>
      </c>
      <c r="P85" s="302">
        <f t="shared" si="15"/>
        <v>1.489199437214399E-2</v>
      </c>
      <c r="Q85" s="302">
        <f t="shared" si="15"/>
        <v>1.4354270398153565E-2</v>
      </c>
      <c r="R85" s="302">
        <f t="shared" si="15"/>
        <v>1.518774369165129E-2</v>
      </c>
      <c r="S85" s="302">
        <f t="shared" si="15"/>
        <v>1.4166110650554392E-2</v>
      </c>
      <c r="T85" s="302">
        <f t="shared" si="15"/>
        <v>1.2452933642311471E-2</v>
      </c>
      <c r="U85" s="302">
        <f t="shared" si="15"/>
        <v>2.8384354114585456E-2</v>
      </c>
      <c r="V85" s="302">
        <f t="shared" si="15"/>
        <v>2.0333844871548358E-2</v>
      </c>
      <c r="W85" s="302">
        <f t="shared" si="15"/>
        <v>1.1702488808583678E-2</v>
      </c>
      <c r="X85" s="302">
        <f t="shared" si="15"/>
        <v>1.0374676068814367E-2</v>
      </c>
      <c r="Y85" s="302">
        <f t="shared" si="15"/>
        <v>1.0678502206156591E-2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2.8140815793153561E-3</v>
      </c>
      <c r="C86" s="302">
        <f t="shared" si="16"/>
        <v>2.7028695736282214E-3</v>
      </c>
      <c r="D86" s="302">
        <f t="shared" si="16"/>
        <v>2.6983088479547719E-3</v>
      </c>
      <c r="E86" s="302">
        <f t="shared" si="16"/>
        <v>2.7202378986516699E-3</v>
      </c>
      <c r="F86" s="302">
        <f t="shared" si="16"/>
        <v>3.3956410973141797E-3</v>
      </c>
      <c r="G86" s="302">
        <f t="shared" si="16"/>
        <v>3.279208067364489E-3</v>
      </c>
      <c r="H86" s="302">
        <f t="shared" si="16"/>
        <v>3.266527464466879E-3</v>
      </c>
      <c r="I86" s="302">
        <f t="shared" si="16"/>
        <v>3.5089069379059864E-3</v>
      </c>
      <c r="J86" s="302">
        <f t="shared" si="16"/>
        <v>3.2168491957304101E-3</v>
      </c>
      <c r="K86" s="302">
        <f t="shared" si="16"/>
        <v>3.3163698383967253E-3</v>
      </c>
      <c r="L86" s="302">
        <f t="shared" si="16"/>
        <v>3.0238610436433794E-3</v>
      </c>
      <c r="M86" s="302">
        <f t="shared" si="16"/>
        <v>3.8843520602720254E-3</v>
      </c>
      <c r="N86" s="302">
        <f t="shared" si="16"/>
        <v>4.0613951311002823E-3</v>
      </c>
      <c r="O86" s="302">
        <f t="shared" si="16"/>
        <v>4.0172905857224252E-3</v>
      </c>
      <c r="P86" s="302">
        <f t="shared" si="16"/>
        <v>3.9830047048126085E-3</v>
      </c>
      <c r="Q86" s="302">
        <f t="shared" si="16"/>
        <v>4.0275547518312249E-3</v>
      </c>
      <c r="R86" s="302">
        <f t="shared" si="16"/>
        <v>3.8732058990697273E-3</v>
      </c>
      <c r="S86" s="302">
        <f t="shared" si="16"/>
        <v>3.9918446024025007E-3</v>
      </c>
      <c r="T86" s="302">
        <f t="shared" si="16"/>
        <v>4.0781063097453784E-3</v>
      </c>
      <c r="U86" s="302">
        <f t="shared" si="16"/>
        <v>3.6962065176349796E-3</v>
      </c>
      <c r="V86" s="302">
        <f t="shared" si="16"/>
        <v>4.0469406359378186E-3</v>
      </c>
      <c r="W86" s="302">
        <f t="shared" si="16"/>
        <v>3.1467134953676074E-3</v>
      </c>
      <c r="X86" s="302">
        <f t="shared" si="16"/>
        <v>3.2798617380274506E-3</v>
      </c>
      <c r="Y86" s="302">
        <f t="shared" si="16"/>
        <v>3.2387513620035688E-3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2.9867890928222729E-2</v>
      </c>
      <c r="C87" s="301">
        <f t="shared" si="17"/>
        <v>3.0019789723991362E-2</v>
      </c>
      <c r="D87" s="301">
        <f t="shared" si="17"/>
        <v>3.0269514045107429E-2</v>
      </c>
      <c r="E87" s="301">
        <f t="shared" si="17"/>
        <v>3.0102097942656215E-2</v>
      </c>
      <c r="F87" s="301">
        <f t="shared" si="17"/>
        <v>2.8718447702351501E-2</v>
      </c>
      <c r="G87" s="301">
        <f t="shared" si="17"/>
        <v>2.8881282742035639E-2</v>
      </c>
      <c r="H87" s="301">
        <f t="shared" si="17"/>
        <v>2.8376505076902009E-2</v>
      </c>
      <c r="I87" s="301">
        <f t="shared" si="17"/>
        <v>2.8734609334575747E-2</v>
      </c>
      <c r="J87" s="301">
        <f t="shared" si="17"/>
        <v>2.6849603448918825E-2</v>
      </c>
      <c r="K87" s="301">
        <f t="shared" si="17"/>
        <v>2.6843304733584355E-2</v>
      </c>
      <c r="L87" s="301">
        <f t="shared" si="17"/>
        <v>2.4939657692304679E-2</v>
      </c>
      <c r="M87" s="301">
        <f t="shared" si="17"/>
        <v>2.6687473362873877E-2</v>
      </c>
      <c r="N87" s="301">
        <f t="shared" si="17"/>
        <v>2.7822053325729304E-2</v>
      </c>
      <c r="O87" s="301">
        <f t="shared" si="17"/>
        <v>2.8059099449540381E-2</v>
      </c>
      <c r="P87" s="301">
        <f t="shared" si="17"/>
        <v>2.7733373988940695E-2</v>
      </c>
      <c r="Q87" s="301">
        <f t="shared" si="17"/>
        <v>2.8044053775949259E-2</v>
      </c>
      <c r="R87" s="301">
        <f t="shared" si="17"/>
        <v>2.7911107407681095E-2</v>
      </c>
      <c r="S87" s="301">
        <f t="shared" si="17"/>
        <v>2.7702372094269935E-2</v>
      </c>
      <c r="T87" s="301">
        <f t="shared" si="17"/>
        <v>2.8022987901632445E-2</v>
      </c>
      <c r="U87" s="301">
        <f t="shared" si="17"/>
        <v>2.6534661322922936E-2</v>
      </c>
      <c r="V87" s="301">
        <f t="shared" si="17"/>
        <v>2.8213606783538143E-2</v>
      </c>
      <c r="W87" s="301">
        <f t="shared" si="17"/>
        <v>2.3838094140051877E-2</v>
      </c>
      <c r="X87" s="301">
        <f t="shared" si="17"/>
        <v>2.4321852000494196E-2</v>
      </c>
      <c r="Y87" s="301">
        <f t="shared" si="17"/>
        <v>2.4108425509481338E-2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9.2449181840596958E-3</v>
      </c>
      <c r="C88" s="302">
        <f t="shared" si="18"/>
        <v>9.9207875216946514E-3</v>
      </c>
      <c r="D88" s="302">
        <f t="shared" si="18"/>
        <v>1.0141313827726386E-2</v>
      </c>
      <c r="E88" s="302">
        <f t="shared" si="18"/>
        <v>9.9028347975302355E-3</v>
      </c>
      <c r="F88" s="302">
        <f t="shared" si="18"/>
        <v>4.5029571471234932E-3</v>
      </c>
      <c r="G88" s="302">
        <f t="shared" si="18"/>
        <v>5.3423830856100547E-3</v>
      </c>
      <c r="H88" s="302">
        <f t="shared" si="18"/>
        <v>4.7023812478797873E-3</v>
      </c>
      <c r="I88" s="302">
        <f t="shared" si="18"/>
        <v>3.7742304756097204E-3</v>
      </c>
      <c r="J88" s="302">
        <f t="shared" si="18"/>
        <v>2.9314546047933873E-3</v>
      </c>
      <c r="K88" s="302">
        <f t="shared" si="18"/>
        <v>2.3385905593526685E-3</v>
      </c>
      <c r="L88" s="302">
        <f t="shared" si="18"/>
        <v>1.3763383608655056E-3</v>
      </c>
      <c r="M88" s="302">
        <f t="shared" si="18"/>
        <v>7.481101623688424E-4</v>
      </c>
      <c r="N88" s="302">
        <f t="shared" si="18"/>
        <v>7.4958459316951738E-4</v>
      </c>
      <c r="O88" s="302">
        <f t="shared" si="18"/>
        <v>1.2588457675105416E-3</v>
      </c>
      <c r="P88" s="302">
        <f t="shared" si="18"/>
        <v>1.0668050517054276E-3</v>
      </c>
      <c r="Q88" s="302">
        <f t="shared" si="18"/>
        <v>1.1322057765687915E-3</v>
      </c>
      <c r="R88" s="302">
        <f t="shared" si="18"/>
        <v>1.9265145609842649E-3</v>
      </c>
      <c r="S88" s="302">
        <f t="shared" si="18"/>
        <v>1.0337178242736363E-3</v>
      </c>
      <c r="T88" s="302">
        <f t="shared" si="18"/>
        <v>9.2995994817000958E-4</v>
      </c>
      <c r="U88" s="302">
        <f t="shared" si="18"/>
        <v>6.9245745511347181E-4</v>
      </c>
      <c r="V88" s="302">
        <f t="shared" si="18"/>
        <v>7.2754779279853769E-4</v>
      </c>
      <c r="W88" s="302">
        <f t="shared" si="18"/>
        <v>2.7752867954495808E-3</v>
      </c>
      <c r="X88" s="302">
        <f t="shared" si="18"/>
        <v>2.5049575125452761E-3</v>
      </c>
      <c r="Y88" s="302">
        <f t="shared" si="18"/>
        <v>2.5323460749764547E-3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2.5740357182093636E-3</v>
      </c>
      <c r="C89" s="302">
        <f t="shared" si="19"/>
        <v>2.7633559714398529E-3</v>
      </c>
      <c r="D89" s="302">
        <f t="shared" si="19"/>
        <v>2.8218055373952699E-3</v>
      </c>
      <c r="E89" s="302">
        <f t="shared" si="19"/>
        <v>2.7522200710152689E-3</v>
      </c>
      <c r="F89" s="302">
        <f t="shared" si="19"/>
        <v>2.4365511034887956E-3</v>
      </c>
      <c r="G89" s="302">
        <f t="shared" si="19"/>
        <v>2.5067375691912785E-3</v>
      </c>
      <c r="H89" s="302">
        <f t="shared" si="19"/>
        <v>2.723292505200182E-3</v>
      </c>
      <c r="I89" s="302">
        <f t="shared" si="19"/>
        <v>2.4549757399828062E-3</v>
      </c>
      <c r="J89" s="302">
        <f t="shared" si="19"/>
        <v>3.2859436577166137E-3</v>
      </c>
      <c r="K89" s="302">
        <f t="shared" si="19"/>
        <v>3.234204176238899E-3</v>
      </c>
      <c r="L89" s="302">
        <f t="shared" si="19"/>
        <v>4.1689002239333672E-3</v>
      </c>
      <c r="M89" s="302">
        <f t="shared" si="19"/>
        <v>1.0259327449672186E-3</v>
      </c>
      <c r="N89" s="302">
        <f t="shared" si="19"/>
        <v>1.0235206503303959E-3</v>
      </c>
      <c r="O89" s="302">
        <f t="shared" si="19"/>
        <v>1.0341830287756671E-3</v>
      </c>
      <c r="P89" s="302">
        <f t="shared" si="19"/>
        <v>1.120400830506131E-3</v>
      </c>
      <c r="Q89" s="302">
        <f t="shared" si="19"/>
        <v>1.0799451083250329E-3</v>
      </c>
      <c r="R89" s="302">
        <f t="shared" si="19"/>
        <v>1.1426515630082474E-3</v>
      </c>
      <c r="S89" s="302">
        <f t="shared" si="19"/>
        <v>1.0657888890699223E-3</v>
      </c>
      <c r="T89" s="302">
        <f t="shared" si="19"/>
        <v>9.3689782888863743E-4</v>
      </c>
      <c r="U89" s="302">
        <f t="shared" si="19"/>
        <v>2.1354999960816628E-3</v>
      </c>
      <c r="V89" s="302">
        <f t="shared" si="19"/>
        <v>1.5298190498970546E-3</v>
      </c>
      <c r="W89" s="302">
        <f t="shared" si="19"/>
        <v>8.8043802948591955E-4</v>
      </c>
      <c r="X89" s="302">
        <f t="shared" si="19"/>
        <v>7.805398923245914E-4</v>
      </c>
      <c r="Y89" s="302">
        <f t="shared" si="19"/>
        <v>8.0339828510269024E-4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1.8048937025953671E-2</v>
      </c>
      <c r="C90" s="302">
        <f t="shared" si="20"/>
        <v>1.7335646230856854E-2</v>
      </c>
      <c r="D90" s="302">
        <f t="shared" si="20"/>
        <v>1.7306394679985772E-2</v>
      </c>
      <c r="E90" s="302">
        <f t="shared" si="20"/>
        <v>1.744704307411071E-2</v>
      </c>
      <c r="F90" s="302">
        <f t="shared" si="20"/>
        <v>2.1778939451739216E-2</v>
      </c>
      <c r="G90" s="302">
        <f t="shared" si="20"/>
        <v>2.1032162087234307E-2</v>
      </c>
      <c r="H90" s="302">
        <f t="shared" si="20"/>
        <v>2.0950831323822045E-2</v>
      </c>
      <c r="I90" s="302">
        <f t="shared" si="20"/>
        <v>2.2505403118983223E-2</v>
      </c>
      <c r="J90" s="302">
        <f t="shared" si="20"/>
        <v>2.0632205186408827E-2</v>
      </c>
      <c r="K90" s="302">
        <f t="shared" si="20"/>
        <v>2.1270509997992786E-2</v>
      </c>
      <c r="L90" s="302">
        <f t="shared" si="20"/>
        <v>1.9394419107505806E-2</v>
      </c>
      <c r="M90" s="302">
        <f t="shared" si="20"/>
        <v>2.4913430455537813E-2</v>
      </c>
      <c r="N90" s="302">
        <f t="shared" si="20"/>
        <v>2.6048948082229392E-2</v>
      </c>
      <c r="O90" s="302">
        <f t="shared" si="20"/>
        <v>2.5766070653254172E-2</v>
      </c>
      <c r="P90" s="302">
        <f t="shared" si="20"/>
        <v>2.5546168106729137E-2</v>
      </c>
      <c r="Q90" s="302">
        <f t="shared" si="20"/>
        <v>2.5831902891055435E-2</v>
      </c>
      <c r="R90" s="302">
        <f t="shared" si="20"/>
        <v>2.4841941283688582E-2</v>
      </c>
      <c r="S90" s="302">
        <f t="shared" si="20"/>
        <v>2.560286538092638E-2</v>
      </c>
      <c r="T90" s="302">
        <f t="shared" si="20"/>
        <v>2.6156130124573799E-2</v>
      </c>
      <c r="U90" s="302">
        <f t="shared" si="20"/>
        <v>2.3706703871727797E-2</v>
      </c>
      <c r="V90" s="302">
        <f t="shared" si="20"/>
        <v>2.5956239940842552E-2</v>
      </c>
      <c r="W90" s="302">
        <f t="shared" si="20"/>
        <v>2.0182369315116373E-2</v>
      </c>
      <c r="X90" s="302">
        <f t="shared" si="20"/>
        <v>2.1036354595624328E-2</v>
      </c>
      <c r="Y90" s="302">
        <f t="shared" si="20"/>
        <v>2.0772681149402193E-2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1.792065488142635E-2</v>
      </c>
      <c r="C91" s="301">
        <f t="shared" si="21"/>
        <v>1.3850138383592147E-2</v>
      </c>
      <c r="D91" s="301">
        <f t="shared" si="21"/>
        <v>1.0967970566052051E-2</v>
      </c>
      <c r="E91" s="301">
        <f t="shared" si="21"/>
        <v>1.287446474065362E-2</v>
      </c>
      <c r="F91" s="301">
        <f t="shared" si="21"/>
        <v>1.698926005767995E-2</v>
      </c>
      <c r="G91" s="301">
        <f t="shared" si="21"/>
        <v>1.6033203694586561E-2</v>
      </c>
      <c r="H91" s="301">
        <f t="shared" si="21"/>
        <v>1.4363539880378567E-2</v>
      </c>
      <c r="I91" s="301">
        <f t="shared" si="21"/>
        <v>1.3308582813211565E-2</v>
      </c>
      <c r="J91" s="301">
        <f t="shared" si="21"/>
        <v>1.1577878015124591E-2</v>
      </c>
      <c r="K91" s="301">
        <f t="shared" si="21"/>
        <v>1.1142338625484163E-2</v>
      </c>
      <c r="L91" s="301">
        <f t="shared" si="21"/>
        <v>1.3730597807496071E-2</v>
      </c>
      <c r="M91" s="301">
        <f t="shared" si="21"/>
        <v>2.5520702703819037E-2</v>
      </c>
      <c r="N91" s="301">
        <f t="shared" si="21"/>
        <v>2.0898015972543253E-2</v>
      </c>
      <c r="O91" s="301">
        <f t="shared" si="21"/>
        <v>2.1726882101498257E-2</v>
      </c>
      <c r="P91" s="301">
        <f t="shared" si="21"/>
        <v>2.2462920047205147E-2</v>
      </c>
      <c r="Q91" s="301">
        <f t="shared" si="21"/>
        <v>1.8250008191590367E-2</v>
      </c>
      <c r="R91" s="301">
        <f t="shared" si="21"/>
        <v>1.7262436998021366E-2</v>
      </c>
      <c r="S91" s="301">
        <f t="shared" si="21"/>
        <v>2.1787506449138752E-2</v>
      </c>
      <c r="T91" s="301">
        <f t="shared" si="21"/>
        <v>1.7325275647155493E-2</v>
      </c>
      <c r="U91" s="301">
        <f t="shared" si="21"/>
        <v>1.317516737924336E-2</v>
      </c>
      <c r="V91" s="301">
        <f t="shared" si="21"/>
        <v>3.2669491465151901E-3</v>
      </c>
      <c r="W91" s="301">
        <f t="shared" si="21"/>
        <v>1.3322303085106648E-2</v>
      </c>
      <c r="X91" s="301">
        <f t="shared" si="21"/>
        <v>4.0737835483722531E-3</v>
      </c>
      <c r="Y91" s="301">
        <f t="shared" si="21"/>
        <v>3.7156772393772482E-3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0.38856426830121715</v>
      </c>
      <c r="C92" s="235">
        <f t="shared" si="22"/>
        <v>0.37202827813317435</v>
      </c>
      <c r="D92" s="235">
        <f t="shared" si="22"/>
        <v>0.37202232655759016</v>
      </c>
      <c r="E92" s="235">
        <f t="shared" si="22"/>
        <v>0.37714717378089946</v>
      </c>
      <c r="F92" s="235">
        <f t="shared" si="22"/>
        <v>0.47418571194757481</v>
      </c>
      <c r="G92" s="235">
        <f t="shared" si="22"/>
        <v>0.4589078582320299</v>
      </c>
      <c r="H92" s="235">
        <f t="shared" si="22"/>
        <v>0.45650244984984878</v>
      </c>
      <c r="I92" s="235">
        <f t="shared" si="22"/>
        <v>0.48831461320202718</v>
      </c>
      <c r="J92" s="235">
        <f t="shared" si="22"/>
        <v>0.45105684523346323</v>
      </c>
      <c r="K92" s="235">
        <f t="shared" si="22"/>
        <v>0.46639141566309089</v>
      </c>
      <c r="L92" s="235">
        <f t="shared" si="22"/>
        <v>0.42169246405673638</v>
      </c>
      <c r="M92" s="235">
        <f t="shared" si="22"/>
        <v>0.54055799250257874</v>
      </c>
      <c r="N92" s="235">
        <f t="shared" si="22"/>
        <v>0.55806111240150125</v>
      </c>
      <c r="O92" s="235">
        <f t="shared" si="22"/>
        <v>0.5487635517872288</v>
      </c>
      <c r="P92" s="235">
        <f t="shared" si="22"/>
        <v>0.54338313579190711</v>
      </c>
      <c r="Q92" s="235">
        <f t="shared" si="22"/>
        <v>0.55146437319656483</v>
      </c>
      <c r="R92" s="235">
        <f t="shared" si="22"/>
        <v>0.53011562267450929</v>
      </c>
      <c r="S92" s="235">
        <f t="shared" si="22"/>
        <v>0.5459232264515288</v>
      </c>
      <c r="T92" s="235">
        <f t="shared" si="22"/>
        <v>0.55924771121660299</v>
      </c>
      <c r="U92" s="235">
        <f t="shared" si="22"/>
        <v>0.50911085722992344</v>
      </c>
      <c r="V92" s="235">
        <f t="shared" si="22"/>
        <v>0.55397915001171272</v>
      </c>
      <c r="W92" s="235">
        <f t="shared" si="22"/>
        <v>0.46220264305837105</v>
      </c>
      <c r="X92" s="235">
        <f t="shared" si="22"/>
        <v>0.48449610466690735</v>
      </c>
      <c r="Y92" s="235">
        <f t="shared" si="22"/>
        <v>0.48276708134516838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59.636649001127097</v>
      </c>
      <c r="C96" s="320">
        <f t="shared" si="23"/>
        <v>63.77656699735703</v>
      </c>
      <c r="D96" s="320">
        <f t="shared" si="23"/>
        <v>67.121478154124162</v>
      </c>
      <c r="E96" s="320">
        <f t="shared" si="23"/>
        <v>43.73612363118562</v>
      </c>
      <c r="F96" s="320">
        <f t="shared" si="23"/>
        <v>40.45588464175335</v>
      </c>
      <c r="G96" s="320">
        <f t="shared" si="23"/>
        <v>46.910940230843607</v>
      </c>
      <c r="H96" s="320">
        <f t="shared" si="23"/>
        <v>43.253012526892704</v>
      </c>
      <c r="I96" s="320">
        <f t="shared" si="23"/>
        <v>43.045202594508538</v>
      </c>
      <c r="J96" s="320">
        <f t="shared" si="23"/>
        <v>42.364942065752018</v>
      </c>
      <c r="K96" s="320">
        <f t="shared" si="23"/>
        <v>37.669146273230233</v>
      </c>
      <c r="L96" s="320">
        <f t="shared" si="23"/>
        <v>42.28676742046089</v>
      </c>
      <c r="M96" s="320">
        <f t="shared" si="23"/>
        <v>26.375649878091796</v>
      </c>
      <c r="N96" s="320">
        <f t="shared" si="23"/>
        <v>28.045584813952182</v>
      </c>
      <c r="O96" s="320">
        <f t="shared" si="23"/>
        <v>27.734013980419519</v>
      </c>
      <c r="P96" s="320">
        <f t="shared" si="23"/>
        <v>27.0583695490946</v>
      </c>
      <c r="Q96" s="320">
        <f t="shared" si="23"/>
        <v>26.012639505685254</v>
      </c>
      <c r="R96" s="320">
        <f t="shared" si="23"/>
        <v>26.18198789580466</v>
      </c>
      <c r="S96" s="320">
        <f t="shared" si="23"/>
        <v>25.225128726658184</v>
      </c>
      <c r="T96" s="320">
        <f t="shared" si="23"/>
        <v>25.611118942476338</v>
      </c>
      <c r="U96" s="320">
        <f t="shared" si="23"/>
        <v>27.131500217517925</v>
      </c>
      <c r="V96" s="320">
        <f t="shared" si="23"/>
        <v>25.735701177907366</v>
      </c>
      <c r="W96" s="320">
        <f t="shared" si="23"/>
        <v>22.945763341297535</v>
      </c>
      <c r="X96" s="320">
        <f t="shared" si="23"/>
        <v>21.323330421196445</v>
      </c>
      <c r="Y96" s="320">
        <f t="shared" si="23"/>
        <v>20.008170484568204</v>
      </c>
      <c r="DA96" s="95"/>
    </row>
    <row r="97" spans="1:105" ht="12" customHeight="1" x14ac:dyDescent="0.25">
      <c r="A97" s="55" t="s">
        <v>91</v>
      </c>
      <c r="B97" s="330">
        <f>IF(B$6=0,0,B$6/OIS!B$5*1000)</f>
        <v>1.2502283426683267</v>
      </c>
      <c r="C97" s="330">
        <f>IF(C$6=0,0,C$6/OIS!C$5*1000)</f>
        <v>1.2720498886617144</v>
      </c>
      <c r="D97" s="330">
        <f>IF(D$6=0,0,D$6/OIS!D$5*1000)</f>
        <v>1.3432332749674603</v>
      </c>
      <c r="E97" s="330">
        <f>IF(E$6=0,0,E$6/OIS!E$5*1000)</f>
        <v>0.89717256730000183</v>
      </c>
      <c r="F97" s="330">
        <f>IF(F$6=0,0,F$6/OIS!F$5*1000)</f>
        <v>1.0580864893468707</v>
      </c>
      <c r="G97" s="330">
        <f>IF(G$6=0,0,G$6/OIS!G$5*1000)</f>
        <v>1.1922638171681972</v>
      </c>
      <c r="H97" s="330">
        <f>IF(H$6=0,0,H$6/OIS!H$5*1000)</f>
        <v>1.0906472518959625</v>
      </c>
      <c r="I97" s="330">
        <f>IF(I$6=0,0,I$6/OIS!I$5*1000)</f>
        <v>1.1516484056597156</v>
      </c>
      <c r="J97" s="330">
        <f>IF(J$6=0,0,J$6/OIS!J$5*1000)</f>
        <v>1.0622295918129503</v>
      </c>
      <c r="K97" s="330">
        <f>IF(K$6=0,0,K$6/OIS!K$5*1000)</f>
        <v>0.98208932391408976</v>
      </c>
      <c r="L97" s="330">
        <f>IF(L$6=0,0,L$6/OIS!L$5*1000)</f>
        <v>0.98095670416499758</v>
      </c>
      <c r="M97" s="330">
        <f>IF(M$6=0,0,M$6/OIS!M$5*1000)</f>
        <v>0.78114707591069887</v>
      </c>
      <c r="N97" s="330">
        <f>IF(N$6=0,0,N$6/OIS!N$5*1000)</f>
        <v>0.83621142095939949</v>
      </c>
      <c r="O97" s="330">
        <f>IF(O$6=0,0,O$6/OIS!O$5*1000)</f>
        <v>0.8034708138214911</v>
      </c>
      <c r="P97" s="330">
        <f>IF(P$6=0,0,P$6/OIS!P$5*1000)</f>
        <v>0.77416728561548864</v>
      </c>
      <c r="Q97" s="330">
        <f>IF(Q$6=0,0,Q$6/OIS!Q$5*1000)</f>
        <v>0.76097204584929778</v>
      </c>
      <c r="R97" s="330">
        <f>IF(R$6=0,0,R$6/OIS!R$5*1000)</f>
        <v>0.73566671120661886</v>
      </c>
      <c r="S97" s="330">
        <f>IF(S$6=0,0,S$6/OIS!S$5*1000)</f>
        <v>0.72874217999966084</v>
      </c>
      <c r="T97" s="330">
        <f>IF(T$6=0,0,T$6/OIS!T$5*1000)</f>
        <v>0.76218670462195426</v>
      </c>
      <c r="U97" s="330">
        <f>IF(U$6=0,0,U$6/OIS!U$5*1000)</f>
        <v>0.74159198130521964</v>
      </c>
      <c r="V97" s="330">
        <f>IF(V$6=0,0,V$6/OIS!V$5*1000)</f>
        <v>0.75591528515647133</v>
      </c>
      <c r="W97" s="330">
        <f>IF(W$6=0,0,W$6/OIS!W$5*1000)</f>
        <v>0.64037241454091065</v>
      </c>
      <c r="X97" s="330">
        <f>IF(X$6=0,0,X$6/OIS!X$5*1000)</f>
        <v>0.62967714234307448</v>
      </c>
      <c r="Y97" s="330">
        <f>IF(Y$6=0,0,Y$6/OIS!Y$5*1000)</f>
        <v>0.59744250729328219</v>
      </c>
      <c r="DA97" s="67"/>
    </row>
    <row r="98" spans="1:105" ht="12" customHeight="1" x14ac:dyDescent="0.25">
      <c r="A98" s="173" t="s">
        <v>92</v>
      </c>
      <c r="B98" s="331">
        <f>IF(B$7=0,0,B$7/OIS!B$5*1000)</f>
        <v>0.73146061831838616</v>
      </c>
      <c r="C98" s="331">
        <f>IF(C$7=0,0,C$7/OIS!C$5*1000)</f>
        <v>0.74624315294178944</v>
      </c>
      <c r="D98" s="331">
        <f>IF(D$7=0,0,D$7/OIS!D$5*1000)</f>
        <v>0.78687414378871845</v>
      </c>
      <c r="E98" s="331">
        <f>IF(E$7=0,0,E$7/OIS!E$5*1000)</f>
        <v>0.52309648152841492</v>
      </c>
      <c r="F98" s="331">
        <f>IF(F$7=0,0,F$7/OIS!F$5*1000)</f>
        <v>0.61328082310242094</v>
      </c>
      <c r="G98" s="331">
        <f>IF(G$7=0,0,G$7/OIS!G$5*1000)</f>
        <v>0.68985904548966326</v>
      </c>
      <c r="H98" s="331">
        <f>IF(H$7=0,0,H$7/OIS!H$5*1000)</f>
        <v>0.63176482033333903</v>
      </c>
      <c r="I98" s="331">
        <f>IF(I$7=0,0,I$7/OIS!I$5*1000)</f>
        <v>0.66939296051011832</v>
      </c>
      <c r="J98" s="331">
        <f>IF(J$7=0,0,J$7/OIS!J$5*1000)</f>
        <v>0.61366443568170348</v>
      </c>
      <c r="K98" s="331">
        <f>IF(K$7=0,0,K$7/OIS!K$5*1000)</f>
        <v>0.56603552750960195</v>
      </c>
      <c r="L98" s="331">
        <f>IF(L$7=0,0,L$7/OIS!L$5*1000)</f>
        <v>0.56920620973718028</v>
      </c>
      <c r="M98" s="331">
        <f>IF(M$7=0,0,M$7/OIS!M$5*1000)</f>
        <v>0.45404349999860266</v>
      </c>
      <c r="N98" s="331">
        <f>IF(N$7=0,0,N$7/OIS!N$5*1000)</f>
        <v>0.49128612010416117</v>
      </c>
      <c r="O98" s="331">
        <f>IF(O$7=0,0,O$7/OIS!O$5*1000)</f>
        <v>0.47449071588621905</v>
      </c>
      <c r="P98" s="331">
        <f>IF(P$7=0,0,P$7/OIS!P$5*1000)</f>
        <v>0.45770724768418836</v>
      </c>
      <c r="Q98" s="331">
        <f>IF(Q$7=0,0,Q$7/OIS!Q$5*1000)</f>
        <v>0.44845830235705336</v>
      </c>
      <c r="R98" s="331">
        <f>IF(R$7=0,0,R$7/OIS!R$5*1000)</f>
        <v>0.43369981906508037</v>
      </c>
      <c r="S98" s="331">
        <f>IF(S$7=0,0,S$7/OIS!S$5*1000)</f>
        <v>0.42991602169621007</v>
      </c>
      <c r="T98" s="331">
        <f>IF(T$7=0,0,T$7/OIS!T$5*1000)</f>
        <v>0.44856791423037423</v>
      </c>
      <c r="U98" s="331">
        <f>IF(U$7=0,0,U$7/OIS!U$5*1000)</f>
        <v>0.43478964305889434</v>
      </c>
      <c r="V98" s="331">
        <f>IF(V$7=0,0,V$7/OIS!V$5*1000)</f>
        <v>0.44557692377353914</v>
      </c>
      <c r="W98" s="331">
        <f>IF(W$7=0,0,W$7/OIS!W$5*1000)</f>
        <v>0.35762858130048714</v>
      </c>
      <c r="X98" s="331">
        <f>IF(X$7=0,0,X$7/OIS!X$5*1000)</f>
        <v>0.35034306630575351</v>
      </c>
      <c r="Y98" s="331">
        <f>IF(Y$7=0,0,Y$7/OIS!Y$5*1000)</f>
        <v>0.33048216813547027</v>
      </c>
      <c r="DA98" s="177"/>
    </row>
    <row r="99" spans="1:105" ht="12" customHeight="1" x14ac:dyDescent="0.25">
      <c r="A99" s="173" t="s">
        <v>93</v>
      </c>
      <c r="B99" s="331">
        <f>IF(B$8=0,0,B$8/OIS!B$5*1000)</f>
        <v>1.3731921515667018</v>
      </c>
      <c r="C99" s="331">
        <f>IF(C$8=0,0,C$8/OIS!C$5*1000)</f>
        <v>1.4029637559495167</v>
      </c>
      <c r="D99" s="331">
        <f>IF(D$8=0,0,D$8/OIS!D$5*1000)</f>
        <v>1.4782236258527321</v>
      </c>
      <c r="E99" s="331">
        <f>IF(E$8=0,0,E$8/OIS!E$5*1000)</f>
        <v>0.98021549888681703</v>
      </c>
      <c r="F99" s="331">
        <f>IF(F$8=0,0,F$8/OIS!F$5*1000)</f>
        <v>1.1455524245276114</v>
      </c>
      <c r="G99" s="331">
        <f>IF(G$8=0,0,G$8/OIS!G$5*1000)</f>
        <v>1.2873870097833273</v>
      </c>
      <c r="H99" s="331">
        <f>IF(H$8=0,0,H$8/OIS!H$5*1000)</f>
        <v>1.1796856926434687</v>
      </c>
      <c r="I99" s="331">
        <f>IF(I$8=0,0,I$8/OIS!I$5*1000)</f>
        <v>1.2522689676505609</v>
      </c>
      <c r="J99" s="331">
        <f>IF(J$8=0,0,J$8/OIS!J$5*1000)</f>
        <v>1.1442278410615125</v>
      </c>
      <c r="K99" s="331">
        <f>IF(K$8=0,0,K$8/OIS!K$5*1000)</f>
        <v>1.0540692051047253</v>
      </c>
      <c r="L99" s="331">
        <f>IF(L$8=0,0,L$8/OIS!L$5*1000)</f>
        <v>1.063863206002758</v>
      </c>
      <c r="M99" s="331">
        <f>IF(M$8=0,0,M$8/OIS!M$5*1000)</f>
        <v>0.84940690101550165</v>
      </c>
      <c r="N99" s="331">
        <f>IF(N$8=0,0,N$8/OIS!N$5*1000)</f>
        <v>0.92436095494928883</v>
      </c>
      <c r="O99" s="331">
        <f>IF(O$8=0,0,O$8/OIS!O$5*1000)</f>
        <v>0.89519540645060447</v>
      </c>
      <c r="P99" s="331">
        <f>IF(P$8=0,0,P$8/OIS!P$5*1000)</f>
        <v>0.86404899515591982</v>
      </c>
      <c r="Q99" s="331">
        <f>IF(Q$8=0,0,Q$8/OIS!Q$5*1000)</f>
        <v>0.8451534742128477</v>
      </c>
      <c r="R99" s="331">
        <f>IF(R$8=0,0,R$8/OIS!R$5*1000)</f>
        <v>0.81749374443801315</v>
      </c>
      <c r="S99" s="331">
        <f>IF(S$8=0,0,S$8/OIS!S$5*1000)</f>
        <v>0.81065836826003357</v>
      </c>
      <c r="T99" s="331">
        <f>IF(T$8=0,0,T$8/OIS!T$5*1000)</f>
        <v>0.84475691938948083</v>
      </c>
      <c r="U99" s="331">
        <f>IF(U$8=0,0,U$8/OIS!U$5*1000)</f>
        <v>0.81715776120250438</v>
      </c>
      <c r="V99" s="331">
        <f>IF(V$8=0,0,V$8/OIS!V$5*1000)</f>
        <v>0.83982148304016491</v>
      </c>
      <c r="W99" s="331">
        <f>IF(W$8=0,0,W$8/OIS!W$5*1000)</f>
        <v>0.65432106565537229</v>
      </c>
      <c r="X99" s="331">
        <f>IF(X$8=0,0,X$8/OIS!X$5*1000)</f>
        <v>0.63961342264745236</v>
      </c>
      <c r="Y99" s="331">
        <f>IF(Y$8=0,0,Y$8/OIS!Y$5*1000)</f>
        <v>0.60132417780468916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0.43103681371151903</v>
      </c>
      <c r="C100" s="331">
        <f>IF(C$9=0,0,C$9/OIS!C$5*1000)</f>
        <v>0.43827776089246917</v>
      </c>
      <c r="D100" s="331">
        <f>IF(D$9=0,0,D$9/OIS!D$5*1000)</f>
        <v>0.46296170541661386</v>
      </c>
      <c r="E100" s="331">
        <f>IF(E$9=0,0,E$9/OIS!E$5*1000)</f>
        <v>0.30956787186604123</v>
      </c>
      <c r="F100" s="331">
        <f>IF(F$9=0,0,F$9/OIS!F$5*1000)</f>
        <v>0.36560043661012065</v>
      </c>
      <c r="G100" s="331">
        <f>IF(G$9=0,0,G$9/OIS!G$5*1000)</f>
        <v>0.41212980869156696</v>
      </c>
      <c r="H100" s="331">
        <f>IF(H$9=0,0,H$9/OIS!H$5*1000)</f>
        <v>0.37690560202231843</v>
      </c>
      <c r="I100" s="331">
        <f>IF(I$9=0,0,I$9/OIS!I$5*1000)</f>
        <v>0.39766513534251313</v>
      </c>
      <c r="J100" s="331">
        <f>IF(J$9=0,0,J$9/OIS!J$5*1000)</f>
        <v>0.3673147002987483</v>
      </c>
      <c r="K100" s="331">
        <f>IF(K$9=0,0,K$9/OIS!K$5*1000)</f>
        <v>0.33978896745705384</v>
      </c>
      <c r="L100" s="331">
        <f>IF(L$9=0,0,L$9/OIS!L$5*1000)</f>
        <v>0.33886141526096319</v>
      </c>
      <c r="M100" s="331">
        <f>IF(M$9=0,0,M$9/OIS!M$5*1000)</f>
        <v>0.269730222377984</v>
      </c>
      <c r="N100" s="331">
        <f>IF(N$9=0,0,N$9/OIS!N$5*1000)</f>
        <v>0.28801032104440127</v>
      </c>
      <c r="O100" s="331">
        <f>IF(O$9=0,0,O$9/OIS!O$5*1000)</f>
        <v>0.27639183207453361</v>
      </c>
      <c r="P100" s="331">
        <f>IF(P$9=0,0,P$9/OIS!P$5*1000)</f>
        <v>0.26623839457543813</v>
      </c>
      <c r="Q100" s="331">
        <f>IF(Q$9=0,0,Q$9/OIS!Q$5*1000)</f>
        <v>0.26190332466512012</v>
      </c>
      <c r="R100" s="331">
        <f>IF(R$9=0,0,R$9/OIS!R$5*1000)</f>
        <v>0.25317235137008942</v>
      </c>
      <c r="S100" s="331">
        <f>IF(S$9=0,0,S$9/OIS!S$5*1000)</f>
        <v>0.25074753033757713</v>
      </c>
      <c r="T100" s="331">
        <f>IF(T$9=0,0,T$9/OIS!T$5*1000)</f>
        <v>0.26240630574982848</v>
      </c>
      <c r="U100" s="331">
        <f>IF(U$9=0,0,U$9/OIS!U$5*1000)</f>
        <v>0.25554818677156982</v>
      </c>
      <c r="V100" s="331">
        <f>IF(V$9=0,0,V$9/OIS!V$5*1000)</f>
        <v>0.26014911583453387</v>
      </c>
      <c r="W100" s="331">
        <f>IF(W$9=0,0,W$9/OIS!W$5*1000)</f>
        <v>0.22316472049661157</v>
      </c>
      <c r="X100" s="331">
        <f>IF(X$9=0,0,X$9/OIS!X$5*1000)</f>
        <v>0.21962139250646093</v>
      </c>
      <c r="Y100" s="331">
        <f>IF(Y$9=0,0,Y$9/OIS!Y$5*1000)</f>
        <v>0.20864830567638215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1.2147362727401165</v>
      </c>
      <c r="C101" s="332">
        <f>IF(C$10=0,0,C$10/OIS!C$5*1000)</f>
        <v>1.2932348869131258</v>
      </c>
      <c r="D101" s="332">
        <f>IF(D$10=0,0,D$10/OIS!D$5*1000)</f>
        <v>1.3797515609212543</v>
      </c>
      <c r="E101" s="332">
        <f>IF(E$10=0,0,E$10/OIS!E$5*1000)</f>
        <v>0.90577145563549</v>
      </c>
      <c r="F101" s="332">
        <f>IF(F$10=0,0,F$10/OIS!F$5*1000)</f>
        <v>0.97743869707686171</v>
      </c>
      <c r="G101" s="332">
        <f>IF(G$10=0,0,G$10/OIS!G$5*1000)</f>
        <v>1.0900641279427961</v>
      </c>
      <c r="H101" s="332">
        <f>IF(H$10=0,0,H$10/OIS!H$5*1000)</f>
        <v>1.0104076784944054</v>
      </c>
      <c r="I101" s="332">
        <f>IF(I$10=0,0,I$10/OIS!I$5*1000)</f>
        <v>1.0992474454295822</v>
      </c>
      <c r="J101" s="332">
        <f>IF(J$10=0,0,J$10/OIS!J$5*1000)</f>
        <v>1.0220893175225947</v>
      </c>
      <c r="K101" s="332">
        <f>IF(K$10=0,0,K$10/OIS!K$5*1000)</f>
        <v>0.95108926869902233</v>
      </c>
      <c r="L101" s="332">
        <f>IF(L$10=0,0,L$10/OIS!L$5*1000)</f>
        <v>0.99918682826122973</v>
      </c>
      <c r="M101" s="332">
        <f>IF(M$10=0,0,M$10/OIS!M$5*1000)</f>
        <v>0.75927075471619987</v>
      </c>
      <c r="N101" s="332">
        <f>IF(N$10=0,0,N$10/OIS!N$5*1000)</f>
        <v>0.82958137592667869</v>
      </c>
      <c r="O101" s="332">
        <f>IF(O$10=0,0,O$10/OIS!O$5*1000)</f>
        <v>0.80897909652060296</v>
      </c>
      <c r="P101" s="332">
        <f>IF(P$10=0,0,P$10/OIS!P$5*1000)</f>
        <v>0.78266241212771792</v>
      </c>
      <c r="Q101" s="332">
        <f>IF(Q$10=0,0,Q$10/OIS!Q$5*1000)</f>
        <v>0.76971195118774427</v>
      </c>
      <c r="R101" s="332">
        <f>IF(R$10=0,0,R$10/OIS!R$5*1000)</f>
        <v>0.75106658043504826</v>
      </c>
      <c r="S101" s="332">
        <f>IF(S$10=0,0,S$10/OIS!S$5*1000)</f>
        <v>0.74416668705512101</v>
      </c>
      <c r="T101" s="332">
        <f>IF(T$10=0,0,T$10/OIS!T$5*1000)</f>
        <v>0.77442640306004717</v>
      </c>
      <c r="U101" s="332">
        <f>IF(U$10=0,0,U$10/OIS!U$5*1000)</f>
        <v>0.74821447957949239</v>
      </c>
      <c r="V101" s="332">
        <f>IF(V$10=0,0,V$10/OIS!V$5*1000)</f>
        <v>0.76161412354522273</v>
      </c>
      <c r="W101" s="332">
        <f>IF(W$10=0,0,W$10/OIS!W$5*1000)</f>
        <v>0.6063512729575693</v>
      </c>
      <c r="X101" s="332">
        <f>IF(X$10=0,0,X$10/OIS!X$5*1000)</f>
        <v>0.60030459554341442</v>
      </c>
      <c r="Y101" s="332">
        <f>IF(Y$10=0,0,Y$10/OIS!Y$5*1000)</f>
        <v>0.57176218408015111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11.49719852101572</v>
      </c>
      <c r="C102" s="348">
        <f>IF(C$16=0,0,C$16/OIS!C$5*1000)</f>
        <v>13.090604864917847</v>
      </c>
      <c r="D102" s="348">
        <f>IF(D$16=0,0,D$16/OIS!D$5*1000)</f>
        <v>13.965813557468458</v>
      </c>
      <c r="E102" s="348">
        <f>IF(E$16=0,0,E$16/OIS!E$5*1000)</f>
        <v>8.9015379797332166</v>
      </c>
      <c r="F102" s="348">
        <f>IF(F$16=0,0,F$16/OIS!F$5*1000)</f>
        <v>7.4747959544084521</v>
      </c>
      <c r="G102" s="348">
        <f>IF(G$16=0,0,G$16/OIS!G$5*1000)</f>
        <v>8.8866973645493665</v>
      </c>
      <c r="H102" s="348">
        <f>IF(H$16=0,0,H$16/OIS!H$5*1000)</f>
        <v>8.9451565100555737</v>
      </c>
      <c r="I102" s="348">
        <f>IF(I$16=0,0,I$16/OIS!I$5*1000)</f>
        <v>8.0154125580687605</v>
      </c>
      <c r="J102" s="348">
        <f>IF(J$16=0,0,J$16/OIS!J$5*1000)</f>
        <v>10.344221206684495</v>
      </c>
      <c r="K102" s="348">
        <f>IF(K$16=0,0,K$16/OIS!K$5*1000)</f>
        <v>8.9811795565886463</v>
      </c>
      <c r="L102" s="348">
        <f>IF(L$16=0,0,L$16/OIS!L$5*1000)</f>
        <v>12.921222804448277</v>
      </c>
      <c r="M102" s="348">
        <f>IF(M$16=0,0,M$16/OIS!M$5*1000)</f>
        <v>2.6586153789583986</v>
      </c>
      <c r="N102" s="348">
        <f>IF(N$16=0,0,N$16/OIS!N$5*1000)</f>
        <v>2.7301830251038841</v>
      </c>
      <c r="O102" s="348">
        <f>IF(O$16=0,0,O$16/OIS!O$5*1000)</f>
        <v>2.7170213840756703</v>
      </c>
      <c r="P102" s="348">
        <f>IF(P$16=0,0,P$16/OIS!P$5*1000)</f>
        <v>2.8648749293998046</v>
      </c>
      <c r="Q102" s="348">
        <f>IF(Q$16=0,0,Q$16/OIS!Q$5*1000)</f>
        <v>2.6307621723442303</v>
      </c>
      <c r="R102" s="348">
        <f>IF(R$16=0,0,R$16/OIS!R$5*1000)</f>
        <v>2.7894922858456956</v>
      </c>
      <c r="S102" s="348">
        <f>IF(S$16=0,0,S$16/OIS!S$5*1000)</f>
        <v>2.5622249641828931</v>
      </c>
      <c r="T102" s="348">
        <f>IF(T$16=0,0,T$16/OIS!T$5*1000)</f>
        <v>2.366609042158252</v>
      </c>
      <c r="U102" s="348">
        <f>IF(U$16=0,0,U$16/OIS!U$5*1000)</f>
        <v>4.7271814246160044</v>
      </c>
      <c r="V102" s="348">
        <f>IF(V$16=0,0,V$16/OIS!V$5*1000)</f>
        <v>3.3776482765424807</v>
      </c>
      <c r="W102" s="348">
        <f>IF(W$16=0,0,W$16/OIS!W$5*1000)</f>
        <v>2.4328404774620034</v>
      </c>
      <c r="X102" s="348">
        <f>IF(X$16=0,0,X$16/OIS!X$5*1000)</f>
        <v>2.0792705000775396</v>
      </c>
      <c r="Y102" s="348">
        <f>IF(Y$16=0,0,Y$16/OIS!Y$5*1000)</f>
        <v>1.9824828219082753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13.474109693357789</v>
      </c>
      <c r="C103" s="348">
        <f>IF(C$27=0,0,C$27/OIS!C$5*1000)</f>
        <v>14.84116383898605</v>
      </c>
      <c r="D103" s="348">
        <f>IF(D$27=0,0,D$27/OIS!D$5*1000)</f>
        <v>15.487490138335493</v>
      </c>
      <c r="E103" s="348">
        <f>IF(E$27=0,0,E$27/OIS!E$5*1000)</f>
        <v>9.9939614481696601</v>
      </c>
      <c r="F103" s="348">
        <f>IF(F$27=0,0,F$27/OIS!F$5*1000)</f>
        <v>5.8650355157403116</v>
      </c>
      <c r="G103" s="348">
        <f>IF(G$27=0,0,G$27/OIS!G$5*1000)</f>
        <v>7.3519914053802999</v>
      </c>
      <c r="H103" s="348">
        <f>IF(H$27=0,0,H$27/OIS!H$5*1000)</f>
        <v>6.1904048302181858</v>
      </c>
      <c r="I103" s="348">
        <f>IF(I$27=0,0,I$27/OIS!I$5*1000)</f>
        <v>5.6356970654734972</v>
      </c>
      <c r="J103" s="348">
        <f>IF(J$27=0,0,J$27/OIS!J$5*1000)</f>
        <v>4.7434045698650591</v>
      </c>
      <c r="K103" s="348">
        <f>IF(K$27=0,0,K$27/OIS!K$5*1000)</f>
        <v>3.8074858329132497</v>
      </c>
      <c r="L103" s="348">
        <f>IF(L$27=0,0,L$27/OIS!L$5*1000)</f>
        <v>3.3201891134086585</v>
      </c>
      <c r="M103" s="348">
        <f>IF(M$27=0,0,M$27/OIS!M$5*1000)</f>
        <v>4.4541738103461412</v>
      </c>
      <c r="N103" s="348">
        <f>IF(N$27=0,0,N$27/OIS!N$5*1000)</f>
        <v>4.3777488224653354</v>
      </c>
      <c r="O103" s="348">
        <f>IF(O$27=0,0,O$27/OIS!O$5*1000)</f>
        <v>4.5707796287176201</v>
      </c>
      <c r="P103" s="348">
        <f>IF(P$27=0,0,P$27/OIS!P$5*1000)</f>
        <v>4.3992123444007021</v>
      </c>
      <c r="Q103" s="348">
        <f>IF(Q$27=0,0,Q$27/OIS!Q$5*1000)</f>
        <v>4.1890976384109289</v>
      </c>
      <c r="R103" s="348">
        <f>IF(R$27=0,0,R$27/OIS!R$5*1000)</f>
        <v>4.697743346298747</v>
      </c>
      <c r="S103" s="348">
        <f>IF(S$27=0,0,S$27/OIS!S$5*1000)</f>
        <v>4.1519886232397933</v>
      </c>
      <c r="T103" s="348">
        <f>IF(T$27=0,0,T$27/OIS!T$5*1000)</f>
        <v>4.1814539824286863</v>
      </c>
      <c r="U103" s="348">
        <f>IF(U$27=0,0,U$27/OIS!U$5*1000)</f>
        <v>3.5970022070083938</v>
      </c>
      <c r="V103" s="348">
        <f>IF(V$27=0,0,V$27/OIS!V$5*1000)</f>
        <v>3.5511463353083563</v>
      </c>
      <c r="W103" s="348">
        <f>IF(W$27=0,0,W$27/OIS!W$5*1000)</f>
        <v>6.0677224116757253</v>
      </c>
      <c r="X103" s="348">
        <f>IF(X$27=0,0,X$27/OIS!X$5*1000)</f>
        <v>5.4389992486015251</v>
      </c>
      <c r="Y103" s="348">
        <f>IF(Y$27=0,0,Y$27/OIS!Y$5*1000)</f>
        <v>5.0908755561696113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3.6420669719647445</v>
      </c>
      <c r="C104" s="348">
        <f>IF(C$35=0,0,C$35/OIS!C$5*1000)</f>
        <v>4.16746903370022</v>
      </c>
      <c r="D104" s="348">
        <f>IF(D$35=0,0,D$35/OIS!D$5*1000)</f>
        <v>4.4785207600327261</v>
      </c>
      <c r="E104" s="348">
        <f>IF(E$35=0,0,E$35/OIS!E$5*1000)</f>
        <v>2.8502166496716752</v>
      </c>
      <c r="F104" s="348">
        <f>IF(F$35=0,0,F$35/OIS!F$5*1000)</f>
        <v>1.9233460872431247</v>
      </c>
      <c r="G104" s="348">
        <f>IF(G$35=0,0,G$35/OIS!G$5*1000)</f>
        <v>2.3657677541237634</v>
      </c>
      <c r="H104" s="348">
        <f>IF(H$35=0,0,H$35/OIS!H$5*1000)</f>
        <v>2.234298259379524</v>
      </c>
      <c r="I104" s="348">
        <f>IF(I$35=0,0,I$35/OIS!I$5*1000)</f>
        <v>1.9945108775121017</v>
      </c>
      <c r="J104" s="348">
        <f>IF(J$35=0,0,J$35/OIS!J$5*1000)</f>
        <v>2.3308152601914478</v>
      </c>
      <c r="K104" s="348">
        <f>IF(K$35=0,0,K$35/OIS!K$5*1000)</f>
        <v>1.9879553778764412</v>
      </c>
      <c r="L104" s="348">
        <f>IF(L$35=0,0,L$35/OIS!L$5*1000)</f>
        <v>2.6260298882386768</v>
      </c>
      <c r="M104" s="348">
        <f>IF(M$35=0,0,M$35/OIS!M$5*1000)</f>
        <v>0.51466931300722152</v>
      </c>
      <c r="N104" s="348">
        <f>IF(N$35=0,0,N$35/OIS!N$5*1000)</f>
        <v>0.55066967852789039</v>
      </c>
      <c r="O104" s="348">
        <f>IF(O$35=0,0,O$35/OIS!O$5*1000)</f>
        <v>0.58750397729568804</v>
      </c>
      <c r="P104" s="348">
        <f>IF(P$35=0,0,P$35/OIS!P$5*1000)</f>
        <v>0.58816637110701075</v>
      </c>
      <c r="Q104" s="348">
        <f>IF(Q$35=0,0,Q$35/OIS!Q$5*1000)</f>
        <v>0.55730591125165108</v>
      </c>
      <c r="R104" s="348">
        <f>IF(R$35=0,0,R$35/OIS!R$5*1000)</f>
        <v>0.64143904806372387</v>
      </c>
      <c r="S104" s="348">
        <f>IF(S$35=0,0,S$35/OIS!S$5*1000)</f>
        <v>0.52731213285034706</v>
      </c>
      <c r="T104" s="348">
        <f>IF(T$35=0,0,T$35/OIS!T$5*1000)</f>
        <v>0.48633224897886684</v>
      </c>
      <c r="U104" s="348">
        <f>IF(U$35=0,0,U$35/OIS!U$5*1000)</f>
        <v>0.91968597423102116</v>
      </c>
      <c r="V104" s="348">
        <f>IF(V$35=0,0,V$35/OIS!V$5*1000)</f>
        <v>0.67661359088379003</v>
      </c>
      <c r="W104" s="348">
        <f>IF(W$35=0,0,W$35/OIS!W$5*1000)</f>
        <v>0.5050962534721587</v>
      </c>
      <c r="X104" s="348">
        <f>IF(X$35=0,0,X$35/OIS!X$5*1000)</f>
        <v>0.42894100624783482</v>
      </c>
      <c r="Y104" s="348">
        <f>IF(Y$35=0,0,Y$35/OIS!Y$5*1000)</f>
        <v>0.40915730422950336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1.7812209276903672</v>
      </c>
      <c r="C105" s="348">
        <f>IF(C$54=0,0,C$54/OIS!C$5*1000)</f>
        <v>1.9145591305787049</v>
      </c>
      <c r="D105" s="348">
        <f>IF(D$54=0,0,D$54/OIS!D$5*1000)</f>
        <v>2.0317345257146324</v>
      </c>
      <c r="E105" s="348">
        <f>IF(E$54=0,0,E$54/OIS!E$5*1000)</f>
        <v>1.3165490771780706</v>
      </c>
      <c r="F105" s="348">
        <f>IF(F$54=0,0,F$54/OIS!F$5*1000)</f>
        <v>1.1618302073365587</v>
      </c>
      <c r="G105" s="348">
        <f>IF(G$54=0,0,G$54/OIS!G$5*1000)</f>
        <v>1.3548481285017286</v>
      </c>
      <c r="H105" s="348">
        <f>IF(H$54=0,0,H$54/OIS!H$5*1000)</f>
        <v>1.2273693295606765</v>
      </c>
      <c r="I105" s="348">
        <f>IF(I$54=0,0,I$54/OIS!I$5*1000)</f>
        <v>1.2368870802808696</v>
      </c>
      <c r="J105" s="348">
        <f>IF(J$54=0,0,J$54/OIS!J$5*1000)</f>
        <v>1.1374818946018621</v>
      </c>
      <c r="K105" s="348">
        <f>IF(K$54=0,0,K$54/OIS!K$5*1000)</f>
        <v>1.0111643724662827</v>
      </c>
      <c r="L105" s="348">
        <f>IF(L$54=0,0,L$54/OIS!L$5*1000)</f>
        <v>1.054617504380396</v>
      </c>
      <c r="M105" s="348">
        <f>IF(M$54=0,0,M$54/OIS!M$5*1000)</f>
        <v>0.70389945355006223</v>
      </c>
      <c r="N105" s="348">
        <f>IF(N$54=0,0,N$54/OIS!N$5*1000)</f>
        <v>0.78028575624504182</v>
      </c>
      <c r="O105" s="348">
        <f>IF(O$54=0,0,O$54/OIS!O$5*1000)</f>
        <v>0.77819145641153464</v>
      </c>
      <c r="P105" s="348">
        <f>IF(P$54=0,0,P$54/OIS!P$5*1000)</f>
        <v>0.75041988223600553</v>
      </c>
      <c r="Q105" s="348">
        <f>IF(Q$54=0,0,Q$54/OIS!Q$5*1000)</f>
        <v>0.72949986115181942</v>
      </c>
      <c r="R105" s="348">
        <f>IF(R$54=0,0,R$54/OIS!R$5*1000)</f>
        <v>0.73076827630641006</v>
      </c>
      <c r="S105" s="348">
        <f>IF(S$54=0,0,S$54/OIS!S$5*1000)</f>
        <v>0.69879590211174292</v>
      </c>
      <c r="T105" s="348">
        <f>IF(T$54=0,0,T$54/OIS!T$5*1000)</f>
        <v>0.71770007627228416</v>
      </c>
      <c r="U105" s="348">
        <f>IF(U$54=0,0,U$54/OIS!U$5*1000)</f>
        <v>0.71992516945464802</v>
      </c>
      <c r="V105" s="348">
        <f>IF(V$54=0,0,V$54/OIS!V$5*1000)</f>
        <v>0.72609695333211799</v>
      </c>
      <c r="W105" s="348">
        <f>IF(W$54=0,0,W$54/OIS!W$5*1000)</f>
        <v>0.5469832666452018</v>
      </c>
      <c r="X105" s="348">
        <f>IF(X$54=0,0,X$54/OIS!X$5*1000)</f>
        <v>0.51862288666197554</v>
      </c>
      <c r="Y105" s="348">
        <f>IF(Y$54=0,0,Y$54/OIS!Y$5*1000)</f>
        <v>0.48236548770821569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1.0687278050339584</v>
      </c>
      <c r="C106" s="348">
        <f>IF(C$68=0,0,C$68/OIS!C$5*1000)</f>
        <v>0.8833142785438306</v>
      </c>
      <c r="D106" s="348">
        <f>IF(D$68=0,0,D$68/OIS!D$5*1000)</f>
        <v>0.7361863967443395</v>
      </c>
      <c r="E106" s="348">
        <f>IF(E$68=0,0,E$68/OIS!E$5*1000)</f>
        <v>0.56307918158256687</v>
      </c>
      <c r="F106" s="348">
        <f>IF(F$68=0,0,F$68/OIS!F$5*1000)</f>
        <v>0.68731554504224779</v>
      </c>
      <c r="G106" s="348">
        <f>IF(G$68=0,0,G$68/OIS!G$5*1000)</f>
        <v>0.75213266022569103</v>
      </c>
      <c r="H106" s="348">
        <f>IF(H$68=0,0,H$68/OIS!H$5*1000)</f>
        <v>0.62126637037653687</v>
      </c>
      <c r="I106" s="348">
        <f>IF(I$68=0,0,I$68/OIS!I$5*1000)</f>
        <v>0.57287064344048633</v>
      </c>
      <c r="J106" s="348">
        <f>IF(J$68=0,0,J$68/OIS!J$5*1000)</f>
        <v>0.49049613135509734</v>
      </c>
      <c r="K106" s="348">
        <f>IF(K$68=0,0,K$68/OIS!K$5*1000)</f>
        <v>0.41972238350922603</v>
      </c>
      <c r="L106" s="348">
        <f>IF(L$68=0,0,L$68/OIS!L$5*1000)</f>
        <v>0.58062259602947641</v>
      </c>
      <c r="M106" s="348">
        <f>IF(M$68=0,0,M$68/OIS!M$5*1000)</f>
        <v>0.67312511915880135</v>
      </c>
      <c r="N106" s="348">
        <f>IF(N$68=0,0,N$68/OIS!N$5*1000)</f>
        <v>0.5860970794012893</v>
      </c>
      <c r="O106" s="348">
        <f>IF(O$68=0,0,O$68/OIS!O$5*1000)</f>
        <v>0.60257365195387935</v>
      </c>
      <c r="P106" s="348">
        <f>IF(P$68=0,0,P$68/OIS!P$5*1000)</f>
        <v>0.60780999178904271</v>
      </c>
      <c r="Q106" s="348">
        <f>IF(Q$68=0,0,Q$68/OIS!Q$5*1000)</f>
        <v>0.47473088406364305</v>
      </c>
      <c r="R106" s="348">
        <f>IF(R$68=0,0,R$68/OIS!R$5*1000)</f>
        <v>0.45196491653428589</v>
      </c>
      <c r="S106" s="348">
        <f>IF(S$68=0,0,S$68/OIS!S$5*1000)</f>
        <v>0.5495926548124207</v>
      </c>
      <c r="T106" s="348">
        <f>IF(T$68=0,0,T$68/OIS!T$5*1000)</f>
        <v>0.44371969531048816</v>
      </c>
      <c r="U106" s="348">
        <f>IF(U$68=0,0,U$68/OIS!U$5*1000)</f>
        <v>0.35746205661577624</v>
      </c>
      <c r="V106" s="348">
        <f>IF(V$68=0,0,V$68/OIS!V$5*1000)</f>
        <v>8.4077226998134455E-2</v>
      </c>
      <c r="W106" s="348">
        <f>IF(W$68=0,0,W$68/OIS!W$5*1000)</f>
        <v>0.30569041375189515</v>
      </c>
      <c r="X106" s="348">
        <f>IF(X$68=0,0,X$68/OIS!X$5*1000)</f>
        <v>8.6866632666375676E-2</v>
      </c>
      <c r="Y106" s="348">
        <f>IF(Y$68=0,0,Y$68/OIS!Y$5*1000)</f>
        <v>7.4343903671089728E-2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23.172670883059464</v>
      </c>
      <c r="C107" s="333">
        <f>IF(C$69=0,0,C$69/OIS!C$5*1000)</f>
        <v>23.726686405271764</v>
      </c>
      <c r="D107" s="333">
        <f>IF(D$69=0,0,D$69/OIS!D$5*1000)</f>
        <v>24.970688464881729</v>
      </c>
      <c r="E107" s="333">
        <f>IF(E$69=0,0,E$69/OIS!E$5*1000)</f>
        <v>16.494955419633666</v>
      </c>
      <c r="F107" s="333">
        <f>IF(F$69=0,0,F$69/OIS!F$5*1000)</f>
        <v>19.183602461318767</v>
      </c>
      <c r="G107" s="333">
        <f>IF(G$69=0,0,G$69/OIS!G$5*1000)</f>
        <v>21.527799108987203</v>
      </c>
      <c r="H107" s="333">
        <f>IF(H$69=0,0,H$69/OIS!H$5*1000)</f>
        <v>19.745106181912714</v>
      </c>
      <c r="I107" s="333">
        <f>IF(I$69=0,0,I$69/OIS!I$5*1000)</f>
        <v>21.019601455140336</v>
      </c>
      <c r="J107" s="333">
        <f>IF(J$69=0,0,J$69/OIS!J$5*1000)</f>
        <v>19.108997116676548</v>
      </c>
      <c r="K107" s="333">
        <f>IF(K$69=0,0,K$69/OIS!K$5*1000)</f>
        <v>17.568566457191892</v>
      </c>
      <c r="L107" s="333">
        <f>IF(L$69=0,0,L$69/OIS!L$5*1000)</f>
        <v>17.83201115052827</v>
      </c>
      <c r="M107" s="333">
        <f>IF(M$69=0,0,M$69/OIS!M$5*1000)</f>
        <v>14.257568349052185</v>
      </c>
      <c r="N107" s="333">
        <f>IF(N$69=0,0,N$69/OIS!N$5*1000)</f>
        <v>15.65115025922481</v>
      </c>
      <c r="O107" s="333">
        <f>IF(O$69=0,0,O$69/OIS!O$5*1000)</f>
        <v>15.219416017211676</v>
      </c>
      <c r="P107" s="333">
        <f>IF(P$69=0,0,P$69/OIS!P$5*1000)</f>
        <v>14.703061695003282</v>
      </c>
      <c r="Q107" s="333">
        <f>IF(Q$69=0,0,Q$69/OIS!Q$5*1000)</f>
        <v>14.345043940190918</v>
      </c>
      <c r="R107" s="333">
        <f>IF(R$69=0,0,R$69/OIS!R$5*1000)</f>
        <v>13.87948081624095</v>
      </c>
      <c r="S107" s="333">
        <f>IF(S$69=0,0,S$69/OIS!S$5*1000)</f>
        <v>13.770983662112386</v>
      </c>
      <c r="T107" s="333">
        <f>IF(T$69=0,0,T$69/OIS!T$5*1000)</f>
        <v>14.322959650276079</v>
      </c>
      <c r="U107" s="333">
        <f>IF(U$69=0,0,U$69/OIS!U$5*1000)</f>
        <v>13.812941333674402</v>
      </c>
      <c r="V107" s="333">
        <f>IF(V$69=0,0,V$69/OIS!V$5*1000)</f>
        <v>14.257041863492557</v>
      </c>
      <c r="W107" s="333">
        <f>IF(W$69=0,0,W$69/OIS!W$5*1000)</f>
        <v>10.605592463339599</v>
      </c>
      <c r="X107" s="333">
        <f>IF(X$69=0,0,X$69/OIS!X$5*1000)</f>
        <v>10.331070527595044</v>
      </c>
      <c r="Y107" s="333">
        <f>IF(Y$69=0,0,Y$69/OIS!Y$5*1000)</f>
        <v>9.6592860678915358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IT: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1117.1108362938789</v>
      </c>
      <c r="C5" s="223">
        <v>1158.2382757103339</v>
      </c>
      <c r="D5" s="223">
        <v>1204.1515439274151</v>
      </c>
      <c r="E5" s="223">
        <v>1240.8451218709131</v>
      </c>
      <c r="F5" s="223">
        <v>1079.508507302545</v>
      </c>
      <c r="G5" s="223">
        <v>1115.3652065578419</v>
      </c>
      <c r="H5" s="223">
        <v>1165.5519760672271</v>
      </c>
      <c r="I5" s="223">
        <v>1144.403112034591</v>
      </c>
      <c r="J5" s="223">
        <v>1189.434226114895</v>
      </c>
      <c r="K5" s="223">
        <v>1060.5895787059319</v>
      </c>
      <c r="L5" s="223">
        <v>1211.3086892530171</v>
      </c>
      <c r="M5" s="223">
        <v>945.3102206740823</v>
      </c>
      <c r="N5" s="223">
        <v>890.35843686358623</v>
      </c>
      <c r="O5" s="223">
        <v>853.98231051996117</v>
      </c>
      <c r="P5" s="223">
        <v>835.68671232111706</v>
      </c>
      <c r="Q5" s="223">
        <v>836.39319476133346</v>
      </c>
      <c r="R5" s="223">
        <v>850.89951764919647</v>
      </c>
      <c r="S5" s="223">
        <v>857.92445204314947</v>
      </c>
      <c r="T5" s="223">
        <v>838.49012522771648</v>
      </c>
      <c r="U5" s="223">
        <v>1057.1796925135891</v>
      </c>
      <c r="V5" s="223">
        <v>1004.750812772522</v>
      </c>
      <c r="W5" s="223">
        <v>848.69789203310961</v>
      </c>
      <c r="X5" s="223">
        <v>782.62896699937289</v>
      </c>
      <c r="Y5" s="223">
        <v>751.95363864392334</v>
      </c>
      <c r="DA5" s="89" t="s">
        <v>3123</v>
      </c>
    </row>
    <row r="6" spans="1:105" ht="12" customHeight="1" x14ac:dyDescent="0.25">
      <c r="A6" s="55" t="s">
        <v>91</v>
      </c>
      <c r="B6" s="259">
        <v>27.225944956538211</v>
      </c>
      <c r="C6" s="259">
        <v>27.2227659789128</v>
      </c>
      <c r="D6" s="259">
        <v>28.38563060783969</v>
      </c>
      <c r="E6" s="259">
        <v>29.837524016382709</v>
      </c>
      <c r="F6" s="259">
        <v>30.209205662894181</v>
      </c>
      <c r="G6" s="259">
        <v>30.572938257043191</v>
      </c>
      <c r="H6" s="259">
        <v>31.4875620076625</v>
      </c>
      <c r="I6" s="259">
        <v>32.40226314993442</v>
      </c>
      <c r="J6" s="259">
        <v>31.655289608762189</v>
      </c>
      <c r="K6" s="259">
        <v>29.117816890172332</v>
      </c>
      <c r="L6" s="259">
        <v>29.490974356128302</v>
      </c>
      <c r="M6" s="259">
        <v>29.240541196873661</v>
      </c>
      <c r="N6" s="259">
        <v>27.44706665113787</v>
      </c>
      <c r="O6" s="259">
        <v>25.760721408620089</v>
      </c>
      <c r="P6" s="259">
        <v>24.992759005974161</v>
      </c>
      <c r="Q6" s="259">
        <v>25.44078880722396</v>
      </c>
      <c r="R6" s="259">
        <v>25.278715682282339</v>
      </c>
      <c r="S6" s="259">
        <v>25.81431460827422</v>
      </c>
      <c r="T6" s="259">
        <v>25.821782070369711</v>
      </c>
      <c r="U6" s="259">
        <v>30.063663385729441</v>
      </c>
      <c r="V6" s="259">
        <v>30.324717863365631</v>
      </c>
      <c r="W6" s="259">
        <v>26.14736366288323</v>
      </c>
      <c r="X6" s="259">
        <v>25.18485010431537</v>
      </c>
      <c r="Y6" s="259">
        <v>24.468424128919981</v>
      </c>
      <c r="DA6" s="67" t="s">
        <v>3124</v>
      </c>
    </row>
    <row r="7" spans="1:105" ht="12" customHeight="1" x14ac:dyDescent="0.25">
      <c r="A7" s="173" t="s">
        <v>92</v>
      </c>
      <c r="B7" s="224">
        <v>4.0690408449201616</v>
      </c>
      <c r="C7" s="224">
        <v>4.0799152979546864</v>
      </c>
      <c r="D7" s="224">
        <v>4.2487221611885726</v>
      </c>
      <c r="E7" s="224">
        <v>4.4455858137820696</v>
      </c>
      <c r="F7" s="224">
        <v>4.473903657714601</v>
      </c>
      <c r="G7" s="224">
        <v>4.520798665447022</v>
      </c>
      <c r="H7" s="224">
        <v>4.6614416283400084</v>
      </c>
      <c r="I7" s="224">
        <v>4.8143585975747536</v>
      </c>
      <c r="J7" s="224">
        <v>4.6749126467076021</v>
      </c>
      <c r="K7" s="224">
        <v>4.2905707814293308</v>
      </c>
      <c r="L7" s="224">
        <v>4.375859580371773</v>
      </c>
      <c r="M7" s="224">
        <v>4.346237641496038</v>
      </c>
      <c r="N7" s="224">
        <v>4.1253322962723749</v>
      </c>
      <c r="O7" s="224">
        <v>3.892321454531273</v>
      </c>
      <c r="P7" s="224">
        <v>3.7809623666845011</v>
      </c>
      <c r="Q7" s="224">
        <v>3.8368030377508688</v>
      </c>
      <c r="R7" s="224">
        <v>3.8139937080081072</v>
      </c>
      <c r="S7" s="224">
        <v>3.8978884409219852</v>
      </c>
      <c r="T7" s="224">
        <v>3.8893973337844261</v>
      </c>
      <c r="U7" s="224">
        <v>4.512731165707395</v>
      </c>
      <c r="V7" s="224">
        <v>4.5782738179637681</v>
      </c>
      <c r="W7" s="224">
        <v>3.7367931781061969</v>
      </c>
      <c r="X7" s="224">
        <v>3.5863133939443461</v>
      </c>
      <c r="Y7" s="224">
        <v>3.46392761007951</v>
      </c>
      <c r="DA7" s="177" t="s">
        <v>3125</v>
      </c>
    </row>
    <row r="8" spans="1:105" ht="12" customHeight="1" x14ac:dyDescent="0.25">
      <c r="A8" s="173" t="s">
        <v>93</v>
      </c>
      <c r="B8" s="224">
        <v>41.551956538615691</v>
      </c>
      <c r="C8" s="224">
        <v>41.725669289440837</v>
      </c>
      <c r="D8" s="224">
        <v>43.421936063541658</v>
      </c>
      <c r="E8" s="224">
        <v>45.321117639799411</v>
      </c>
      <c r="F8" s="224">
        <v>45.459934376582218</v>
      </c>
      <c r="G8" s="224">
        <v>45.897588078642848</v>
      </c>
      <c r="H8" s="224">
        <v>47.355596615815301</v>
      </c>
      <c r="I8" s="224">
        <v>49.006650131592608</v>
      </c>
      <c r="J8" s="224">
        <v>47.429129150141428</v>
      </c>
      <c r="K8" s="224">
        <v>43.476145599520848</v>
      </c>
      <c r="L8" s="224">
        <v>44.510077344476677</v>
      </c>
      <c r="M8" s="224">
        <v>44.250688635241467</v>
      </c>
      <c r="N8" s="224">
        <v>42.255128684546527</v>
      </c>
      <c r="O8" s="224">
        <v>39.980707811064079</v>
      </c>
      <c r="P8" s="224">
        <v>38.862401836483187</v>
      </c>
      <c r="Q8" s="224">
        <v>39.371236855402167</v>
      </c>
      <c r="R8" s="224">
        <v>39.146117139506892</v>
      </c>
      <c r="S8" s="224">
        <v>40.02406887625304</v>
      </c>
      <c r="T8" s="224">
        <v>39.884314811255003</v>
      </c>
      <c r="U8" s="224">
        <v>46.190915290906119</v>
      </c>
      <c r="V8" s="224">
        <v>47.006685416989072</v>
      </c>
      <c r="W8" s="224">
        <v>37.214699551619049</v>
      </c>
      <c r="X8" s="224">
        <v>35.64144552804683</v>
      </c>
      <c r="Y8" s="224">
        <v>34.307126895763709</v>
      </c>
      <c r="DA8" s="177" t="s">
        <v>3126</v>
      </c>
    </row>
    <row r="9" spans="1:105" ht="12" customHeight="1" x14ac:dyDescent="0.25">
      <c r="A9" s="173" t="s">
        <v>94</v>
      </c>
      <c r="B9" s="224">
        <v>9.3251904155622682</v>
      </c>
      <c r="C9" s="224">
        <v>9.3179809064778034</v>
      </c>
      <c r="D9" s="224">
        <v>9.7189652845431507</v>
      </c>
      <c r="E9" s="224">
        <v>10.22710998625482</v>
      </c>
      <c r="F9" s="224">
        <v>10.36910078670682</v>
      </c>
      <c r="G9" s="224">
        <v>10.497709839298579</v>
      </c>
      <c r="H9" s="224">
        <v>10.808849428989509</v>
      </c>
      <c r="I9" s="224">
        <v>11.11340255125595</v>
      </c>
      <c r="J9" s="224">
        <v>10.8725519200515</v>
      </c>
      <c r="K9" s="224">
        <v>10.00619225369608</v>
      </c>
      <c r="L9" s="224">
        <v>10.11808379022872</v>
      </c>
      <c r="M9" s="224">
        <v>10.02809772700625</v>
      </c>
      <c r="N9" s="224">
        <v>9.3883919803950597</v>
      </c>
      <c r="O9" s="224">
        <v>8.8005420580289737</v>
      </c>
      <c r="P9" s="224">
        <v>8.5356639468483433</v>
      </c>
      <c r="Q9" s="224">
        <v>8.6951157161455672</v>
      </c>
      <c r="R9" s="224">
        <v>8.6388417212248232</v>
      </c>
      <c r="S9" s="224">
        <v>8.8202156767526141</v>
      </c>
      <c r="T9" s="224">
        <v>8.8279543792277124</v>
      </c>
      <c r="U9" s="224">
        <v>10.286581211824251</v>
      </c>
      <c r="V9" s="224">
        <v>10.361689686414421</v>
      </c>
      <c r="W9" s="224">
        <v>9.0480086732536105</v>
      </c>
      <c r="X9" s="224">
        <v>8.7219112939275814</v>
      </c>
      <c r="Y9" s="224">
        <v>8.484785318312472</v>
      </c>
      <c r="DA9" s="177" t="s">
        <v>3127</v>
      </c>
    </row>
    <row r="10" spans="1:105" ht="12" customHeight="1" x14ac:dyDescent="0.25">
      <c r="A10" s="56" t="s">
        <v>95</v>
      </c>
      <c r="B10" s="260">
        <v>43.30917773523403</v>
      </c>
      <c r="C10" s="260">
        <v>44.918825117193293</v>
      </c>
      <c r="D10" s="260">
        <v>47.250891332533861</v>
      </c>
      <c r="E10" s="260">
        <v>48.957311188206567</v>
      </c>
      <c r="F10" s="260">
        <v>48.40475364974175</v>
      </c>
      <c r="G10" s="260">
        <v>48.266964276257802</v>
      </c>
      <c r="H10" s="260">
        <v>50.546405621844492</v>
      </c>
      <c r="I10" s="260">
        <v>53.775348733879419</v>
      </c>
      <c r="J10" s="260">
        <v>52.968996293714042</v>
      </c>
      <c r="K10" s="260">
        <v>49.058066908680573</v>
      </c>
      <c r="L10" s="260">
        <v>51.591559140303147</v>
      </c>
      <c r="M10" s="260">
        <v>48.29184818750133</v>
      </c>
      <c r="N10" s="260">
        <v>46.3431120517115</v>
      </c>
      <c r="O10" s="260">
        <v>43.997578552851891</v>
      </c>
      <c r="P10" s="260">
        <v>42.812888059277761</v>
      </c>
      <c r="Q10" s="260">
        <v>43.639060240933397</v>
      </c>
      <c r="R10" s="260">
        <v>43.678948758537409</v>
      </c>
      <c r="S10" s="260">
        <v>44.598591481146457</v>
      </c>
      <c r="T10" s="260">
        <v>44.487756703019173</v>
      </c>
      <c r="U10" s="260">
        <v>51.657905317143253</v>
      </c>
      <c r="V10" s="260">
        <v>52.197937319397283</v>
      </c>
      <c r="W10" s="260">
        <v>41.399761492456449</v>
      </c>
      <c r="X10" s="260">
        <v>40.336105035499031</v>
      </c>
      <c r="Y10" s="260">
        <v>39.385047258733813</v>
      </c>
      <c r="DA10" s="68" t="s">
        <v>3128</v>
      </c>
    </row>
    <row r="11" spans="1:105" ht="12" customHeight="1" x14ac:dyDescent="0.25">
      <c r="A11" s="37" t="s">
        <v>159</v>
      </c>
      <c r="B11" s="226">
        <v>0.66930511599467768</v>
      </c>
      <c r="C11" s="226">
        <v>0.65709679008694388</v>
      </c>
      <c r="D11" s="226">
        <v>0.72847051498943027</v>
      </c>
      <c r="E11" s="226">
        <v>0.8375973550009288</v>
      </c>
      <c r="F11" s="226">
        <v>0.16430042385835769</v>
      </c>
      <c r="G11" s="226">
        <v>0.20413388849868749</v>
      </c>
      <c r="H11" s="226">
        <v>0.12139449367955581</v>
      </c>
      <c r="I11" s="226">
        <v>4.6786041150693597E-2</v>
      </c>
      <c r="J11" s="226">
        <v>5.1063506461459351E-2</v>
      </c>
      <c r="K11" s="226">
        <v>1.721784059075283E-2</v>
      </c>
      <c r="L11" s="226">
        <v>2.7399501755998541E-2</v>
      </c>
      <c r="M11" s="226">
        <v>1.8894840657390308E-2</v>
      </c>
      <c r="N11" s="226">
        <v>1.103330697713558E-2</v>
      </c>
      <c r="O11" s="226">
        <v>1.495844789439413E-2</v>
      </c>
      <c r="P11" s="226">
        <v>1.732630356234623E-2</v>
      </c>
      <c r="Q11" s="226">
        <v>1.3448179233696751E-2</v>
      </c>
      <c r="R11" s="226">
        <v>1.499857432065234E-2</v>
      </c>
      <c r="S11" s="226">
        <v>1.5360735709112229E-2</v>
      </c>
      <c r="T11" s="226">
        <v>1.1476285964234891E-2</v>
      </c>
      <c r="U11" s="226">
        <v>9.4333392619200505E-3</v>
      </c>
      <c r="V11" s="226">
        <v>3.7867305751974949E-4</v>
      </c>
      <c r="W11" s="226">
        <v>1.128819360773434E-2</v>
      </c>
      <c r="X11" s="226">
        <v>2.6951010992464892E-3</v>
      </c>
      <c r="Y11" s="226">
        <v>2.410594361764678E-3</v>
      </c>
      <c r="DA11" s="69" t="s">
        <v>3129</v>
      </c>
    </row>
    <row r="12" spans="1:105" ht="12" customHeight="1" x14ac:dyDescent="0.25">
      <c r="A12" s="37" t="s">
        <v>35</v>
      </c>
      <c r="B12" s="226">
        <v>9.9825364697834811</v>
      </c>
      <c r="C12" s="226">
        <v>11.969990398568919</v>
      </c>
      <c r="D12" s="226">
        <v>12.82087451252443</v>
      </c>
      <c r="E12" s="226">
        <v>12.52356476759738</v>
      </c>
      <c r="F12" s="226">
        <v>0.63966237004318605</v>
      </c>
      <c r="G12" s="226">
        <v>1.5045700408538301</v>
      </c>
      <c r="H12" s="226">
        <v>1.009010981034707</v>
      </c>
      <c r="I12" s="226">
        <v>0.2433137121832965</v>
      </c>
      <c r="J12" s="226">
        <v>0.15134606462891129</v>
      </c>
      <c r="K12" s="226">
        <v>9.605734891959683E-2</v>
      </c>
      <c r="L12" s="226">
        <v>9.0561619787557057E-2</v>
      </c>
      <c r="M12" s="226">
        <v>1.6704864452282551</v>
      </c>
      <c r="N12" s="226">
        <v>1.389377039887729</v>
      </c>
      <c r="O12" s="226">
        <v>1.4750887216003981</v>
      </c>
      <c r="P12" s="226">
        <v>1.481993541115072</v>
      </c>
      <c r="Q12" s="226">
        <v>1.275889091770388</v>
      </c>
      <c r="R12" s="226">
        <v>1.4063539526405691</v>
      </c>
      <c r="S12" s="226">
        <v>1.5177165684453251</v>
      </c>
      <c r="T12" s="226">
        <v>1.280454772271729</v>
      </c>
      <c r="U12" s="226">
        <v>0.90374689296565269</v>
      </c>
      <c r="V12" s="226">
        <v>0.81565197760270425</v>
      </c>
      <c r="W12" s="226">
        <v>3.5429266153067691</v>
      </c>
      <c r="X12" s="226">
        <v>2.6108513656976511</v>
      </c>
      <c r="Y12" s="226">
        <v>2.351446737421953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6.2489672704724448</v>
      </c>
      <c r="M13" s="226">
        <v>6.4583330112824866</v>
      </c>
      <c r="N13" s="226">
        <v>6.5227487792267329</v>
      </c>
      <c r="O13" s="226">
        <v>7.2474986435848097</v>
      </c>
      <c r="P13" s="226">
        <v>7.3763301794733351</v>
      </c>
      <c r="Q13" s="226">
        <v>7.7307038731500022</v>
      </c>
      <c r="R13" s="226">
        <v>8.3265642216305391</v>
      </c>
      <c r="S13" s="226">
        <v>8.5563968986164483</v>
      </c>
      <c r="T13" s="226">
        <v>8.1018337836908572</v>
      </c>
      <c r="U13" s="226">
        <v>8.6778649758848854</v>
      </c>
      <c r="V13" s="226">
        <v>7.8117598979805596</v>
      </c>
      <c r="W13" s="226">
        <v>7.9844243056647164</v>
      </c>
      <c r="X13" s="226">
        <v>7.9489405523054923</v>
      </c>
      <c r="Y13" s="226">
        <v>7.93409767508345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0.29521711503588971</v>
      </c>
      <c r="X14" s="226">
        <v>0.41287179270485502</v>
      </c>
      <c r="Y14" s="226">
        <v>0.56645091095962052</v>
      </c>
      <c r="DA14" s="69" t="s">
        <v>3132</v>
      </c>
    </row>
    <row r="15" spans="1:105" ht="12" customHeight="1" x14ac:dyDescent="0.25">
      <c r="A15" s="37" t="s">
        <v>40</v>
      </c>
      <c r="B15" s="226">
        <v>32.657336149455872</v>
      </c>
      <c r="C15" s="226">
        <v>32.29173792853743</v>
      </c>
      <c r="D15" s="226">
        <v>33.701546305020003</v>
      </c>
      <c r="E15" s="226">
        <v>35.596149065608273</v>
      </c>
      <c r="F15" s="226">
        <v>47.600790855840202</v>
      </c>
      <c r="G15" s="226">
        <v>46.558260346905278</v>
      </c>
      <c r="H15" s="226">
        <v>49.416000147130227</v>
      </c>
      <c r="I15" s="226">
        <v>53.485248980545428</v>
      </c>
      <c r="J15" s="226">
        <v>52.766586722623671</v>
      </c>
      <c r="K15" s="226">
        <v>48.944791719170233</v>
      </c>
      <c r="L15" s="226">
        <v>45.224630748287147</v>
      </c>
      <c r="M15" s="226">
        <v>40.144133890333187</v>
      </c>
      <c r="N15" s="226">
        <v>38.419952925619903</v>
      </c>
      <c r="O15" s="226">
        <v>35.260032739772292</v>
      </c>
      <c r="P15" s="226">
        <v>33.937238035127002</v>
      </c>
      <c r="Q15" s="226">
        <v>34.619019096779319</v>
      </c>
      <c r="R15" s="226">
        <v>33.931032009945653</v>
      </c>
      <c r="S15" s="226">
        <v>34.50911727837557</v>
      </c>
      <c r="T15" s="226">
        <v>35.093991861092363</v>
      </c>
      <c r="U15" s="226">
        <v>42.066860109030792</v>
      </c>
      <c r="V15" s="226">
        <v>43.570146770756487</v>
      </c>
      <c r="W15" s="226">
        <v>29.56590526284133</v>
      </c>
      <c r="X15" s="226">
        <v>29.36074622369178</v>
      </c>
      <c r="Y15" s="226">
        <v>28.530641340907021</v>
      </c>
      <c r="DA15" s="69" t="s">
        <v>3133</v>
      </c>
    </row>
    <row r="16" spans="1:105" ht="12" customHeight="1" x14ac:dyDescent="0.25">
      <c r="A16" s="57" t="s">
        <v>3057</v>
      </c>
      <c r="B16" s="261">
        <v>202.8420328037808</v>
      </c>
      <c r="C16" s="261">
        <v>224.4829771021154</v>
      </c>
      <c r="D16" s="261">
        <v>236.11529669397771</v>
      </c>
      <c r="E16" s="261">
        <v>237.8119118020515</v>
      </c>
      <c r="F16" s="261">
        <v>188.24472771608819</v>
      </c>
      <c r="G16" s="261">
        <v>201.28953863020129</v>
      </c>
      <c r="H16" s="261">
        <v>230.51512267834971</v>
      </c>
      <c r="I16" s="261">
        <v>200.27618198903241</v>
      </c>
      <c r="J16" s="261">
        <v>276.46575987825912</v>
      </c>
      <c r="K16" s="261">
        <v>236.7664494333109</v>
      </c>
      <c r="L16" s="261">
        <v>354.52289894257763</v>
      </c>
      <c r="M16" s="261">
        <v>87.77139655012212</v>
      </c>
      <c r="N16" s="261">
        <v>78.74696512371294</v>
      </c>
      <c r="O16" s="261">
        <v>76.299103907770302</v>
      </c>
      <c r="P16" s="261">
        <v>78.531077598357882</v>
      </c>
      <c r="Q16" s="261">
        <v>75.52086118666135</v>
      </c>
      <c r="R16" s="261">
        <v>81.238264354206876</v>
      </c>
      <c r="S16" s="261">
        <v>78.673436582277432</v>
      </c>
      <c r="T16" s="261">
        <v>70.003570534721433</v>
      </c>
      <c r="U16" s="261">
        <v>170.18021828612831</v>
      </c>
      <c r="V16" s="261">
        <v>117.9631200456151</v>
      </c>
      <c r="W16" s="261">
        <v>86.277183838146968</v>
      </c>
      <c r="X16" s="261">
        <v>72.381935510470029</v>
      </c>
      <c r="Y16" s="261">
        <v>70.849807913219081</v>
      </c>
      <c r="DA16" s="70" t="s">
        <v>3134</v>
      </c>
    </row>
    <row r="17" spans="1:105" ht="12" customHeight="1" x14ac:dyDescent="0.25">
      <c r="A17" s="46" t="s">
        <v>28</v>
      </c>
      <c r="B17" s="229">
        <v>6.0844311412444689</v>
      </c>
      <c r="C17" s="229">
        <v>5.9058075610944547</v>
      </c>
      <c r="D17" s="229">
        <v>6.0439924573973238</v>
      </c>
      <c r="E17" s="229">
        <v>1.7181321568232</v>
      </c>
      <c r="F17" s="229">
        <v>0.41001882821118552</v>
      </c>
      <c r="G17" s="229">
        <v>0.59125871696108634</v>
      </c>
      <c r="H17" s="229">
        <v>0.38966703442893269</v>
      </c>
      <c r="I17" s="229">
        <v>0.36623620982428018</v>
      </c>
      <c r="J17" s="229">
        <v>0.1078935818708541</v>
      </c>
      <c r="K17" s="229">
        <v>1.9999713990049659E-2</v>
      </c>
      <c r="L17" s="229">
        <v>2.8381428662962228E-3</v>
      </c>
      <c r="M17" s="229">
        <v>1.8957241617991529E-2</v>
      </c>
      <c r="N17" s="229">
        <v>2.4855740000958849E-2</v>
      </c>
      <c r="O17" s="229">
        <v>6.5808625797081785E-2</v>
      </c>
      <c r="P17" s="229">
        <v>3.053420197641207E-2</v>
      </c>
      <c r="Q17" s="229">
        <v>1.2129544394374799E-2</v>
      </c>
      <c r="R17" s="229">
        <v>2.5102028115530288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3.754878959106442</v>
      </c>
      <c r="C19" s="229">
        <v>3.7749051365387358</v>
      </c>
      <c r="D19" s="229">
        <v>3.28173278247607</v>
      </c>
      <c r="E19" s="229">
        <v>3.78658673720942</v>
      </c>
      <c r="F19" s="229">
        <v>1.0337357974956369</v>
      </c>
      <c r="G19" s="229">
        <v>1.384642013393341</v>
      </c>
      <c r="H19" s="229">
        <v>1.025474225072091</v>
      </c>
      <c r="I19" s="229">
        <v>0.39803274022735841</v>
      </c>
      <c r="J19" s="229">
        <v>0.1641474990911046</v>
      </c>
      <c r="K19" s="229">
        <v>0.25563739656290402</v>
      </c>
      <c r="L19" s="229">
        <v>0.34857992649402181</v>
      </c>
      <c r="M19" s="229">
        <v>0.30506670563847671</v>
      </c>
      <c r="N19" s="229">
        <v>0.3037932814347899</v>
      </c>
      <c r="O19" s="229">
        <v>0.36812340137798888</v>
      </c>
      <c r="P19" s="229">
        <v>0.20588207985424159</v>
      </c>
      <c r="Q19" s="229">
        <v>0.30672276835704321</v>
      </c>
      <c r="R19" s="229">
        <v>0.33395493790402131</v>
      </c>
      <c r="S19" s="229">
        <v>0.22221001645415239</v>
      </c>
      <c r="T19" s="229">
        <v>0.2045206643894372</v>
      </c>
      <c r="U19" s="229">
        <v>0.15845967388651991</v>
      </c>
      <c r="V19" s="229">
        <v>8.5159953888978748E-2</v>
      </c>
      <c r="W19" s="229">
        <v>0.45589359471564861</v>
      </c>
      <c r="X19" s="229">
        <v>0.39293671698246108</v>
      </c>
      <c r="Y19" s="229">
        <v>0.44948675689386169</v>
      </c>
      <c r="DA19" s="73" t="s">
        <v>3137</v>
      </c>
    </row>
    <row r="20" spans="1:105" ht="12" customHeight="1" x14ac:dyDescent="0.25">
      <c r="A20" s="46" t="s">
        <v>159</v>
      </c>
      <c r="B20" s="229">
        <v>10.581056927287671</v>
      </c>
      <c r="C20" s="229">
        <v>8.5075666478459393</v>
      </c>
      <c r="D20" s="229">
        <v>9.4968126883286867</v>
      </c>
      <c r="E20" s="229">
        <v>11.531700364209041</v>
      </c>
      <c r="F20" s="229">
        <v>5.4031927906735389</v>
      </c>
      <c r="G20" s="229">
        <v>5.6913351138145947</v>
      </c>
      <c r="H20" s="229">
        <v>3.8304346138283139</v>
      </c>
      <c r="I20" s="229">
        <v>2.8142322873019259</v>
      </c>
      <c r="J20" s="229">
        <v>2.200317017640312</v>
      </c>
      <c r="K20" s="229">
        <v>1.68693200803424</v>
      </c>
      <c r="L20" s="229">
        <v>2.525111817243717</v>
      </c>
      <c r="M20" s="229">
        <v>0.45750578767912509</v>
      </c>
      <c r="N20" s="229">
        <v>0.31589473345185892</v>
      </c>
      <c r="O20" s="229">
        <v>0.61242643404392494</v>
      </c>
      <c r="P20" s="229">
        <v>0.47152052488139129</v>
      </c>
      <c r="Q20" s="229">
        <v>0.62363328247247374</v>
      </c>
      <c r="R20" s="229">
        <v>0.66675522155438738</v>
      </c>
      <c r="S20" s="229">
        <v>0.48372151786828382</v>
      </c>
      <c r="T20" s="229">
        <v>0.39541312405695522</v>
      </c>
      <c r="U20" s="229">
        <v>0.21389490424556071</v>
      </c>
      <c r="V20" s="229">
        <v>2.9552845601164949E-2</v>
      </c>
      <c r="W20" s="229">
        <v>1.106369755135348</v>
      </c>
      <c r="X20" s="229">
        <v>0.40194984878371282</v>
      </c>
      <c r="Y20" s="229">
        <v>0.3430944357484364</v>
      </c>
      <c r="DA20" s="73" t="s">
        <v>3138</v>
      </c>
    </row>
    <row r="21" spans="1:105" ht="12" customHeight="1" x14ac:dyDescent="0.25">
      <c r="A21" s="46" t="s">
        <v>32</v>
      </c>
      <c r="B21" s="229">
        <v>38.427300996895198</v>
      </c>
      <c r="C21" s="229">
        <v>62.232942760818617</v>
      </c>
      <c r="D21" s="229">
        <v>69.386661200301489</v>
      </c>
      <c r="E21" s="229">
        <v>69.139060421624805</v>
      </c>
      <c r="F21" s="229">
        <v>3.0096930731170142</v>
      </c>
      <c r="G21" s="229">
        <v>0.8113270853458715</v>
      </c>
      <c r="H21" s="229">
        <v>1.060861774661332</v>
      </c>
      <c r="I21" s="229">
        <v>5.9859295448580889</v>
      </c>
      <c r="J21" s="229">
        <v>2.4571826336185389</v>
      </c>
      <c r="K21" s="229">
        <v>1.8767632822435001</v>
      </c>
      <c r="L21" s="229">
        <v>0.40429524923129229</v>
      </c>
      <c r="M21" s="229">
        <v>0.68683396692174792</v>
      </c>
      <c r="N21" s="229">
        <v>0.45178248460564402</v>
      </c>
      <c r="O21" s="229">
        <v>0.8974045536245947</v>
      </c>
      <c r="P21" s="229">
        <v>0.6246405950874383</v>
      </c>
      <c r="Q21" s="229">
        <v>0.45003082619027662</v>
      </c>
      <c r="R21" s="229">
        <v>1.9018532310816361</v>
      </c>
      <c r="S21" s="229">
        <v>0.79010527720822932</v>
      </c>
      <c r="T21" s="229">
        <v>1.158643426657064</v>
      </c>
      <c r="U21" s="229">
        <v>0.81349893034272203</v>
      </c>
      <c r="V21" s="229">
        <v>0.68132814417445187</v>
      </c>
      <c r="W21" s="229">
        <v>1.4698212321491</v>
      </c>
      <c r="X21" s="229">
        <v>0.32190521606368422</v>
      </c>
      <c r="Y21" s="229">
        <v>0.29034416917514388</v>
      </c>
      <c r="DA21" s="73" t="s">
        <v>3139</v>
      </c>
    </row>
    <row r="22" spans="1:105" ht="12" customHeight="1" x14ac:dyDescent="0.25">
      <c r="A22" s="46" t="s">
        <v>33</v>
      </c>
      <c r="B22" s="229">
        <v>0.27610508547028578</v>
      </c>
      <c r="C22" s="229">
        <v>0.27610508547027152</v>
      </c>
      <c r="D22" s="229">
        <v>0.2761050854703479</v>
      </c>
      <c r="E22" s="229">
        <v>0.27610508547027779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3140</v>
      </c>
    </row>
    <row r="23" spans="1:105" ht="12" customHeight="1" x14ac:dyDescent="0.25">
      <c r="A23" s="46" t="s">
        <v>35</v>
      </c>
      <c r="B23" s="229">
        <v>121.5885453589222</v>
      </c>
      <c r="C23" s="229">
        <v>121.4312837905793</v>
      </c>
      <c r="D23" s="229">
        <v>125.4753193318402</v>
      </c>
      <c r="E23" s="229">
        <v>129.27428500884821</v>
      </c>
      <c r="F23" s="229">
        <v>11.446798400038761</v>
      </c>
      <c r="G23" s="229">
        <v>23.343133961132029</v>
      </c>
      <c r="H23" s="229">
        <v>13.48783811482026</v>
      </c>
      <c r="I23" s="229">
        <v>4.66017370348521</v>
      </c>
      <c r="J23" s="229">
        <v>2.693895888583421</v>
      </c>
      <c r="K23" s="229">
        <v>3.239666936243442</v>
      </c>
      <c r="L23" s="229">
        <v>3.3441816702359661</v>
      </c>
      <c r="M23" s="229">
        <v>23.108343986255839</v>
      </c>
      <c r="N23" s="229">
        <v>18.957415558051029</v>
      </c>
      <c r="O23" s="229">
        <v>18.51193095785203</v>
      </c>
      <c r="P23" s="229">
        <v>17.285529754843932</v>
      </c>
      <c r="Q23" s="229">
        <v>17.710089037603481</v>
      </c>
      <c r="R23" s="229">
        <v>18.783819732872882</v>
      </c>
      <c r="S23" s="229">
        <v>18.830286050192509</v>
      </c>
      <c r="T23" s="229">
        <v>17.707560235844461</v>
      </c>
      <c r="U23" s="229">
        <v>16.636593941981911</v>
      </c>
      <c r="V23" s="229">
        <v>15.94592619169736</v>
      </c>
      <c r="W23" s="229">
        <v>58.931314384888402</v>
      </c>
      <c r="X23" s="229">
        <v>52.896788655021439</v>
      </c>
      <c r="Y23" s="229">
        <v>49.794964948825282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22.129714334854562</v>
      </c>
      <c r="C25" s="229">
        <v>22.35436611976802</v>
      </c>
      <c r="D25" s="229">
        <v>22.154673148163589</v>
      </c>
      <c r="E25" s="229">
        <v>22.086042027866551</v>
      </c>
      <c r="F25" s="229">
        <v>22.0173884424234</v>
      </c>
      <c r="G25" s="229">
        <v>21.880103736666559</v>
      </c>
      <c r="H25" s="229">
        <v>21.880103736664552</v>
      </c>
      <c r="I25" s="229">
        <v>20.993964771068281</v>
      </c>
      <c r="J25" s="229">
        <v>23.153138006231369</v>
      </c>
      <c r="K25" s="229">
        <v>26.905078285076879</v>
      </c>
      <c r="L25" s="229">
        <v>8.0937095765445033</v>
      </c>
      <c r="M25" s="229">
        <v>12.78643824649998</v>
      </c>
      <c r="N25" s="229">
        <v>12.805151740185361</v>
      </c>
      <c r="O25" s="229">
        <v>12.83635587311093</v>
      </c>
      <c r="P25" s="229">
        <v>24.636819900790691</v>
      </c>
      <c r="Q25" s="229">
        <v>19.494590980162432</v>
      </c>
      <c r="R25" s="229">
        <v>21.647683559818191</v>
      </c>
      <c r="S25" s="229">
        <v>17.47557067985716</v>
      </c>
      <c r="T25" s="229">
        <v>13.359520603294509</v>
      </c>
      <c r="U25" s="229">
        <v>24.79331729118233</v>
      </c>
      <c r="V25" s="229">
        <v>27.06286357847701</v>
      </c>
      <c r="W25" s="229">
        <v>10.92625977753792</v>
      </c>
      <c r="X25" s="229">
        <v>8.4628425342482885</v>
      </c>
      <c r="Y25" s="229">
        <v>7.7321331554283184</v>
      </c>
      <c r="DA25" s="73" t="s">
        <v>3143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144.9239003841287</v>
      </c>
      <c r="G26" s="229">
        <v>147.58773800288779</v>
      </c>
      <c r="H26" s="229">
        <v>188.84074317887419</v>
      </c>
      <c r="I26" s="229">
        <v>165.05761273226719</v>
      </c>
      <c r="J26" s="229">
        <v>245.68918525122351</v>
      </c>
      <c r="K26" s="229">
        <v>202.78237181115989</v>
      </c>
      <c r="L26" s="229">
        <v>339.80418255996182</v>
      </c>
      <c r="M26" s="229">
        <v>50.408250615508948</v>
      </c>
      <c r="N26" s="229">
        <v>45.888071585983297</v>
      </c>
      <c r="O26" s="229">
        <v>43.007054061963743</v>
      </c>
      <c r="P26" s="229">
        <v>35.276150540923773</v>
      </c>
      <c r="Q26" s="229">
        <v>36.923664747481283</v>
      </c>
      <c r="R26" s="229">
        <v>35.393994859422733</v>
      </c>
      <c r="S26" s="229">
        <v>40.871543040697112</v>
      </c>
      <c r="T26" s="229">
        <v>37.177912480478987</v>
      </c>
      <c r="U26" s="229">
        <v>127.5644535444893</v>
      </c>
      <c r="V26" s="229">
        <v>74.158289331776118</v>
      </c>
      <c r="W26" s="229">
        <v>13.387525093720541</v>
      </c>
      <c r="X26" s="229">
        <v>9.9055125393704557</v>
      </c>
      <c r="Y26" s="229">
        <v>12.23978444714805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153.86890327704282</v>
      </c>
      <c r="C27" s="261">
        <f t="shared" si="0"/>
        <v>164.51968135685107</v>
      </c>
      <c r="D27" s="261">
        <f t="shared" si="0"/>
        <v>169.42954125035226</v>
      </c>
      <c r="E27" s="261">
        <f t="shared" si="0"/>
        <v>172.84524687895163</v>
      </c>
      <c r="F27" s="261">
        <f t="shared" si="0"/>
        <v>91.555155080068388</v>
      </c>
      <c r="G27" s="261">
        <f t="shared" si="0"/>
        <v>103.87233993215388</v>
      </c>
      <c r="H27" s="261">
        <f t="shared" si="0"/>
        <v>98.755956006155245</v>
      </c>
      <c r="I27" s="261">
        <f t="shared" si="0"/>
        <v>85.547933559486395</v>
      </c>
      <c r="J27" s="261">
        <f t="shared" si="0"/>
        <v>76.675716185061646</v>
      </c>
      <c r="K27" s="261">
        <f t="shared" si="0"/>
        <v>62.235565870128603</v>
      </c>
      <c r="L27" s="261">
        <f t="shared" si="0"/>
        <v>57.598811840867867</v>
      </c>
      <c r="M27" s="261">
        <f t="shared" si="0"/>
        <v>95.845817156417354</v>
      </c>
      <c r="N27" s="261">
        <f t="shared" si="0"/>
        <v>82.789243652870553</v>
      </c>
      <c r="O27" s="261">
        <f t="shared" si="0"/>
        <v>83.442887151823271</v>
      </c>
      <c r="P27" s="261">
        <f t="shared" si="0"/>
        <v>81.188291946775905</v>
      </c>
      <c r="Q27" s="261">
        <f t="shared" si="0"/>
        <v>80.150732924728459</v>
      </c>
      <c r="R27" s="261">
        <f t="shared" si="0"/>
        <v>90.034724288601836</v>
      </c>
      <c r="S27" s="261">
        <f t="shared" si="0"/>
        <v>84.220678626853157</v>
      </c>
      <c r="T27" s="261">
        <f t="shared" si="0"/>
        <v>81.278121906221699</v>
      </c>
      <c r="U27" s="261">
        <f t="shared" si="0"/>
        <v>84.456681381110783</v>
      </c>
      <c r="V27" s="261">
        <f t="shared" si="0"/>
        <v>82.837336935277705</v>
      </c>
      <c r="W27" s="261">
        <f t="shared" si="0"/>
        <v>139.72328395477203</v>
      </c>
      <c r="X27" s="261">
        <f t="shared" si="0"/>
        <v>122.87069977968874</v>
      </c>
      <c r="Y27" s="261">
        <f t="shared" si="0"/>
        <v>117.64291190140545</v>
      </c>
      <c r="DA27" s="70"/>
    </row>
    <row r="28" spans="1:105" ht="12" customHeight="1" x14ac:dyDescent="0.25">
      <c r="A28" s="60" t="s">
        <v>3070</v>
      </c>
      <c r="B28" s="262">
        <v>130.85098113106889</v>
      </c>
      <c r="C28" s="262">
        <v>141.27353740639771</v>
      </c>
      <c r="D28" s="262">
        <v>145.3017568575051</v>
      </c>
      <c r="E28" s="262">
        <v>147.8994894056581</v>
      </c>
      <c r="F28" s="262">
        <v>66.849197050574247</v>
      </c>
      <c r="G28" s="262">
        <v>79.010774692553639</v>
      </c>
      <c r="H28" s="262">
        <v>73.040801596637237</v>
      </c>
      <c r="I28" s="262">
        <v>58.729642480211389</v>
      </c>
      <c r="J28" s="262">
        <v>51.054694088490628</v>
      </c>
      <c r="K28" s="262">
        <v>38.863690272852182</v>
      </c>
      <c r="L28" s="262">
        <v>33.310888700776452</v>
      </c>
      <c r="M28" s="262">
        <v>71.61079681376718</v>
      </c>
      <c r="N28" s="262">
        <v>59.111475689454217</v>
      </c>
      <c r="O28" s="262">
        <v>60.80383566169882</v>
      </c>
      <c r="P28" s="262">
        <v>59.129000260048272</v>
      </c>
      <c r="Q28" s="262">
        <v>57.938885539372691</v>
      </c>
      <c r="R28" s="262">
        <v>67.931147576342099</v>
      </c>
      <c r="S28" s="262">
        <v>61.586015763573812</v>
      </c>
      <c r="T28" s="262">
        <v>58.832605418396568</v>
      </c>
      <c r="U28" s="262">
        <v>58.641268090687802</v>
      </c>
      <c r="V28" s="262">
        <v>56.26152232750345</v>
      </c>
      <c r="W28" s="262">
        <v>121.0972643849847</v>
      </c>
      <c r="X28" s="262">
        <v>105.19327183712041</v>
      </c>
      <c r="Y28" s="262">
        <v>100.88271943510139</v>
      </c>
      <c r="DA28" s="72" t="s">
        <v>3145</v>
      </c>
    </row>
    <row r="29" spans="1:105" ht="12" customHeight="1" x14ac:dyDescent="0.25">
      <c r="A29" s="59" t="s">
        <v>28</v>
      </c>
      <c r="B29" s="230">
        <v>4.0466215543767197</v>
      </c>
      <c r="C29" s="230">
        <v>3.8911090990722221</v>
      </c>
      <c r="D29" s="230">
        <v>3.9516902369673219</v>
      </c>
      <c r="E29" s="230">
        <v>1.069033126395474</v>
      </c>
      <c r="F29" s="230">
        <v>1.225695759017893</v>
      </c>
      <c r="G29" s="230">
        <v>1.337975474916504</v>
      </c>
      <c r="H29" s="230">
        <v>1.3534894935995561</v>
      </c>
      <c r="I29" s="230">
        <v>1.483256912870661</v>
      </c>
      <c r="J29" s="230">
        <v>1.19146334070824</v>
      </c>
      <c r="K29" s="230">
        <v>0.33103531398475983</v>
      </c>
      <c r="L29" s="230">
        <v>0.22746135930584629</v>
      </c>
      <c r="M29" s="230">
        <v>0.33170836614830868</v>
      </c>
      <c r="N29" s="230">
        <v>0.44253987419887297</v>
      </c>
      <c r="O29" s="230">
        <v>0.41609943402847122</v>
      </c>
      <c r="P29" s="230">
        <v>0.31676206001607449</v>
      </c>
      <c r="Q29" s="230">
        <v>0.1043321638813543</v>
      </c>
      <c r="R29" s="230">
        <v>7.7594870627405834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2.8777070397302968</v>
      </c>
      <c r="C30" s="230">
        <v>2.8649051293233319</v>
      </c>
      <c r="D30" s="230">
        <v>2.546964903749704</v>
      </c>
      <c r="E30" s="230">
        <v>2.8574375631488369</v>
      </c>
      <c r="F30" s="230">
        <v>3.4179416192537548</v>
      </c>
      <c r="G30" s="230">
        <v>3.615731916424815</v>
      </c>
      <c r="H30" s="230">
        <v>4.0545121318276021</v>
      </c>
      <c r="I30" s="230">
        <v>1.9234980218929569</v>
      </c>
      <c r="J30" s="230">
        <v>0.73803038792389386</v>
      </c>
      <c r="K30" s="230">
        <v>0.86397216572689184</v>
      </c>
      <c r="L30" s="230">
        <v>2.3528599137923778</v>
      </c>
      <c r="M30" s="230">
        <v>1.6767408498213059</v>
      </c>
      <c r="N30" s="230">
        <v>1.6775464059213461</v>
      </c>
      <c r="O30" s="230">
        <v>1.4253414535377029</v>
      </c>
      <c r="P30" s="230">
        <v>0.68363706685106251</v>
      </c>
      <c r="Q30" s="230">
        <v>1.2532842865394529</v>
      </c>
      <c r="R30" s="230">
        <v>0.9832371277456462</v>
      </c>
      <c r="S30" s="230">
        <v>1.0546831835051631</v>
      </c>
      <c r="T30" s="230">
        <v>0.85495300703218069</v>
      </c>
      <c r="U30" s="230">
        <v>0.92674201365766451</v>
      </c>
      <c r="V30" s="230">
        <v>0.74635654269503604</v>
      </c>
      <c r="W30" s="230">
        <v>0.43708207465136339</v>
      </c>
      <c r="X30" s="230">
        <v>0.68614762274984709</v>
      </c>
      <c r="Y30" s="230">
        <v>0.80002071039064937</v>
      </c>
      <c r="DA30" s="71" t="s">
        <v>3147</v>
      </c>
    </row>
    <row r="31" spans="1:105" ht="12" customHeight="1" x14ac:dyDescent="0.25">
      <c r="A31" s="59" t="s">
        <v>159</v>
      </c>
      <c r="B31" s="230">
        <v>12.10383627923771</v>
      </c>
      <c r="C31" s="230">
        <v>8.9665906166592553</v>
      </c>
      <c r="D31" s="230">
        <v>10.32025188825161</v>
      </c>
      <c r="E31" s="230">
        <v>12.6490371159055</v>
      </c>
      <c r="F31" s="230">
        <v>15.307911228703601</v>
      </c>
      <c r="G31" s="230">
        <v>14.08280031759333</v>
      </c>
      <c r="H31" s="230">
        <v>11.739359957419399</v>
      </c>
      <c r="I31" s="230">
        <v>8.7040829105306994</v>
      </c>
      <c r="J31" s="230">
        <v>9.5190707177262173</v>
      </c>
      <c r="K31" s="230">
        <v>6.3102342679303813</v>
      </c>
      <c r="L31" s="230">
        <v>12.97857951257985</v>
      </c>
      <c r="M31" s="230">
        <v>2.8769971265568208</v>
      </c>
      <c r="N31" s="230">
        <v>0.98352776956695687</v>
      </c>
      <c r="O31" s="230">
        <v>2.4839607925234479</v>
      </c>
      <c r="P31" s="230">
        <v>2.6437219099290341</v>
      </c>
      <c r="Q31" s="230">
        <v>2.8956621664819209</v>
      </c>
      <c r="R31" s="230">
        <v>1.9399485792817619</v>
      </c>
      <c r="S31" s="230">
        <v>2.4678763541765849</v>
      </c>
      <c r="T31" s="230">
        <v>1.959865285312016</v>
      </c>
      <c r="U31" s="230">
        <v>1.852370988180138</v>
      </c>
      <c r="V31" s="230">
        <v>1.1267778604692511</v>
      </c>
      <c r="W31" s="230">
        <v>1.0327888406761789</v>
      </c>
      <c r="X31" s="230">
        <v>0.35179892775001093</v>
      </c>
      <c r="Y31" s="230">
        <v>0.31395762837205432</v>
      </c>
      <c r="DA31" s="71" t="s">
        <v>3148</v>
      </c>
    </row>
    <row r="32" spans="1:105" ht="12" customHeight="1" x14ac:dyDescent="0.25">
      <c r="A32" s="59" t="s">
        <v>32</v>
      </c>
      <c r="B32" s="230">
        <v>31.06639548576068</v>
      </c>
      <c r="C32" s="230">
        <v>45.755659894390973</v>
      </c>
      <c r="D32" s="230">
        <v>46.534549968315957</v>
      </c>
      <c r="E32" s="230">
        <v>46.367653466127521</v>
      </c>
      <c r="F32" s="230">
        <v>10.47455102963497</v>
      </c>
      <c r="G32" s="230">
        <v>3.8288381244045122</v>
      </c>
      <c r="H32" s="230">
        <v>5.8399611765031763</v>
      </c>
      <c r="I32" s="230">
        <v>25.12187163298254</v>
      </c>
      <c r="J32" s="230">
        <v>22.82825077735508</v>
      </c>
      <c r="K32" s="230">
        <v>17.76223372196915</v>
      </c>
      <c r="L32" s="230">
        <v>2.1936540183197719</v>
      </c>
      <c r="M32" s="230">
        <v>2.3937715917314661</v>
      </c>
      <c r="N32" s="230">
        <v>2.1629176761805828</v>
      </c>
      <c r="O32" s="230">
        <v>4.9810271056214024</v>
      </c>
      <c r="P32" s="230">
        <v>4.5016908727499434</v>
      </c>
      <c r="Q32" s="230">
        <v>3.5252195133159758</v>
      </c>
      <c r="R32" s="230">
        <v>5.6962990972796286</v>
      </c>
      <c r="S32" s="230">
        <v>4.0945422575008408</v>
      </c>
      <c r="T32" s="230">
        <v>4.8149931684973009</v>
      </c>
      <c r="U32" s="230">
        <v>3.807809166626178</v>
      </c>
      <c r="V32" s="230">
        <v>3.26204338069885</v>
      </c>
      <c r="W32" s="230">
        <v>3.108527977051605</v>
      </c>
      <c r="X32" s="230">
        <v>0.28726686550258929</v>
      </c>
      <c r="Y32" s="230">
        <v>0.27153801215393081</v>
      </c>
      <c r="DA32" s="71" t="s">
        <v>3149</v>
      </c>
    </row>
    <row r="33" spans="1:105" ht="12" customHeight="1" x14ac:dyDescent="0.25">
      <c r="A33" s="59" t="s">
        <v>35</v>
      </c>
      <c r="B33" s="230">
        <v>80.756420771963548</v>
      </c>
      <c r="C33" s="230">
        <v>79.795272666951945</v>
      </c>
      <c r="D33" s="230">
        <v>81.948299860220473</v>
      </c>
      <c r="E33" s="230">
        <v>84.956328134080792</v>
      </c>
      <c r="F33" s="230">
        <v>36.42309741396403</v>
      </c>
      <c r="G33" s="230">
        <v>56.145428859214483</v>
      </c>
      <c r="H33" s="230">
        <v>50.0534788372875</v>
      </c>
      <c r="I33" s="230">
        <v>21.496933001934529</v>
      </c>
      <c r="J33" s="230">
        <v>16.7778788647772</v>
      </c>
      <c r="K33" s="230">
        <v>13.596214803241001</v>
      </c>
      <c r="L33" s="230">
        <v>15.558333896778599</v>
      </c>
      <c r="M33" s="230">
        <v>64.33157887950928</v>
      </c>
      <c r="N33" s="230">
        <v>53.844943963586474</v>
      </c>
      <c r="O33" s="230">
        <v>51.497406875987792</v>
      </c>
      <c r="P33" s="230">
        <v>50.983188350502147</v>
      </c>
      <c r="Q33" s="230">
        <v>50.160387409153998</v>
      </c>
      <c r="R33" s="230">
        <v>51.552175709294481</v>
      </c>
      <c r="S33" s="230">
        <v>53.968913968391227</v>
      </c>
      <c r="T33" s="230">
        <v>51.202793957555073</v>
      </c>
      <c r="U33" s="230">
        <v>52.054345922223817</v>
      </c>
      <c r="V33" s="230">
        <v>51.126344543640307</v>
      </c>
      <c r="W33" s="230">
        <v>116.5188654926056</v>
      </c>
      <c r="X33" s="230">
        <v>103.86805842111799</v>
      </c>
      <c r="Y33" s="230">
        <v>99.497203084184733</v>
      </c>
      <c r="DA33" s="71" t="s">
        <v>3150</v>
      </c>
    </row>
    <row r="34" spans="1:105" ht="12" customHeight="1" x14ac:dyDescent="0.25">
      <c r="A34" s="60" t="s">
        <v>3077</v>
      </c>
      <c r="B34" s="262">
        <v>23.01792214597393</v>
      </c>
      <c r="C34" s="262">
        <v>23.246143950453359</v>
      </c>
      <c r="D34" s="262">
        <v>24.127784392847168</v>
      </c>
      <c r="E34" s="262">
        <v>24.945757473293511</v>
      </c>
      <c r="F34" s="262">
        <v>24.705958029494141</v>
      </c>
      <c r="G34" s="262">
        <v>24.861565239600239</v>
      </c>
      <c r="H34" s="262">
        <v>25.715154409518011</v>
      </c>
      <c r="I34" s="262">
        <v>26.81829107927501</v>
      </c>
      <c r="J34" s="262">
        <v>25.621022096571021</v>
      </c>
      <c r="K34" s="262">
        <v>23.371875597276421</v>
      </c>
      <c r="L34" s="262">
        <v>24.287923140091419</v>
      </c>
      <c r="M34" s="262">
        <v>24.23502034265017</v>
      </c>
      <c r="N34" s="262">
        <v>23.67776796341634</v>
      </c>
      <c r="O34" s="262">
        <v>22.639051490124459</v>
      </c>
      <c r="P34" s="262">
        <v>22.059291686727629</v>
      </c>
      <c r="Q34" s="262">
        <v>22.21184738535576</v>
      </c>
      <c r="R34" s="262">
        <v>22.103576712259731</v>
      </c>
      <c r="S34" s="262">
        <v>22.634662863279349</v>
      </c>
      <c r="T34" s="262">
        <v>22.445516487825131</v>
      </c>
      <c r="U34" s="262">
        <v>25.815413290422981</v>
      </c>
      <c r="V34" s="262">
        <v>26.575814607774252</v>
      </c>
      <c r="W34" s="262">
        <v>18.626019569787331</v>
      </c>
      <c r="X34" s="262">
        <v>17.677427942568329</v>
      </c>
      <c r="Y34" s="262">
        <v>16.760192466304058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41.851542160681483</v>
      </c>
      <c r="C35" s="261">
        <f t="shared" si="1"/>
        <v>46.441283290112011</v>
      </c>
      <c r="D35" s="261">
        <f t="shared" si="1"/>
        <v>49.155498875698022</v>
      </c>
      <c r="E35" s="261">
        <f t="shared" si="1"/>
        <v>49.442966354586503</v>
      </c>
      <c r="F35" s="261">
        <f t="shared" si="1"/>
        <v>29.78826291522553</v>
      </c>
      <c r="G35" s="261">
        <f t="shared" si="1"/>
        <v>33.273132303524584</v>
      </c>
      <c r="H35" s="261">
        <f t="shared" si="1"/>
        <v>35.205401613850704</v>
      </c>
      <c r="I35" s="261">
        <f t="shared" si="1"/>
        <v>30.060641680515744</v>
      </c>
      <c r="J35" s="261">
        <f t="shared" si="1"/>
        <v>36.821003892771948</v>
      </c>
      <c r="K35" s="261">
        <f t="shared" si="1"/>
        <v>31.076021426646378</v>
      </c>
      <c r="L35" s="261">
        <f t="shared" si="1"/>
        <v>42.127128570550923</v>
      </c>
      <c r="M35" s="261">
        <f t="shared" si="1"/>
        <v>10.817679960150041</v>
      </c>
      <c r="N35" s="261">
        <f t="shared" si="1"/>
        <v>10.188805630440884</v>
      </c>
      <c r="O35" s="261">
        <f t="shared" si="1"/>
        <v>10.546903532088466</v>
      </c>
      <c r="P35" s="261">
        <f t="shared" si="1"/>
        <v>10.269780549669868</v>
      </c>
      <c r="Q35" s="261">
        <f t="shared" si="1"/>
        <v>10.252574482362533</v>
      </c>
      <c r="R35" s="261">
        <f t="shared" si="1"/>
        <v>11.856872578242942</v>
      </c>
      <c r="S35" s="261">
        <f t="shared" si="1"/>
        <v>10.375613617441788</v>
      </c>
      <c r="T35" s="261">
        <f t="shared" si="1"/>
        <v>9.3208084612761866</v>
      </c>
      <c r="U35" s="261">
        <f t="shared" si="1"/>
        <v>20.026814021242934</v>
      </c>
      <c r="V35" s="261">
        <f t="shared" si="1"/>
        <v>14.7283846503486</v>
      </c>
      <c r="W35" s="261">
        <f t="shared" si="1"/>
        <v>11.705573436213438</v>
      </c>
      <c r="X35" s="261">
        <f t="shared" si="1"/>
        <v>9.853979744359938</v>
      </c>
      <c r="Y35" s="261">
        <f t="shared" si="1"/>
        <v>9.6202376232125228</v>
      </c>
      <c r="DA35" s="70"/>
    </row>
    <row r="36" spans="1:105" ht="12" customHeight="1" x14ac:dyDescent="0.25">
      <c r="A36" s="60" t="s">
        <v>3080</v>
      </c>
      <c r="B36" s="262">
        <v>18.695989795056452</v>
      </c>
      <c r="C36" s="262">
        <v>20.904334683869092</v>
      </c>
      <c r="D36" s="262">
        <v>22.168610976366711</v>
      </c>
      <c r="E36" s="262">
        <v>22.25919844119716</v>
      </c>
      <c r="F36" s="262">
        <v>8.1542102988198231</v>
      </c>
      <c r="G36" s="262">
        <v>10.261546104129019</v>
      </c>
      <c r="H36" s="262">
        <v>9.3505304395734896</v>
      </c>
      <c r="I36" s="262">
        <v>7.0139994641022456</v>
      </c>
      <c r="J36" s="262">
        <v>5.7689115232384296</v>
      </c>
      <c r="K36" s="262">
        <v>4.0635737931787208</v>
      </c>
      <c r="L36" s="262">
        <v>2.7826850536446188</v>
      </c>
      <c r="M36" s="262">
        <v>1.170999681625932</v>
      </c>
      <c r="N36" s="262">
        <v>1.0852708312349411</v>
      </c>
      <c r="O36" s="262">
        <v>1.7492732280448811</v>
      </c>
      <c r="P36" s="262">
        <v>1.44618731348201</v>
      </c>
      <c r="Q36" s="262">
        <v>1.5412250298623491</v>
      </c>
      <c r="R36" s="262">
        <v>2.6975685566906389</v>
      </c>
      <c r="S36" s="262">
        <v>1.4491178181933191</v>
      </c>
      <c r="T36" s="262">
        <v>1.263849217898656</v>
      </c>
      <c r="U36" s="262">
        <v>1.205857300315291</v>
      </c>
      <c r="V36" s="262">
        <v>1.1907897263067091</v>
      </c>
      <c r="W36" s="262">
        <v>4.182243856168725</v>
      </c>
      <c r="X36" s="262">
        <v>3.444977408218727</v>
      </c>
      <c r="Y36" s="262">
        <v>3.344251095559815</v>
      </c>
      <c r="DA36" s="72" t="s">
        <v>3152</v>
      </c>
    </row>
    <row r="37" spans="1:105" ht="12" customHeight="1" x14ac:dyDescent="0.25">
      <c r="A37" s="59" t="s">
        <v>28</v>
      </c>
      <c r="B37" s="230">
        <v>0.65542881277208254</v>
      </c>
      <c r="C37" s="230">
        <v>0.62858440084451772</v>
      </c>
      <c r="D37" s="230">
        <v>0.63949708026818874</v>
      </c>
      <c r="E37" s="230">
        <v>0.18453548015159979</v>
      </c>
      <c r="F37" s="230">
        <v>0.21157843459237449</v>
      </c>
      <c r="G37" s="230">
        <v>0.23096005221772989</v>
      </c>
      <c r="H37" s="230">
        <v>0.2336380673475425</v>
      </c>
      <c r="I37" s="230">
        <v>0.25603839567410219</v>
      </c>
      <c r="J37" s="230">
        <v>0.20566926714606509</v>
      </c>
      <c r="K37" s="230">
        <v>5.714300062832163E-2</v>
      </c>
      <c r="L37" s="230">
        <v>3.9264163213509173E-2</v>
      </c>
      <c r="M37" s="230">
        <v>5.7259182251791357E-2</v>
      </c>
      <c r="N37" s="230">
        <v>7.6390811617662605E-2</v>
      </c>
      <c r="O37" s="230">
        <v>7.1826688016819421E-2</v>
      </c>
      <c r="P37" s="230">
        <v>5.4679165121822387E-2</v>
      </c>
      <c r="Q37" s="230">
        <v>1.800971876523379E-2</v>
      </c>
      <c r="R37" s="230">
        <v>1.3394352667826011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0.37899497962483569</v>
      </c>
      <c r="C38" s="230">
        <v>0.37678512604267328</v>
      </c>
      <c r="D38" s="230">
        <v>0.32190258710431507</v>
      </c>
      <c r="E38" s="230">
        <v>0.37549608188164091</v>
      </c>
      <c r="F38" s="230">
        <v>0.41948739134262802</v>
      </c>
      <c r="G38" s="230">
        <v>0.45355241521760792</v>
      </c>
      <c r="H38" s="230">
        <v>0.52230577544175338</v>
      </c>
      <c r="I38" s="230">
        <v>0.15712577516339379</v>
      </c>
      <c r="J38" s="230">
        <v>0</v>
      </c>
      <c r="K38" s="230">
        <v>3.5067514651431438E-2</v>
      </c>
      <c r="L38" s="230">
        <v>0.2530036957564662</v>
      </c>
      <c r="M38" s="230">
        <v>0.17569131498430821</v>
      </c>
      <c r="N38" s="230">
        <v>0.17579905047498209</v>
      </c>
      <c r="O38" s="230">
        <v>0.13223594696341551</v>
      </c>
      <c r="P38" s="230">
        <v>0</v>
      </c>
      <c r="Q38" s="230">
        <v>0.1016717306747988</v>
      </c>
      <c r="R38" s="230">
        <v>9.0418278145398767E-2</v>
      </c>
      <c r="S38" s="230">
        <v>0.1027959663925158</v>
      </c>
      <c r="T38" s="230">
        <v>6.8389068198464922E-2</v>
      </c>
      <c r="U38" s="230">
        <v>7.5468014664837074E-2</v>
      </c>
      <c r="V38" s="230">
        <v>9.1424012943665409E-2</v>
      </c>
      <c r="W38" s="230">
        <v>7.1052772768595257E-2</v>
      </c>
      <c r="X38" s="230">
        <v>3.0899192909907339E-2</v>
      </c>
      <c r="Y38" s="230">
        <v>3.6544845488384249E-2</v>
      </c>
      <c r="DA38" s="71" t="s">
        <v>3154</v>
      </c>
    </row>
    <row r="39" spans="1:105" ht="12" customHeight="1" x14ac:dyDescent="0.25">
      <c r="A39" s="59" t="s">
        <v>159</v>
      </c>
      <c r="B39" s="230">
        <v>0.8284421323876584</v>
      </c>
      <c r="C39" s="230">
        <v>0.69615248254680373</v>
      </c>
      <c r="D39" s="230">
        <v>0.75476179631920759</v>
      </c>
      <c r="E39" s="230">
        <v>0.90990616260016566</v>
      </c>
      <c r="F39" s="230">
        <v>1.2925985907473301</v>
      </c>
      <c r="G39" s="230">
        <v>1.1205529558517719</v>
      </c>
      <c r="H39" s="230">
        <v>0.86489886782630832</v>
      </c>
      <c r="I39" s="230">
        <v>0.47099857442158222</v>
      </c>
      <c r="J39" s="230">
        <v>0.78981608828842043</v>
      </c>
      <c r="K39" s="230">
        <v>0.37181972708475192</v>
      </c>
      <c r="L39" s="230">
        <v>1.119152098722769</v>
      </c>
      <c r="M39" s="230">
        <v>0.34213281524471878</v>
      </c>
      <c r="N39" s="230">
        <v>3.1121493508976118E-2</v>
      </c>
      <c r="O39" s="230">
        <v>0.26331043441904017</v>
      </c>
      <c r="P39" s="230">
        <v>0.27321991450047362</v>
      </c>
      <c r="Q39" s="230">
        <v>0.2999487131872593</v>
      </c>
      <c r="R39" s="230">
        <v>0.21327472263931929</v>
      </c>
      <c r="S39" s="230">
        <v>0.27295177097228002</v>
      </c>
      <c r="T39" s="230">
        <v>0.2118605566242184</v>
      </c>
      <c r="U39" s="230">
        <v>0.21321181550159121</v>
      </c>
      <c r="V39" s="230">
        <v>0.1939157996511375</v>
      </c>
      <c r="W39" s="230">
        <v>0.1699857787919398</v>
      </c>
      <c r="X39" s="230">
        <v>5.9683967699541179E-2</v>
      </c>
      <c r="Y39" s="230">
        <v>5.3435008076996741E-2</v>
      </c>
      <c r="DA39" s="71" t="s">
        <v>3155</v>
      </c>
    </row>
    <row r="40" spans="1:105" ht="12" customHeight="1" x14ac:dyDescent="0.25">
      <c r="A40" s="59" t="s">
        <v>32</v>
      </c>
      <c r="B40" s="230">
        <v>3.8596766824941859</v>
      </c>
      <c r="C40" s="230">
        <v>6.3952851347789119</v>
      </c>
      <c r="D40" s="230">
        <v>7.3028050166711633</v>
      </c>
      <c r="E40" s="230">
        <v>7.2739955014130304</v>
      </c>
      <c r="F40" s="230">
        <v>1.1144450696553789</v>
      </c>
      <c r="G40" s="230">
        <v>0</v>
      </c>
      <c r="H40" s="230">
        <v>0.2856824794109461</v>
      </c>
      <c r="I40" s="230">
        <v>3.896043575506261</v>
      </c>
      <c r="J40" s="230">
        <v>3.41409730047681</v>
      </c>
      <c r="K40" s="230">
        <v>2.6085303739703898</v>
      </c>
      <c r="L40" s="230">
        <v>0.19604571715832891</v>
      </c>
      <c r="M40" s="230">
        <v>0.10890862554744921</v>
      </c>
      <c r="N40" s="230">
        <v>0.19070941823533899</v>
      </c>
      <c r="O40" s="230">
        <v>0.76849031374493137</v>
      </c>
      <c r="P40" s="230">
        <v>0.5847143906834773</v>
      </c>
      <c r="Q40" s="230">
        <v>0.57773905176871843</v>
      </c>
      <c r="R40" s="230">
        <v>0.58385661540389677</v>
      </c>
      <c r="S40" s="230">
        <v>0.44141473062352587</v>
      </c>
      <c r="T40" s="230">
        <v>0.37094157322148219</v>
      </c>
      <c r="U40" s="230">
        <v>0.21132832864411269</v>
      </c>
      <c r="V40" s="230">
        <v>0.22138662037766621</v>
      </c>
      <c r="W40" s="230">
        <v>7.8567387533895916E-2</v>
      </c>
      <c r="X40" s="230">
        <v>4.9587732735566013E-2</v>
      </c>
      <c r="Y40" s="230">
        <v>4.6872633050380898E-2</v>
      </c>
      <c r="DA40" s="71" t="s">
        <v>3156</v>
      </c>
    </row>
    <row r="41" spans="1:105" ht="12" customHeight="1" x14ac:dyDescent="0.25">
      <c r="A41" s="59" t="s">
        <v>35</v>
      </c>
      <c r="B41" s="230">
        <v>12.97344718777769</v>
      </c>
      <c r="C41" s="230">
        <v>12.80752753965618</v>
      </c>
      <c r="D41" s="230">
        <v>13.149644496003839</v>
      </c>
      <c r="E41" s="230">
        <v>13.51526521515073</v>
      </c>
      <c r="F41" s="230">
        <v>5.1161008124821112</v>
      </c>
      <c r="G41" s="230">
        <v>8.4564806808419135</v>
      </c>
      <c r="H41" s="230">
        <v>7.4440052495469393</v>
      </c>
      <c r="I41" s="230">
        <v>2.2337931433369058</v>
      </c>
      <c r="J41" s="230">
        <v>1.359328867327134</v>
      </c>
      <c r="K41" s="230">
        <v>0.99101317684382551</v>
      </c>
      <c r="L41" s="230">
        <v>1.1752193787935461</v>
      </c>
      <c r="M41" s="230">
        <v>0.48700774359766402</v>
      </c>
      <c r="N41" s="230">
        <v>0.61125005739798144</v>
      </c>
      <c r="O41" s="230">
        <v>0.51340984490067476</v>
      </c>
      <c r="P41" s="230">
        <v>0.53357384317623713</v>
      </c>
      <c r="Q41" s="230">
        <v>0.54385581546633877</v>
      </c>
      <c r="R41" s="230">
        <v>0.47058367371942322</v>
      </c>
      <c r="S41" s="230">
        <v>0.63195535020499705</v>
      </c>
      <c r="T41" s="230">
        <v>0.61265801985449064</v>
      </c>
      <c r="U41" s="230">
        <v>0.70584914150474998</v>
      </c>
      <c r="V41" s="230">
        <v>0.68406329333423965</v>
      </c>
      <c r="W41" s="230">
        <v>3.8626379170742942</v>
      </c>
      <c r="X41" s="230">
        <v>3.3048065148737118</v>
      </c>
      <c r="Y41" s="230">
        <v>3.2073986089440529</v>
      </c>
      <c r="DA41" s="71" t="s">
        <v>3157</v>
      </c>
    </row>
    <row r="42" spans="1:105" ht="12" customHeight="1" x14ac:dyDescent="0.25">
      <c r="A42" s="60" t="s">
        <v>3087</v>
      </c>
      <c r="B42" s="262">
        <v>20.28603601055185</v>
      </c>
      <c r="C42" s="262">
        <v>22.638981107909071</v>
      </c>
      <c r="D42" s="262">
        <v>23.97901118970119</v>
      </c>
      <c r="E42" s="262">
        <v>24.07391904843325</v>
      </c>
      <c r="F42" s="262">
        <v>18.554098214622961</v>
      </c>
      <c r="G42" s="262">
        <v>19.912233112034901</v>
      </c>
      <c r="H42" s="262">
        <v>22.649105871771368</v>
      </c>
      <c r="I42" s="262">
        <v>19.703354999649971</v>
      </c>
      <c r="J42" s="262">
        <v>27.85806201902852</v>
      </c>
      <c r="K42" s="262">
        <v>24.098805869897308</v>
      </c>
      <c r="L42" s="262">
        <v>36.316603200162383</v>
      </c>
      <c r="M42" s="262">
        <v>6.6254350593534674</v>
      </c>
      <c r="N42" s="262">
        <v>6.1517591353658876</v>
      </c>
      <c r="O42" s="262">
        <v>5.9753456467979849</v>
      </c>
      <c r="P42" s="262">
        <v>6.0735840096831772</v>
      </c>
      <c r="Q42" s="262">
        <v>5.9423219553845934</v>
      </c>
      <c r="R42" s="262">
        <v>6.4037740271762527</v>
      </c>
      <c r="S42" s="262">
        <v>6.1047582477072178</v>
      </c>
      <c r="T42" s="262">
        <v>5.2588015186523869</v>
      </c>
      <c r="U42" s="262">
        <v>15.602692701262461</v>
      </c>
      <c r="V42" s="262">
        <v>10.22453590060873</v>
      </c>
      <c r="W42" s="262">
        <v>5.2013272964994801</v>
      </c>
      <c r="X42" s="262">
        <v>4.205255695799921</v>
      </c>
      <c r="Y42" s="262">
        <v>4.1865865335422132</v>
      </c>
      <c r="DA42" s="72" t="s">
        <v>3158</v>
      </c>
    </row>
    <row r="43" spans="1:105" ht="12" customHeight="1" x14ac:dyDescent="0.25">
      <c r="A43" s="64" t="s">
        <v>28</v>
      </c>
      <c r="B43" s="229">
        <v>0.62530806769265956</v>
      </c>
      <c r="C43" s="229">
        <v>0.60666676609143855</v>
      </c>
      <c r="D43" s="229">
        <v>0.62118997957240607</v>
      </c>
      <c r="E43" s="229">
        <v>0.17930566445481991</v>
      </c>
      <c r="F43" s="229">
        <v>4.2789897237781913E-2</v>
      </c>
      <c r="G43" s="229">
        <v>6.1704238925039352E-2</v>
      </c>
      <c r="H43" s="229">
        <v>4.0665967543268997E-2</v>
      </c>
      <c r="I43" s="229">
        <v>3.8220707696535412E-2</v>
      </c>
      <c r="J43" s="229">
        <v>1.125986165321202E-2</v>
      </c>
      <c r="K43" s="229">
        <v>2.087186362033284E-3</v>
      </c>
      <c r="L43" s="229">
        <v>2.9619088987886178E-4</v>
      </c>
      <c r="M43" s="229">
        <v>1.978393100347703E-3</v>
      </c>
      <c r="N43" s="229">
        <v>2.593965172404831E-3</v>
      </c>
      <c r="O43" s="229">
        <v>6.867841526941745E-3</v>
      </c>
      <c r="P43" s="229">
        <v>3.1865740666313781E-3</v>
      </c>
      <c r="Q43" s="229">
        <v>1.2658490841525019E-3</v>
      </c>
      <c r="R43" s="229">
        <v>0.26196679996612682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0.36518203691483969</v>
      </c>
      <c r="C45" s="229">
        <v>0.36727198502315272</v>
      </c>
      <c r="D45" s="229">
        <v>0.31580411843047002</v>
      </c>
      <c r="E45" s="229">
        <v>0.36849108633724598</v>
      </c>
      <c r="F45" s="229">
        <v>8.5683303511315673E-2</v>
      </c>
      <c r="G45" s="229">
        <v>0.1223807362609092</v>
      </c>
      <c r="H45" s="229">
        <v>9.1816298271853253E-2</v>
      </c>
      <c r="I45" s="229">
        <v>2.3689097038846359E-2</v>
      </c>
      <c r="J45" s="229">
        <v>0</v>
      </c>
      <c r="K45" s="229">
        <v>1.293631614074274E-3</v>
      </c>
      <c r="L45" s="229">
        <v>1.9275677971478339E-3</v>
      </c>
      <c r="M45" s="229">
        <v>6.1309134826977481E-3</v>
      </c>
      <c r="N45" s="229">
        <v>6.0290236621778478E-3</v>
      </c>
      <c r="O45" s="229">
        <v>1.277001479891187E-2</v>
      </c>
      <c r="P45" s="229">
        <v>0</v>
      </c>
      <c r="Q45" s="229">
        <v>7.217431383393977E-3</v>
      </c>
      <c r="R45" s="229">
        <v>1.786027759544211E-2</v>
      </c>
      <c r="S45" s="229">
        <v>6.154196094631156E-3</v>
      </c>
      <c r="T45" s="229">
        <v>4.2384894165586034E-3</v>
      </c>
      <c r="U45" s="229">
        <v>5.3967381145548002E-4</v>
      </c>
      <c r="V45" s="229">
        <v>1.370741976997435E-3</v>
      </c>
      <c r="W45" s="229">
        <v>4.6581576963834567E-2</v>
      </c>
      <c r="X45" s="229">
        <v>2.1189445326618799E-2</v>
      </c>
      <c r="Y45" s="229">
        <v>2.3913248601012939E-2</v>
      </c>
      <c r="DA45" s="73" t="s">
        <v>3161</v>
      </c>
    </row>
    <row r="46" spans="1:105" ht="12" customHeight="1" x14ac:dyDescent="0.25">
      <c r="A46" s="64" t="s">
        <v>159</v>
      </c>
      <c r="B46" s="229">
        <v>0.81342869830250519</v>
      </c>
      <c r="C46" s="229">
        <v>0.69148026741720425</v>
      </c>
      <c r="D46" s="229">
        <v>0.75454404303826639</v>
      </c>
      <c r="E46" s="229">
        <v>0.90991232287688251</v>
      </c>
      <c r="F46" s="229">
        <v>0.26904339329820143</v>
      </c>
      <c r="G46" s="229">
        <v>0.30810541155066801</v>
      </c>
      <c r="H46" s="229">
        <v>0.1549321840341068</v>
      </c>
      <c r="I46" s="229">
        <v>7.2360578365742098E-2</v>
      </c>
      <c r="J46" s="229">
        <v>4.4501888339596563E-2</v>
      </c>
      <c r="K46" s="229">
        <v>1.3977175688662691E-2</v>
      </c>
      <c r="L46" s="229">
        <v>8.6886694139428171E-3</v>
      </c>
      <c r="M46" s="229">
        <v>1.2166088974002421E-2</v>
      </c>
      <c r="N46" s="229">
        <v>1.0876076579666881E-3</v>
      </c>
      <c r="O46" s="229">
        <v>2.5911425352924101E-2</v>
      </c>
      <c r="P46" s="229">
        <v>1.638714526204469E-2</v>
      </c>
      <c r="Q46" s="229">
        <v>2.169755578531566E-2</v>
      </c>
      <c r="R46" s="229">
        <v>4.2929192669837968E-2</v>
      </c>
      <c r="S46" s="229">
        <v>1.6651851763773821E-2</v>
      </c>
      <c r="T46" s="229">
        <v>1.3379993073699799E-2</v>
      </c>
      <c r="U46" s="229">
        <v>1.5536781203911909E-3</v>
      </c>
      <c r="V46" s="229">
        <v>2.9627157824058401E-3</v>
      </c>
      <c r="W46" s="229">
        <v>0.1135604510505865</v>
      </c>
      <c r="X46" s="229">
        <v>4.1707244922406142E-2</v>
      </c>
      <c r="Y46" s="229">
        <v>3.5630317406235457E-2</v>
      </c>
      <c r="DA46" s="73" t="s">
        <v>3162</v>
      </c>
    </row>
    <row r="47" spans="1:105" ht="12" customHeight="1" x14ac:dyDescent="0.25">
      <c r="A47" s="64" t="s">
        <v>32</v>
      </c>
      <c r="B47" s="229">
        <v>3.6740547912510788</v>
      </c>
      <c r="C47" s="229">
        <v>6.1584683977558026</v>
      </c>
      <c r="D47" s="229">
        <v>7.077856941533839</v>
      </c>
      <c r="E47" s="229">
        <v>7.0520171235875768</v>
      </c>
      <c r="F47" s="229">
        <v>0.22488200814446679</v>
      </c>
      <c r="G47" s="229">
        <v>0</v>
      </c>
      <c r="H47" s="229">
        <v>4.9613208126364321E-2</v>
      </c>
      <c r="I47" s="229">
        <v>0.58028805677012174</v>
      </c>
      <c r="J47" s="229">
        <v>0.18649437950373751</v>
      </c>
      <c r="K47" s="229">
        <v>9.5064919377019538E-2</v>
      </c>
      <c r="L47" s="229">
        <v>1.475566914848323E-3</v>
      </c>
      <c r="M47" s="229">
        <v>3.7545329857869079E-3</v>
      </c>
      <c r="N47" s="229">
        <v>6.4613215960741006E-3</v>
      </c>
      <c r="O47" s="229">
        <v>7.3316043749227386E-2</v>
      </c>
      <c r="P47" s="229">
        <v>3.3999468251103622E-2</v>
      </c>
      <c r="Q47" s="229">
        <v>4.0516593537564663E-2</v>
      </c>
      <c r="R47" s="229">
        <v>0.1139349406603799</v>
      </c>
      <c r="S47" s="229">
        <v>2.610723218034942E-2</v>
      </c>
      <c r="T47" s="229">
        <v>2.2711649588436369E-2</v>
      </c>
      <c r="U47" s="229">
        <v>1.4929487163752901E-3</v>
      </c>
      <c r="V47" s="229">
        <v>3.2791822597606642E-3</v>
      </c>
      <c r="W47" s="229">
        <v>5.0885520573379743E-2</v>
      </c>
      <c r="X47" s="229">
        <v>3.3594289256825047E-2</v>
      </c>
      <c r="Y47" s="229">
        <v>3.030055282289263E-2</v>
      </c>
      <c r="DA47" s="73" t="s">
        <v>3163</v>
      </c>
    </row>
    <row r="48" spans="1:105" ht="12" customHeight="1" x14ac:dyDescent="0.25">
      <c r="A48" s="64" t="s">
        <v>33</v>
      </c>
      <c r="B48" s="229">
        <v>2.8814550506488689E-2</v>
      </c>
      <c r="C48" s="229">
        <v>2.881455050648719E-2</v>
      </c>
      <c r="D48" s="229">
        <v>2.881455050649517E-2</v>
      </c>
      <c r="E48" s="229">
        <v>2.881455050648787E-2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12.470582660345119</v>
      </c>
      <c r="C49" s="229">
        <v>12.45416909321902</v>
      </c>
      <c r="D49" s="229">
        <v>12.86953162909418</v>
      </c>
      <c r="E49" s="229">
        <v>13.231270772485329</v>
      </c>
      <c r="F49" s="229">
        <v>1.042489745914952</v>
      </c>
      <c r="G49" s="229">
        <v>2.2763060166138649</v>
      </c>
      <c r="H49" s="229">
        <v>1.3054403422382239</v>
      </c>
      <c r="I49" s="229">
        <v>0.33596917645887941</v>
      </c>
      <c r="J49" s="229">
        <v>7.4980968913391469E-2</v>
      </c>
      <c r="K49" s="229">
        <v>3.6470395240006587E-2</v>
      </c>
      <c r="L49" s="229">
        <v>8.9321734668536251E-3</v>
      </c>
      <c r="M49" s="229">
        <v>1.6953765368258839E-2</v>
      </c>
      <c r="N49" s="229">
        <v>2.0912443652318161E-2</v>
      </c>
      <c r="O49" s="229">
        <v>4.9460838059219123E-2</v>
      </c>
      <c r="P49" s="229">
        <v>3.1329937487802197E-2</v>
      </c>
      <c r="Q49" s="229">
        <v>3.8514266556262687E-2</v>
      </c>
      <c r="R49" s="229">
        <v>9.2730848925115281E-2</v>
      </c>
      <c r="S49" s="229">
        <v>3.77430557979603E-2</v>
      </c>
      <c r="T49" s="229">
        <v>3.7878951319109032E-2</v>
      </c>
      <c r="U49" s="229">
        <v>5.0354201905373711E-3</v>
      </c>
      <c r="V49" s="229">
        <v>1.0231684192629891E-2</v>
      </c>
      <c r="W49" s="229">
        <v>2.5262281101625468</v>
      </c>
      <c r="X49" s="229">
        <v>2.2608611873640911</v>
      </c>
      <c r="Y49" s="229">
        <v>2.0937305637900758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2.308665205539163</v>
      </c>
      <c r="C51" s="229">
        <v>2.332110047895962</v>
      </c>
      <c r="D51" s="229">
        <v>2.3112699275255371</v>
      </c>
      <c r="E51" s="229">
        <v>2.304107528184911</v>
      </c>
      <c r="F51" s="229">
        <v>2.2969427843634289</v>
      </c>
      <c r="G51" s="229">
        <v>2.2826156411995808</v>
      </c>
      <c r="H51" s="229">
        <v>2.2826156411993712</v>
      </c>
      <c r="I51" s="229">
        <v>2.1901374605224362</v>
      </c>
      <c r="J51" s="229">
        <v>2.4154705293824099</v>
      </c>
      <c r="K51" s="229">
        <v>2.806216339008448</v>
      </c>
      <c r="L51" s="229">
        <v>0.84466609146643723</v>
      </c>
      <c r="M51" s="229">
        <v>1.334403058981408</v>
      </c>
      <c r="N51" s="229">
        <v>1.336356014349948</v>
      </c>
      <c r="O51" s="229">
        <v>1.33961250295342</v>
      </c>
      <c r="P51" s="229">
        <v>2.5711184933136551</v>
      </c>
      <c r="Q51" s="229">
        <v>2.0312353524852091</v>
      </c>
      <c r="R51" s="229">
        <v>2.2324694678871491</v>
      </c>
      <c r="S51" s="229">
        <v>1.7974808962488309</v>
      </c>
      <c r="T51" s="229">
        <v>1.346005911464679</v>
      </c>
      <c r="U51" s="229">
        <v>2.5299868618760728</v>
      </c>
      <c r="V51" s="229">
        <v>2.7683880858704648</v>
      </c>
      <c r="W51" s="229">
        <v>1.077081847206862</v>
      </c>
      <c r="X51" s="229">
        <v>0.82734738642057437</v>
      </c>
      <c r="Y51" s="229">
        <v>0.74171744419577534</v>
      </c>
      <c r="DA51" s="73" t="s">
        <v>3167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14.59226708215281</v>
      </c>
      <c r="G52" s="229">
        <v>14.861121067484831</v>
      </c>
      <c r="H52" s="229">
        <v>18.72402223035818</v>
      </c>
      <c r="I52" s="229">
        <v>16.462689922797409</v>
      </c>
      <c r="J52" s="229">
        <v>25.125354391236169</v>
      </c>
      <c r="K52" s="229">
        <v>21.143696222607069</v>
      </c>
      <c r="L52" s="229">
        <v>35.450616940213273</v>
      </c>
      <c r="M52" s="229">
        <v>5.2500483064609664</v>
      </c>
      <c r="N52" s="229">
        <v>4.7783187592749981</v>
      </c>
      <c r="O52" s="229">
        <v>4.4674069803573406</v>
      </c>
      <c r="P52" s="229">
        <v>3.41756239130194</v>
      </c>
      <c r="Q52" s="229">
        <v>3.8018749065526949</v>
      </c>
      <c r="R52" s="229">
        <v>3.6418824994722021</v>
      </c>
      <c r="S52" s="229">
        <v>4.2206210156216724</v>
      </c>
      <c r="T52" s="229">
        <v>3.8345865237899042</v>
      </c>
      <c r="U52" s="229">
        <v>13.064084118547621</v>
      </c>
      <c r="V52" s="229">
        <v>7.4383034905264687</v>
      </c>
      <c r="W52" s="229">
        <v>1.3869897905422699</v>
      </c>
      <c r="X52" s="229">
        <v>1.020556142509405</v>
      </c>
      <c r="Y52" s="229">
        <v>1.261294406726222</v>
      </c>
      <c r="DA52" s="73" t="s">
        <v>3168</v>
      </c>
    </row>
    <row r="53" spans="1:105" ht="12" customHeight="1" x14ac:dyDescent="0.25">
      <c r="A53" s="60" t="s">
        <v>3099</v>
      </c>
      <c r="B53" s="262">
        <v>2.8695163550731779</v>
      </c>
      <c r="C53" s="262">
        <v>2.8979674983338501</v>
      </c>
      <c r="D53" s="262">
        <v>3.0078767096301191</v>
      </c>
      <c r="E53" s="262">
        <v>3.1098488649560898</v>
      </c>
      <c r="F53" s="262">
        <v>3.0799544017827469</v>
      </c>
      <c r="G53" s="262">
        <v>3.0993530873606638</v>
      </c>
      <c r="H53" s="262">
        <v>3.205765302505843</v>
      </c>
      <c r="I53" s="262">
        <v>3.3432872167635268</v>
      </c>
      <c r="J53" s="262">
        <v>3.1940303505049981</v>
      </c>
      <c r="K53" s="262">
        <v>2.9136417635703449</v>
      </c>
      <c r="L53" s="262">
        <v>3.0278403167439212</v>
      </c>
      <c r="M53" s="262">
        <v>3.0212452191706429</v>
      </c>
      <c r="N53" s="262">
        <v>2.9517756638400559</v>
      </c>
      <c r="O53" s="262">
        <v>2.8222846572456</v>
      </c>
      <c r="P53" s="262">
        <v>2.7500092265046812</v>
      </c>
      <c r="Q53" s="262">
        <v>2.7690274971155908</v>
      </c>
      <c r="R53" s="262">
        <v>2.7555299943760518</v>
      </c>
      <c r="S53" s="262">
        <v>2.8217375515412502</v>
      </c>
      <c r="T53" s="262">
        <v>2.7981577247251441</v>
      </c>
      <c r="U53" s="262">
        <v>3.2182640196651802</v>
      </c>
      <c r="V53" s="262">
        <v>3.3130590234331598</v>
      </c>
      <c r="W53" s="262">
        <v>2.3220022835452321</v>
      </c>
      <c r="X53" s="262">
        <v>2.20374664034129</v>
      </c>
      <c r="Y53" s="262">
        <v>2.089399994110495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52.168960031545026</v>
      </c>
      <c r="C54" s="261">
        <f t="shared" si="2"/>
        <v>54.431222422966727</v>
      </c>
      <c r="D54" s="261">
        <f t="shared" si="2"/>
        <v>56.904862340909986</v>
      </c>
      <c r="E54" s="261">
        <f t="shared" si="2"/>
        <v>58.259005661906741</v>
      </c>
      <c r="F54" s="261">
        <f t="shared" si="2"/>
        <v>47.793844752976248</v>
      </c>
      <c r="G54" s="261">
        <f t="shared" si="2"/>
        <v>49.479808420941239</v>
      </c>
      <c r="H54" s="261">
        <f t="shared" si="2"/>
        <v>50.700445121716015</v>
      </c>
      <c r="I54" s="261">
        <f t="shared" si="2"/>
        <v>50.743411568745316</v>
      </c>
      <c r="J54" s="261">
        <f t="shared" si="2"/>
        <v>49.127667491747751</v>
      </c>
      <c r="K54" s="261">
        <f t="shared" si="2"/>
        <v>43.853421281490192</v>
      </c>
      <c r="L54" s="261">
        <f t="shared" si="2"/>
        <v>46.252170367955408</v>
      </c>
      <c r="M54" s="261">
        <f t="shared" si="2"/>
        <v>40.801982308269636</v>
      </c>
      <c r="N54" s="261">
        <f t="shared" si="2"/>
        <v>39.78639900770613</v>
      </c>
      <c r="O54" s="261">
        <f t="shared" si="2"/>
        <v>38.520337348007139</v>
      </c>
      <c r="P54" s="261">
        <f t="shared" si="2"/>
        <v>37.410291888875939</v>
      </c>
      <c r="Q54" s="261">
        <f t="shared" si="2"/>
        <v>37.690747868246582</v>
      </c>
      <c r="R54" s="261">
        <f t="shared" si="2"/>
        <v>38.342245090994837</v>
      </c>
      <c r="S54" s="261">
        <f t="shared" si="2"/>
        <v>38.335336851576344</v>
      </c>
      <c r="T54" s="261">
        <f t="shared" si="2"/>
        <v>37.787826453249281</v>
      </c>
      <c r="U54" s="261">
        <f t="shared" si="2"/>
        <v>44.691518901745113</v>
      </c>
      <c r="V54" s="261">
        <f t="shared" si="2"/>
        <v>45.121555627960412</v>
      </c>
      <c r="W54" s="261">
        <f t="shared" si="2"/>
        <v>33.425254287813374</v>
      </c>
      <c r="X54" s="261">
        <f t="shared" si="2"/>
        <v>31.282209258830942</v>
      </c>
      <c r="Y54" s="261">
        <f t="shared" si="2"/>
        <v>29.736837802089305</v>
      </c>
      <c r="DA54" s="70"/>
    </row>
    <row r="55" spans="1:105" ht="12" customHeight="1" x14ac:dyDescent="0.25">
      <c r="A55" s="60" t="s">
        <v>3102</v>
      </c>
      <c r="B55" s="262">
        <v>12.0763573128052</v>
      </c>
      <c r="C55" s="262">
        <v>13.62622106531798</v>
      </c>
      <c r="D55" s="262">
        <v>14.481830400169009</v>
      </c>
      <c r="E55" s="262">
        <v>14.50283118189855</v>
      </c>
      <c r="F55" s="262">
        <v>5.2321619830775816</v>
      </c>
      <c r="G55" s="262">
        <v>6.4684163968237582</v>
      </c>
      <c r="H55" s="262">
        <v>5.9118595533297578</v>
      </c>
      <c r="I55" s="262">
        <v>4.606712571024441</v>
      </c>
      <c r="J55" s="262">
        <v>3.7286564580967081</v>
      </c>
      <c r="K55" s="262">
        <v>2.6320143349061711</v>
      </c>
      <c r="L55" s="262">
        <v>1.765457280496459</v>
      </c>
      <c r="M55" s="262">
        <v>0.74540758239553229</v>
      </c>
      <c r="N55" s="262">
        <v>0.69789424458946725</v>
      </c>
      <c r="O55" s="262">
        <v>1.1329244592127909</v>
      </c>
      <c r="P55" s="262">
        <v>0.94355942336622478</v>
      </c>
      <c r="Q55" s="262">
        <v>0.99717651787893236</v>
      </c>
      <c r="R55" s="262">
        <v>1.7557703679687919</v>
      </c>
      <c r="S55" s="262">
        <v>0.93606467755741607</v>
      </c>
      <c r="T55" s="262">
        <v>0.81740775514064956</v>
      </c>
      <c r="U55" s="262">
        <v>0.77235933131517542</v>
      </c>
      <c r="V55" s="262">
        <v>0.76300033385299126</v>
      </c>
      <c r="W55" s="262">
        <v>2.623458329711478</v>
      </c>
      <c r="X55" s="262">
        <v>2.156092316878834</v>
      </c>
      <c r="Y55" s="262">
        <v>2.092800828665387</v>
      </c>
      <c r="DA55" s="72" t="s">
        <v>3170</v>
      </c>
    </row>
    <row r="56" spans="1:105" ht="12" customHeight="1" x14ac:dyDescent="0.25">
      <c r="A56" s="60" t="s">
        <v>3104</v>
      </c>
      <c r="B56" s="262">
        <v>2.9685282957624919</v>
      </c>
      <c r="C56" s="262">
        <v>3.3128431779921859</v>
      </c>
      <c r="D56" s="262">
        <v>3.5089345786435371</v>
      </c>
      <c r="E56" s="262">
        <v>3.5228227854864018</v>
      </c>
      <c r="F56" s="262">
        <v>2.7150876358405052</v>
      </c>
      <c r="G56" s="262">
        <v>2.913828378996671</v>
      </c>
      <c r="H56" s="262">
        <v>3.3143247709459569</v>
      </c>
      <c r="I56" s="262">
        <v>2.8832624967978231</v>
      </c>
      <c r="J56" s="262">
        <v>4.0765699777707738</v>
      </c>
      <c r="K56" s="262">
        <v>3.5264645631934521</v>
      </c>
      <c r="L56" s="262">
        <v>5.3143385996941213</v>
      </c>
      <c r="M56" s="262">
        <v>0.96952363858554413</v>
      </c>
      <c r="N56" s="262">
        <v>0.90020894434724252</v>
      </c>
      <c r="O56" s="262">
        <v>0.8743937268106281</v>
      </c>
      <c r="P56" s="262">
        <v>0.88876929825309181</v>
      </c>
      <c r="Q56" s="262">
        <v>0.86956125178494093</v>
      </c>
      <c r="R56" s="262">
        <v>0.93708718595656737</v>
      </c>
      <c r="S56" s="262">
        <v>0.89333113614123616</v>
      </c>
      <c r="T56" s="262">
        <v>0.76953925852238014</v>
      </c>
      <c r="U56" s="262">
        <v>2.283197897790012</v>
      </c>
      <c r="V56" s="262">
        <v>1.496192953429089</v>
      </c>
      <c r="W56" s="262">
        <v>0.76112884977376594</v>
      </c>
      <c r="X56" s="262">
        <v>0.61537012541065939</v>
      </c>
      <c r="Y56" s="262">
        <v>0.6126382000413384</v>
      </c>
      <c r="DA56" s="72" t="s">
        <v>3171</v>
      </c>
    </row>
    <row r="57" spans="1:105" ht="12" customHeight="1" x14ac:dyDescent="0.25">
      <c r="A57" s="64" t="s">
        <v>28</v>
      </c>
      <c r="B57" s="229">
        <v>9.1503568836646815E-2</v>
      </c>
      <c r="C57" s="229">
        <v>8.877572041696126E-2</v>
      </c>
      <c r="D57" s="229">
        <v>9.0900954254721708E-2</v>
      </c>
      <c r="E57" s="229">
        <v>2.623843999132032E-2</v>
      </c>
      <c r="F57" s="229">
        <v>6.2615988977370168E-3</v>
      </c>
      <c r="G57" s="229">
        <v>9.0294022509962921E-3</v>
      </c>
      <c r="H57" s="229">
        <v>5.9507966595327526E-3</v>
      </c>
      <c r="I57" s="229">
        <v>5.5929730294383964E-3</v>
      </c>
      <c r="J57" s="229">
        <v>1.647695878413341E-3</v>
      </c>
      <c r="K57" s="229">
        <v>3.0542545478094262E-4</v>
      </c>
      <c r="L57" s="229">
        <v>4.3342673605386869E-5</v>
      </c>
      <c r="M57" s="229">
        <v>2.8950534719886239E-4</v>
      </c>
      <c r="N57" s="229">
        <v>3.7958421292858061E-4</v>
      </c>
      <c r="O57" s="229">
        <v>1.0049958450697161E-3</v>
      </c>
      <c r="P57" s="229">
        <v>4.66302794612897E-4</v>
      </c>
      <c r="Q57" s="229">
        <v>1.8523622961711951E-4</v>
      </c>
      <c r="R57" s="229">
        <v>3.8334539968542858E-2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5.3438395215408788E-2</v>
      </c>
      <c r="C59" s="229">
        <v>5.3744224806412923E-2</v>
      </c>
      <c r="D59" s="229">
        <v>4.6212747576290847E-2</v>
      </c>
      <c r="E59" s="229">
        <v>5.392262026742882E-2</v>
      </c>
      <c r="F59" s="229">
        <v>1.253834464335188E-2</v>
      </c>
      <c r="G59" s="229">
        <v>1.7908411394803259E-2</v>
      </c>
      <c r="H59" s="229">
        <v>1.3435807729533379E-2</v>
      </c>
      <c r="I59" s="229">
        <v>3.4665104027371712E-3</v>
      </c>
      <c r="J59" s="229">
        <v>0</v>
      </c>
      <c r="K59" s="229">
        <v>1.893017467126107E-4</v>
      </c>
      <c r="L59" s="229">
        <v>2.8206789857109481E-4</v>
      </c>
      <c r="M59" s="229">
        <v>8.9715852534193196E-4</v>
      </c>
      <c r="N59" s="229">
        <v>8.8224862302754381E-4</v>
      </c>
      <c r="O59" s="229">
        <v>1.868681996234138E-3</v>
      </c>
      <c r="P59" s="229">
        <v>0</v>
      </c>
      <c r="Q59" s="229">
        <v>1.056152580680862E-3</v>
      </c>
      <c r="R59" s="229">
        <v>2.6135583799942429E-3</v>
      </c>
      <c r="S59" s="229">
        <v>9.0056555332352587E-4</v>
      </c>
      <c r="T59" s="229">
        <v>6.2023333478257925E-4</v>
      </c>
      <c r="U59" s="229">
        <v>7.8972401456562453E-5</v>
      </c>
      <c r="V59" s="229">
        <v>2.0058558225913401E-4</v>
      </c>
      <c r="W59" s="229">
        <v>6.8164489704373504E-3</v>
      </c>
      <c r="X59" s="229">
        <v>3.1007274161823318E-3</v>
      </c>
      <c r="Y59" s="229">
        <v>3.4993113035383301E-3</v>
      </c>
      <c r="DA59" s="73" t="s">
        <v>3174</v>
      </c>
    </row>
    <row r="60" spans="1:105" ht="12" customHeight="1" x14ac:dyDescent="0.25">
      <c r="A60" s="64" t="s">
        <v>159</v>
      </c>
      <c r="B60" s="229">
        <v>0.1190319343927139</v>
      </c>
      <c r="C60" s="229">
        <v>0.1011867837916524</v>
      </c>
      <c r="D60" s="229">
        <v>0.1104151319160156</v>
      </c>
      <c r="E60" s="229">
        <v>0.1331507286942612</v>
      </c>
      <c r="F60" s="229">
        <v>3.9370083212818908E-2</v>
      </c>
      <c r="G60" s="229">
        <v>4.5086168228724577E-2</v>
      </c>
      <c r="H60" s="229">
        <v>2.2671781317468751E-2</v>
      </c>
      <c r="I60" s="229">
        <v>1.0588782562779311E-2</v>
      </c>
      <c r="J60" s="229">
        <v>6.5121206864781431E-3</v>
      </c>
      <c r="K60" s="229">
        <v>2.0453301721961238E-3</v>
      </c>
      <c r="L60" s="229">
        <v>1.271444110342665E-3</v>
      </c>
      <c r="M60" s="229">
        <v>1.7803073675559239E-3</v>
      </c>
      <c r="N60" s="229">
        <v>1.5915352342284721E-4</v>
      </c>
      <c r="O60" s="229">
        <v>3.7917116633177212E-3</v>
      </c>
      <c r="P60" s="229">
        <v>2.3979896502129201E-3</v>
      </c>
      <c r="Q60" s="229">
        <v>3.1750810391981792E-3</v>
      </c>
      <c r="R60" s="229">
        <v>6.2819824971407532E-3</v>
      </c>
      <c r="S60" s="229">
        <v>2.436725100551589E-3</v>
      </c>
      <c r="T60" s="229">
        <v>1.9579423015775041E-3</v>
      </c>
      <c r="U60" s="229">
        <v>2.273552832346996E-4</v>
      </c>
      <c r="V60" s="229">
        <v>4.3354481022310829E-4</v>
      </c>
      <c r="W60" s="229">
        <v>1.6617707473646891E-2</v>
      </c>
      <c r="X60" s="229">
        <v>6.1031705073410752E-3</v>
      </c>
      <c r="Y60" s="229">
        <v>5.2139119418102356E-3</v>
      </c>
      <c r="DA60" s="73" t="s">
        <v>3175</v>
      </c>
    </row>
    <row r="61" spans="1:105" ht="12" customHeight="1" x14ac:dyDescent="0.25">
      <c r="A61" s="64" t="s">
        <v>32</v>
      </c>
      <c r="B61" s="229">
        <v>0.5376375947640788</v>
      </c>
      <c r="C61" s="229">
        <v>0.90119073473930389</v>
      </c>
      <c r="D61" s="229">
        <v>1.035728152773332</v>
      </c>
      <c r="E61" s="229">
        <v>1.0319469196782649</v>
      </c>
      <c r="F61" s="229">
        <v>3.290778957690417E-2</v>
      </c>
      <c r="G61" s="229">
        <v>0</v>
      </c>
      <c r="H61" s="229">
        <v>7.2600784150269083E-3</v>
      </c>
      <c r="I61" s="229">
        <v>8.4915629417157731E-2</v>
      </c>
      <c r="J61" s="229">
        <v>2.7290390407941151E-2</v>
      </c>
      <c r="K61" s="229">
        <v>1.3911190089491789E-2</v>
      </c>
      <c r="L61" s="229">
        <v>2.1592499080351621E-4</v>
      </c>
      <c r="M61" s="229">
        <v>5.4941425717102798E-4</v>
      </c>
      <c r="N61" s="229">
        <v>9.455083277970308E-4</v>
      </c>
      <c r="O61" s="229">
        <v>1.0728599233962501E-2</v>
      </c>
      <c r="P61" s="229">
        <v>4.9752639447046909E-3</v>
      </c>
      <c r="Q61" s="229">
        <v>5.928938226354678E-3</v>
      </c>
      <c r="R61" s="229">
        <v>1.6672507879332971E-2</v>
      </c>
      <c r="S61" s="229">
        <v>3.8203647775788439E-3</v>
      </c>
      <c r="T61" s="229">
        <v>3.3234770169808959E-3</v>
      </c>
      <c r="U61" s="229">
        <v>2.184685320669397E-4</v>
      </c>
      <c r="V61" s="229">
        <v>4.7985448315277391E-4</v>
      </c>
      <c r="W61" s="229">
        <v>7.4462604516777114E-3</v>
      </c>
      <c r="X61" s="229">
        <v>4.9159726514851126E-3</v>
      </c>
      <c r="Y61" s="229">
        <v>4.4339884039058209E-3</v>
      </c>
      <c r="DA61" s="73" t="s">
        <v>3176</v>
      </c>
    </row>
    <row r="62" spans="1:105" ht="12" customHeight="1" x14ac:dyDescent="0.25">
      <c r="A62" s="64" t="s">
        <v>33</v>
      </c>
      <c r="B62" s="229">
        <v>4.2165363634224483E-3</v>
      </c>
      <c r="C62" s="229">
        <v>4.216536363422228E-3</v>
      </c>
      <c r="D62" s="229">
        <v>4.2165363634233963E-3</v>
      </c>
      <c r="E62" s="229">
        <v>4.216536363422326E-3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1.8248650191010141</v>
      </c>
      <c r="C63" s="229">
        <v>1.822463163044814</v>
      </c>
      <c r="D63" s="229">
        <v>1.8832446503745079</v>
      </c>
      <c r="E63" s="229">
        <v>1.936179234651247</v>
      </c>
      <c r="F63" s="229">
        <v>0.1525512577805288</v>
      </c>
      <c r="G63" s="229">
        <v>0.33310001109225279</v>
      </c>
      <c r="H63" s="229">
        <v>0.19102976019308651</v>
      </c>
      <c r="I63" s="229">
        <v>4.9163572730692072E-2</v>
      </c>
      <c r="J63" s="229">
        <v>1.097223369549935E-2</v>
      </c>
      <c r="K63" s="229">
        <v>5.3368435396293117E-3</v>
      </c>
      <c r="L63" s="229">
        <v>1.307076930417646E-3</v>
      </c>
      <c r="M63" s="229">
        <v>2.480905199478912E-3</v>
      </c>
      <c r="N63" s="229">
        <v>3.0601927692110202E-3</v>
      </c>
      <c r="O63" s="229">
        <v>7.2377815574489876E-3</v>
      </c>
      <c r="P63" s="229">
        <v>4.5846219482522151E-3</v>
      </c>
      <c r="Q63" s="229">
        <v>5.6359305486461354E-3</v>
      </c>
      <c r="R63" s="229">
        <v>1.3569637201723231E-2</v>
      </c>
      <c r="S63" s="229">
        <v>5.5230765166003346E-3</v>
      </c>
      <c r="T63" s="229">
        <v>5.5429625948655798E-3</v>
      </c>
      <c r="U63" s="229">
        <v>7.3685106882827171E-4</v>
      </c>
      <c r="V63" s="229">
        <v>1.4972389885992989E-3</v>
      </c>
      <c r="W63" s="229">
        <v>0.36967200603742389</v>
      </c>
      <c r="X63" s="229">
        <v>0.33083991391864392</v>
      </c>
      <c r="Y63" s="229">
        <v>0.30638309125945962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0.33783524708920698</v>
      </c>
      <c r="C65" s="229">
        <v>0.34126601482961932</v>
      </c>
      <c r="D65" s="229">
        <v>0.33821640538524472</v>
      </c>
      <c r="E65" s="229">
        <v>0.33716830584045759</v>
      </c>
      <c r="F65" s="229">
        <v>0.33611986321939058</v>
      </c>
      <c r="G65" s="229">
        <v>0.33402332105328197</v>
      </c>
      <c r="H65" s="229">
        <v>0.33402332105325111</v>
      </c>
      <c r="I65" s="229">
        <v>0.32049065770111462</v>
      </c>
      <c r="J65" s="229">
        <v>0.35346445260781267</v>
      </c>
      <c r="K65" s="229">
        <v>0.41064368623049652</v>
      </c>
      <c r="L65" s="229">
        <v>0.1236030139986436</v>
      </c>
      <c r="M65" s="229">
        <v>0.19526797825252279</v>
      </c>
      <c r="N65" s="229">
        <v>0.19555376120533119</v>
      </c>
      <c r="O65" s="229">
        <v>0.19603029484449111</v>
      </c>
      <c r="P65" s="229">
        <v>0.37624097656090982</v>
      </c>
      <c r="Q65" s="229">
        <v>0.29723794318757157</v>
      </c>
      <c r="R65" s="229">
        <v>0.32668525193397557</v>
      </c>
      <c r="S65" s="229">
        <v>0.26303181650824758</v>
      </c>
      <c r="T65" s="229">
        <v>0.19696586520738341</v>
      </c>
      <c r="U65" s="229">
        <v>0.37022203763613282</v>
      </c>
      <c r="V65" s="229">
        <v>0.40510814248203031</v>
      </c>
      <c r="W65" s="229">
        <v>0.15761324384037331</v>
      </c>
      <c r="X65" s="229">
        <v>0.1210687058692551</v>
      </c>
      <c r="Y65" s="229">
        <v>0.1085381697740514</v>
      </c>
      <c r="DA65" s="73" t="s">
        <v>3180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2.135338698509774</v>
      </c>
      <c r="G66" s="229">
        <v>2.1746810649766122</v>
      </c>
      <c r="H66" s="229">
        <v>2.739953225578057</v>
      </c>
      <c r="I66" s="229">
        <v>2.4090443709539038</v>
      </c>
      <c r="J66" s="229">
        <v>3.6766830844946292</v>
      </c>
      <c r="K66" s="229">
        <v>3.0940327859601449</v>
      </c>
      <c r="L66" s="229">
        <v>5.1876157290917373</v>
      </c>
      <c r="M66" s="229">
        <v>0.76825836963627459</v>
      </c>
      <c r="N66" s="229">
        <v>0.69922849568552436</v>
      </c>
      <c r="O66" s="229">
        <v>0.65373166167010399</v>
      </c>
      <c r="P66" s="229">
        <v>0.50010414335439934</v>
      </c>
      <c r="Q66" s="229">
        <v>0.55634196997287244</v>
      </c>
      <c r="R66" s="229">
        <v>0.53292970809585771</v>
      </c>
      <c r="S66" s="229">
        <v>0.61761858768493427</v>
      </c>
      <c r="T66" s="229">
        <v>0.56112877806679018</v>
      </c>
      <c r="U66" s="229">
        <v>1.9117142128682929</v>
      </c>
      <c r="V66" s="229">
        <v>1.0884735870828239</v>
      </c>
      <c r="W66" s="229">
        <v>0.2029631830002068</v>
      </c>
      <c r="X66" s="229">
        <v>0.14934163504775189</v>
      </c>
      <c r="Y66" s="229">
        <v>0.1845697273585731</v>
      </c>
      <c r="DA66" s="73" t="s">
        <v>3181</v>
      </c>
    </row>
    <row r="67" spans="1:105" ht="12" customHeight="1" x14ac:dyDescent="0.25">
      <c r="A67" s="60" t="s">
        <v>3116</v>
      </c>
      <c r="B67" s="262">
        <v>37.12407442297733</v>
      </c>
      <c r="C67" s="262">
        <v>37.492158179656563</v>
      </c>
      <c r="D67" s="262">
        <v>38.914097362097444</v>
      </c>
      <c r="E67" s="262">
        <v>40.233351694521787</v>
      </c>
      <c r="F67" s="262">
        <v>39.846595134058163</v>
      </c>
      <c r="G67" s="262">
        <v>40.097563645120808</v>
      </c>
      <c r="H67" s="262">
        <v>41.474260797440301</v>
      </c>
      <c r="I67" s="262">
        <v>43.253436500923051</v>
      </c>
      <c r="J67" s="262">
        <v>41.322441055880269</v>
      </c>
      <c r="K67" s="262">
        <v>37.694942383390568</v>
      </c>
      <c r="L67" s="262">
        <v>39.172374487764827</v>
      </c>
      <c r="M67" s="262">
        <v>39.087051087288557</v>
      </c>
      <c r="N67" s="262">
        <v>38.188295818769419</v>
      </c>
      <c r="O67" s="262">
        <v>36.513019161983721</v>
      </c>
      <c r="P67" s="262">
        <v>35.57796316725662</v>
      </c>
      <c r="Q67" s="262">
        <v>35.824010098582711</v>
      </c>
      <c r="R67" s="262">
        <v>35.649387537069479</v>
      </c>
      <c r="S67" s="262">
        <v>36.50594103787769</v>
      </c>
      <c r="T67" s="262">
        <v>36.200879439586252</v>
      </c>
      <c r="U67" s="262">
        <v>41.635961672639922</v>
      </c>
      <c r="V67" s="262">
        <v>42.862362340678331</v>
      </c>
      <c r="W67" s="262">
        <v>30.04066710832813</v>
      </c>
      <c r="X67" s="262">
        <v>28.510746816541449</v>
      </c>
      <c r="Y67" s="262">
        <v>27.03139877338258</v>
      </c>
      <c r="DA67" s="72" t="s">
        <v>3182</v>
      </c>
    </row>
    <row r="68" spans="1:105" ht="12" customHeight="1" x14ac:dyDescent="0.25">
      <c r="A68" s="57" t="s">
        <v>3118</v>
      </c>
      <c r="B68" s="261">
        <v>17.422795487151859</v>
      </c>
      <c r="C68" s="261">
        <v>14.225117004829739</v>
      </c>
      <c r="D68" s="261">
        <v>11.80907950590233</v>
      </c>
      <c r="E68" s="261">
        <v>14.20448946458497</v>
      </c>
      <c r="F68" s="261">
        <v>14.86899554713667</v>
      </c>
      <c r="G68" s="261">
        <v>14.635586268817461</v>
      </c>
      <c r="H68" s="261">
        <v>13.667648606891021</v>
      </c>
      <c r="I68" s="261">
        <v>12.28828271536171</v>
      </c>
      <c r="J68" s="261">
        <v>11.204700379973801</v>
      </c>
      <c r="K68" s="261">
        <v>9.5147280261389753</v>
      </c>
      <c r="L68" s="261">
        <v>13.35625779440544</v>
      </c>
      <c r="M68" s="261">
        <v>18.98722784505869</v>
      </c>
      <c r="N68" s="261">
        <v>14.47785348462129</v>
      </c>
      <c r="O68" s="261">
        <v>14.55806411963783</v>
      </c>
      <c r="P68" s="261">
        <v>14.8440167696982</v>
      </c>
      <c r="Q68" s="261">
        <v>12.11092416073501</v>
      </c>
      <c r="R68" s="261">
        <v>11.87196811687898</v>
      </c>
      <c r="S68" s="261">
        <v>14.695130719567331</v>
      </c>
      <c r="T68" s="261">
        <v>11.50352386434357</v>
      </c>
      <c r="U68" s="261">
        <v>11.10939870125909</v>
      </c>
      <c r="V68" s="261">
        <v>2.5247277940222981</v>
      </c>
      <c r="W68" s="261">
        <v>9.4080801730354899</v>
      </c>
      <c r="X68" s="261">
        <v>2.683696199860552</v>
      </c>
      <c r="Y68" s="261">
        <v>2.3498741897700142</v>
      </c>
      <c r="DA68" s="70" t="s">
        <v>3183</v>
      </c>
    </row>
    <row r="69" spans="1:105" ht="12" customHeight="1" x14ac:dyDescent="0.25">
      <c r="A69" s="41" t="s">
        <v>3120</v>
      </c>
      <c r="B69" s="350">
        <v>523.4752920428067</v>
      </c>
      <c r="C69" s="350">
        <v>526.87283794347934</v>
      </c>
      <c r="D69" s="350">
        <v>547.71111981092804</v>
      </c>
      <c r="E69" s="350">
        <v>569.4928530644064</v>
      </c>
      <c r="F69" s="350">
        <v>568.34062315741096</v>
      </c>
      <c r="G69" s="350">
        <v>573.05880188551407</v>
      </c>
      <c r="H69" s="350">
        <v>591.84754673761233</v>
      </c>
      <c r="I69" s="350">
        <v>614.37463735721269</v>
      </c>
      <c r="J69" s="350">
        <v>591.53849866770406</v>
      </c>
      <c r="K69" s="350">
        <v>541.19460023471731</v>
      </c>
      <c r="L69" s="350">
        <v>557.36486752515111</v>
      </c>
      <c r="M69" s="350">
        <v>554.92870346594566</v>
      </c>
      <c r="N69" s="350">
        <v>534.81013830017105</v>
      </c>
      <c r="O69" s="350">
        <v>508.18314317553791</v>
      </c>
      <c r="P69" s="350">
        <v>494.45857835247119</v>
      </c>
      <c r="Q69" s="350">
        <v>499.68434948114361</v>
      </c>
      <c r="R69" s="350">
        <v>496.99882621071129</v>
      </c>
      <c r="S69" s="350">
        <v>508.46917656208512</v>
      </c>
      <c r="T69" s="350">
        <v>505.68506871024829</v>
      </c>
      <c r="U69" s="350">
        <v>584.00326485079268</v>
      </c>
      <c r="V69" s="350">
        <v>597.1063836151676</v>
      </c>
      <c r="W69" s="350">
        <v>450.61188978480988</v>
      </c>
      <c r="X69" s="350">
        <v>430.08582115042952</v>
      </c>
      <c r="Y69" s="350">
        <v>411.64465800241749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0.99999999999999989</v>
      </c>
      <c r="D73" s="232">
        <f t="shared" si="3"/>
        <v>1.0000000000000002</v>
      </c>
      <c r="E73" s="232">
        <f t="shared" si="3"/>
        <v>1</v>
      </c>
      <c r="F73" s="232">
        <f t="shared" si="3"/>
        <v>1.0000000000000007</v>
      </c>
      <c r="G73" s="232">
        <f t="shared" si="3"/>
        <v>1</v>
      </c>
      <c r="H73" s="232">
        <f t="shared" si="3"/>
        <v>0.99999999999999978</v>
      </c>
      <c r="I73" s="232">
        <f t="shared" si="3"/>
        <v>1.0000000000000004</v>
      </c>
      <c r="J73" s="232">
        <f t="shared" si="3"/>
        <v>1.0000000000000002</v>
      </c>
      <c r="K73" s="232">
        <f t="shared" si="3"/>
        <v>0.99999999999999967</v>
      </c>
      <c r="L73" s="232">
        <f t="shared" si="3"/>
        <v>1</v>
      </c>
      <c r="M73" s="232">
        <f t="shared" si="3"/>
        <v>0.99999999999999989</v>
      </c>
      <c r="N73" s="232">
        <f t="shared" si="3"/>
        <v>1</v>
      </c>
      <c r="O73" s="232">
        <f t="shared" si="3"/>
        <v>1</v>
      </c>
      <c r="P73" s="232">
        <f t="shared" si="3"/>
        <v>0.99999999999999978</v>
      </c>
      <c r="Q73" s="232">
        <f t="shared" si="3"/>
        <v>1.0000000000000002</v>
      </c>
      <c r="R73" s="232">
        <f t="shared" si="3"/>
        <v>0.99999999999999978</v>
      </c>
      <c r="S73" s="232">
        <f t="shared" si="3"/>
        <v>1</v>
      </c>
      <c r="T73" s="232">
        <f t="shared" si="3"/>
        <v>1</v>
      </c>
      <c r="U73" s="232">
        <f t="shared" si="3"/>
        <v>1.0000000000000004</v>
      </c>
      <c r="V73" s="232">
        <f t="shared" si="3"/>
        <v>1</v>
      </c>
      <c r="W73" s="232">
        <f t="shared" si="3"/>
        <v>1.0000000000000002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2.4371749044045498E-2</v>
      </c>
      <c r="C74" s="299">
        <f t="shared" si="4"/>
        <v>2.3503597273382627E-2</v>
      </c>
      <c r="D74" s="299">
        <f t="shared" si="4"/>
        <v>2.3573138074679697E-2</v>
      </c>
      <c r="E74" s="299">
        <f t="shared" si="4"/>
        <v>2.4046130730154693E-2</v>
      </c>
      <c r="F74" s="299">
        <f t="shared" si="4"/>
        <v>2.7984221947801376E-2</v>
      </c>
      <c r="G74" s="299">
        <f t="shared" si="4"/>
        <v>2.741069748033036E-2</v>
      </c>
      <c r="H74" s="299">
        <f t="shared" si="4"/>
        <v>2.7015150464509488E-2</v>
      </c>
      <c r="I74" s="299">
        <f t="shared" si="4"/>
        <v>2.8313679689604881E-2</v>
      </c>
      <c r="J74" s="299">
        <f t="shared" si="4"/>
        <v>2.6613736946312156E-2</v>
      </c>
      <c r="K74" s="299">
        <f t="shared" si="4"/>
        <v>2.7454368282309689E-2</v>
      </c>
      <c r="L74" s="299">
        <f t="shared" si="4"/>
        <v>2.4346373981940662E-2</v>
      </c>
      <c r="M74" s="299">
        <f t="shared" si="4"/>
        <v>3.0932217337101043E-2</v>
      </c>
      <c r="N74" s="299">
        <f t="shared" si="4"/>
        <v>3.0826985531606857E-2</v>
      </c>
      <c r="O74" s="299">
        <f t="shared" si="4"/>
        <v>3.0165404003433337E-2</v>
      </c>
      <c r="P74" s="299">
        <f t="shared" si="4"/>
        <v>2.9906852218048143E-2</v>
      </c>
      <c r="Q74" s="299">
        <f t="shared" si="4"/>
        <v>3.0417259449945121E-2</v>
      </c>
      <c r="R74" s="299">
        <f t="shared" si="4"/>
        <v>2.9708226597801517E-2</v>
      </c>
      <c r="S74" s="299">
        <f t="shared" si="4"/>
        <v>3.0089263159241302E-2</v>
      </c>
      <c r="T74" s="299">
        <f t="shared" si="4"/>
        <v>3.0795570864185256E-2</v>
      </c>
      <c r="U74" s="299">
        <f t="shared" si="4"/>
        <v>2.8437609612277905E-2</v>
      </c>
      <c r="V74" s="299">
        <f t="shared" si="4"/>
        <v>3.0181332005780843E-2</v>
      </c>
      <c r="W74" s="299">
        <f t="shared" si="4"/>
        <v>3.0808800055159277E-2</v>
      </c>
      <c r="X74" s="299">
        <f t="shared" si="4"/>
        <v>3.217980826965168E-2</v>
      </c>
      <c r="Y74" s="299">
        <f t="shared" si="4"/>
        <v>3.2539804146764217E-2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3.6424683323452401E-3</v>
      </c>
      <c r="C75" s="233">
        <f t="shared" si="5"/>
        <v>3.5225181066067968E-3</v>
      </c>
      <c r="D75" s="233">
        <f t="shared" si="5"/>
        <v>3.5283948956549948E-3</v>
      </c>
      <c r="E75" s="233">
        <f t="shared" si="5"/>
        <v>3.5827080555219772E-3</v>
      </c>
      <c r="F75" s="233">
        <f t="shared" si="5"/>
        <v>4.1443894396848294E-3</v>
      </c>
      <c r="G75" s="233">
        <f t="shared" si="5"/>
        <v>4.0532003677959247E-3</v>
      </c>
      <c r="H75" s="233">
        <f t="shared" si="5"/>
        <v>3.999342563914236E-3</v>
      </c>
      <c r="I75" s="233">
        <f t="shared" si="5"/>
        <v>4.2068730388328699E-3</v>
      </c>
      <c r="J75" s="233">
        <f t="shared" si="5"/>
        <v>3.93036667691789E-3</v>
      </c>
      <c r="K75" s="233">
        <f t="shared" si="5"/>
        <v>4.0454581749374049E-3</v>
      </c>
      <c r="L75" s="233">
        <f t="shared" si="5"/>
        <v>3.6125057297081336E-3</v>
      </c>
      <c r="M75" s="233">
        <f t="shared" si="5"/>
        <v>4.5976839628337251E-3</v>
      </c>
      <c r="N75" s="233">
        <f t="shared" si="5"/>
        <v>4.6333388054415952E-3</v>
      </c>
      <c r="O75" s="233">
        <f t="shared" si="5"/>
        <v>4.5578478694264391E-3</v>
      </c>
      <c r="P75" s="233">
        <f t="shared" si="5"/>
        <v>4.5243777493875559E-3</v>
      </c>
      <c r="Q75" s="233">
        <f t="shared" si="5"/>
        <v>4.5873197699148049E-3</v>
      </c>
      <c r="R75" s="233">
        <f t="shared" si="5"/>
        <v>4.4823079916006215E-3</v>
      </c>
      <c r="S75" s="233">
        <f t="shared" si="5"/>
        <v>4.5433935722885071E-3</v>
      </c>
      <c r="T75" s="233">
        <f t="shared" si="5"/>
        <v>4.638572616139214E-3</v>
      </c>
      <c r="U75" s="233">
        <f t="shared" si="5"/>
        <v>4.2686510133180481E-3</v>
      </c>
      <c r="V75" s="233">
        <f t="shared" si="5"/>
        <v>4.5566261402968386E-3</v>
      </c>
      <c r="W75" s="233">
        <f t="shared" si="5"/>
        <v>4.4029721449578155E-3</v>
      </c>
      <c r="X75" s="233">
        <f t="shared" si="5"/>
        <v>4.5823928645196948E-3</v>
      </c>
      <c r="Y75" s="233">
        <f t="shared" si="5"/>
        <v>4.6065707140221747E-3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3.7195912158965574E-2</v>
      </c>
      <c r="C76" s="233">
        <f t="shared" si="6"/>
        <v>3.6025116907702756E-2</v>
      </c>
      <c r="D76" s="233">
        <f t="shared" si="6"/>
        <v>3.6060192159799352E-2</v>
      </c>
      <c r="E76" s="233">
        <f t="shared" si="6"/>
        <v>3.6524395221432179E-2</v>
      </c>
      <c r="F76" s="233">
        <f t="shared" si="6"/>
        <v>4.2111696266457985E-2</v>
      </c>
      <c r="G76" s="233">
        <f t="shared" si="6"/>
        <v>4.1150277782367455E-2</v>
      </c>
      <c r="H76" s="233">
        <f t="shared" si="6"/>
        <v>4.0629330641779898E-2</v>
      </c>
      <c r="I76" s="233">
        <f t="shared" si="6"/>
        <v>4.2822891353786641E-2</v>
      </c>
      <c r="J76" s="233">
        <f t="shared" si="6"/>
        <v>3.9875369405722776E-2</v>
      </c>
      <c r="K76" s="233">
        <f t="shared" si="6"/>
        <v>4.099243144795732E-2</v>
      </c>
      <c r="L76" s="233">
        <f t="shared" si="6"/>
        <v>3.6745445433834789E-2</v>
      </c>
      <c r="M76" s="233">
        <f t="shared" si="6"/>
        <v>4.6810758698543599E-2</v>
      </c>
      <c r="N76" s="233">
        <f t="shared" si="6"/>
        <v>4.7458559311681491E-2</v>
      </c>
      <c r="O76" s="233">
        <f t="shared" si="6"/>
        <v>4.6816786856768926E-2</v>
      </c>
      <c r="P76" s="233">
        <f t="shared" si="6"/>
        <v>4.650355362064211E-2</v>
      </c>
      <c r="Q76" s="233">
        <f t="shared" si="6"/>
        <v>4.7072641315113559E-2</v>
      </c>
      <c r="R76" s="233">
        <f t="shared" si="6"/>
        <v>4.6005569785321949E-2</v>
      </c>
      <c r="S76" s="233">
        <f t="shared" si="6"/>
        <v>4.6652206707636798E-2</v>
      </c>
      <c r="T76" s="233">
        <f t="shared" si="6"/>
        <v>4.7566827099392799E-2</v>
      </c>
      <c r="U76" s="233">
        <f t="shared" si="6"/>
        <v>4.3692586622696948E-2</v>
      </c>
      <c r="V76" s="233">
        <f t="shared" si="6"/>
        <v>4.678442139029302E-2</v>
      </c>
      <c r="W76" s="233">
        <f t="shared" si="6"/>
        <v>4.3849171655733557E-2</v>
      </c>
      <c r="X76" s="233">
        <f t="shared" si="6"/>
        <v>4.5540667456633238E-2</v>
      </c>
      <c r="Y76" s="233">
        <f t="shared" si="6"/>
        <v>4.5623992135516947E-2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8.347596418005818E-3</v>
      </c>
      <c r="C77" s="233">
        <f t="shared" si="7"/>
        <v>8.0449602658513378E-3</v>
      </c>
      <c r="D77" s="233">
        <f t="shared" si="7"/>
        <v>8.071214402835163E-3</v>
      </c>
      <c r="E77" s="233">
        <f t="shared" si="7"/>
        <v>8.2420519740889642E-3</v>
      </c>
      <c r="F77" s="233">
        <f t="shared" si="7"/>
        <v>9.6053905240792662E-3</v>
      </c>
      <c r="G77" s="233">
        <f t="shared" si="7"/>
        <v>9.4119036326189877E-3</v>
      </c>
      <c r="H77" s="233">
        <f t="shared" si="7"/>
        <v>9.2735885236627773E-3</v>
      </c>
      <c r="I77" s="233">
        <f t="shared" si="7"/>
        <v>9.7110908161529303E-3</v>
      </c>
      <c r="J77" s="233">
        <f t="shared" si="7"/>
        <v>9.1409442248564076E-3</v>
      </c>
      <c r="K77" s="233">
        <f t="shared" si="7"/>
        <v>9.4345564529353925E-3</v>
      </c>
      <c r="L77" s="233">
        <f t="shared" si="7"/>
        <v>8.35301841718669E-3</v>
      </c>
      <c r="M77" s="233">
        <f t="shared" si="7"/>
        <v>1.0608261190549076E-2</v>
      </c>
      <c r="N77" s="233">
        <f t="shared" si="7"/>
        <v>1.0544508359427694E-2</v>
      </c>
      <c r="O77" s="233">
        <f t="shared" si="7"/>
        <v>1.0305297837692467E-2</v>
      </c>
      <c r="P77" s="233">
        <f t="shared" si="7"/>
        <v>1.0213951976262211E-2</v>
      </c>
      <c r="Q77" s="233">
        <f t="shared" si="7"/>
        <v>1.0395966598731996E-2</v>
      </c>
      <c r="R77" s="233">
        <f t="shared" si="7"/>
        <v>1.0152599151885277E-2</v>
      </c>
      <c r="S77" s="233">
        <f t="shared" si="7"/>
        <v>1.0280876895101015E-2</v>
      </c>
      <c r="T77" s="233">
        <f t="shared" si="7"/>
        <v>1.052839397104435E-2</v>
      </c>
      <c r="U77" s="233">
        <f t="shared" si="7"/>
        <v>9.7302107528820375E-3</v>
      </c>
      <c r="V77" s="233">
        <f t="shared" si="7"/>
        <v>1.0312695998545396E-2</v>
      </c>
      <c r="W77" s="233">
        <f t="shared" si="7"/>
        <v>1.0661047656874147E-2</v>
      </c>
      <c r="X77" s="233">
        <f t="shared" si="7"/>
        <v>1.1144375766421856E-2</v>
      </c>
      <c r="Y77" s="233">
        <f t="shared" si="7"/>
        <v>1.1283654845548687E-2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3.8768917396698369E-2</v>
      </c>
      <c r="C78" s="300">
        <f t="shared" si="8"/>
        <v>3.8782024441080663E-2</v>
      </c>
      <c r="D78" s="300">
        <f t="shared" si="8"/>
        <v>3.9239987334502881E-2</v>
      </c>
      <c r="E78" s="300">
        <f t="shared" si="8"/>
        <v>3.9454812148022184E-2</v>
      </c>
      <c r="F78" s="300">
        <f t="shared" si="8"/>
        <v>4.4839622219091733E-2</v>
      </c>
      <c r="G78" s="300">
        <f t="shared" si="8"/>
        <v>4.3274583062543039E-2</v>
      </c>
      <c r="H78" s="300">
        <f t="shared" si="8"/>
        <v>4.3366925422233644E-2</v>
      </c>
      <c r="I78" s="300">
        <f t="shared" si="8"/>
        <v>4.6989865868395153E-2</v>
      </c>
      <c r="J78" s="300">
        <f t="shared" si="8"/>
        <v>4.4532934340328484E-2</v>
      </c>
      <c r="K78" s="300">
        <f t="shared" si="8"/>
        <v>4.625546761315371E-2</v>
      </c>
      <c r="L78" s="300">
        <f t="shared" si="8"/>
        <v>4.2591586767299038E-2</v>
      </c>
      <c r="M78" s="300">
        <f t="shared" si="8"/>
        <v>5.108571464832503E-2</v>
      </c>
      <c r="N78" s="300">
        <f t="shared" si="8"/>
        <v>5.2049949922372475E-2</v>
      </c>
      <c r="O78" s="300">
        <f t="shared" si="8"/>
        <v>5.1520480003927997E-2</v>
      </c>
      <c r="P78" s="300">
        <f t="shared" si="8"/>
        <v>5.1230787121605781E-2</v>
      </c>
      <c r="Q78" s="300">
        <f t="shared" si="8"/>
        <v>5.2175293288207462E-2</v>
      </c>
      <c r="R78" s="300">
        <f t="shared" si="8"/>
        <v>5.1332675424720468E-2</v>
      </c>
      <c r="S78" s="300">
        <f t="shared" si="8"/>
        <v>5.1984287631544696E-2</v>
      </c>
      <c r="T78" s="300">
        <f t="shared" si="8"/>
        <v>5.3056983456945574E-2</v>
      </c>
      <c r="U78" s="300">
        <f t="shared" si="8"/>
        <v>4.88638834844808E-2</v>
      </c>
      <c r="V78" s="300">
        <f t="shared" si="8"/>
        <v>5.1951127240555936E-2</v>
      </c>
      <c r="W78" s="300">
        <f t="shared" si="8"/>
        <v>4.8780327936576696E-2</v>
      </c>
      <c r="X78" s="300">
        <f t="shared" si="8"/>
        <v>5.1539243672706216E-2</v>
      </c>
      <c r="Y78" s="300">
        <f t="shared" si="8"/>
        <v>5.2376962135273375E-2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0.18157735670770903</v>
      </c>
      <c r="C79" s="301">
        <f t="shared" si="9"/>
        <v>0.19381415880462302</v>
      </c>
      <c r="D79" s="301">
        <f t="shared" si="9"/>
        <v>0.19608436984922428</v>
      </c>
      <c r="E79" s="301">
        <f t="shared" si="9"/>
        <v>0.19165317863641601</v>
      </c>
      <c r="F79" s="301">
        <f t="shared" si="9"/>
        <v>0.17438003169282146</v>
      </c>
      <c r="G79" s="301">
        <f t="shared" si="9"/>
        <v>0.1804696232648374</v>
      </c>
      <c r="H79" s="301">
        <f t="shared" si="9"/>
        <v>0.19777335323659045</v>
      </c>
      <c r="I79" s="301">
        <f t="shared" si="9"/>
        <v>0.17500492604653003</v>
      </c>
      <c r="J79" s="301">
        <f t="shared" si="9"/>
        <v>0.23243467676333163</v>
      </c>
      <c r="K79" s="301">
        <f t="shared" si="9"/>
        <v>0.22324040721029825</v>
      </c>
      <c r="L79" s="301">
        <f t="shared" si="9"/>
        <v>0.292677582591439</v>
      </c>
      <c r="M79" s="301">
        <f t="shared" si="9"/>
        <v>9.2849304525168513E-2</v>
      </c>
      <c r="N79" s="301">
        <f t="shared" si="9"/>
        <v>8.8444116283224405E-2</v>
      </c>
      <c r="O79" s="301">
        <f t="shared" si="9"/>
        <v>8.9345063671534761E-2</v>
      </c>
      <c r="P79" s="301">
        <f t="shared" si="9"/>
        <v>9.3971911292256974E-2</v>
      </c>
      <c r="Q79" s="301">
        <f t="shared" si="9"/>
        <v>9.0293490740573731E-2</v>
      </c>
      <c r="R79" s="301">
        <f t="shared" si="9"/>
        <v>9.5473393355123837E-2</v>
      </c>
      <c r="S79" s="301">
        <f t="shared" si="9"/>
        <v>9.1702056509657029E-2</v>
      </c>
      <c r="T79" s="301">
        <f t="shared" si="9"/>
        <v>8.3487650514321707E-2</v>
      </c>
      <c r="U79" s="301">
        <f t="shared" si="9"/>
        <v>0.16097567848801711</v>
      </c>
      <c r="V79" s="301">
        <f t="shared" si="9"/>
        <v>0.11740534921301152</v>
      </c>
      <c r="W79" s="301">
        <f t="shared" si="9"/>
        <v>0.10165829872802501</v>
      </c>
      <c r="X79" s="301">
        <f t="shared" si="9"/>
        <v>9.2485633119337413E-2</v>
      </c>
      <c r="Y79" s="301">
        <f t="shared" si="9"/>
        <v>9.4220978890387386E-2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0.13773826041068357</v>
      </c>
      <c r="C80" s="301">
        <f t="shared" si="10"/>
        <v>0.142043036227544</v>
      </c>
      <c r="D80" s="301">
        <f t="shared" si="10"/>
        <v>0.14070450028054382</v>
      </c>
      <c r="E80" s="301">
        <f t="shared" si="10"/>
        <v>0.13929639068761474</v>
      </c>
      <c r="F80" s="301">
        <f t="shared" si="10"/>
        <v>8.4811888429526736E-2</v>
      </c>
      <c r="G80" s="301">
        <f t="shared" si="10"/>
        <v>9.3128545987835723E-2</v>
      </c>
      <c r="H80" s="301">
        <f t="shared" si="10"/>
        <v>8.4728916456711642E-2</v>
      </c>
      <c r="I80" s="301">
        <f t="shared" si="10"/>
        <v>7.4753321325205027E-2</v>
      </c>
      <c r="J80" s="301">
        <f t="shared" si="10"/>
        <v>6.4464023736319709E-2</v>
      </c>
      <c r="K80" s="301">
        <f t="shared" si="10"/>
        <v>5.8680159714622808E-2</v>
      </c>
      <c r="L80" s="301">
        <f t="shared" si="10"/>
        <v>4.7550894624876813E-2</v>
      </c>
      <c r="M80" s="301">
        <f t="shared" si="10"/>
        <v>0.10139086096844649</v>
      </c>
      <c r="N80" s="301">
        <f t="shared" si="10"/>
        <v>9.2984173817128521E-2</v>
      </c>
      <c r="O80" s="301">
        <f t="shared" si="10"/>
        <v>9.7710322712677378E-2</v>
      </c>
      <c r="P80" s="301">
        <f t="shared" si="10"/>
        <v>9.7151588926519719E-2</v>
      </c>
      <c r="Q80" s="301">
        <f t="shared" si="10"/>
        <v>9.5829011315186077E-2</v>
      </c>
      <c r="R80" s="301">
        <f t="shared" si="10"/>
        <v>0.10581122967062345</v>
      </c>
      <c r="S80" s="301">
        <f t="shared" si="10"/>
        <v>9.8167942907188832E-2</v>
      </c>
      <c r="T80" s="301">
        <f t="shared" si="10"/>
        <v>9.6933904718494154E-2</v>
      </c>
      <c r="U80" s="301">
        <f t="shared" si="10"/>
        <v>7.988867169809466E-2</v>
      </c>
      <c r="V80" s="301">
        <f t="shared" si="10"/>
        <v>8.2445653073616648E-2</v>
      </c>
      <c r="W80" s="301">
        <f t="shared" si="10"/>
        <v>0.16463253327995908</v>
      </c>
      <c r="X80" s="301">
        <f t="shared" si="10"/>
        <v>0.15699738312878878</v>
      </c>
      <c r="Y80" s="301">
        <f t="shared" si="10"/>
        <v>0.15644968766101489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0.11713339167416854</v>
      </c>
      <c r="C81" s="302">
        <f t="shared" si="11"/>
        <v>0.12197277569656927</v>
      </c>
      <c r="D81" s="302">
        <f t="shared" si="11"/>
        <v>0.12066733426558121</v>
      </c>
      <c r="E81" s="302">
        <f t="shared" si="11"/>
        <v>0.11919254611136255</v>
      </c>
      <c r="F81" s="302">
        <f t="shared" si="11"/>
        <v>6.1925586133281828E-2</v>
      </c>
      <c r="G81" s="302">
        <f t="shared" si="11"/>
        <v>7.0838478937666413E-2</v>
      </c>
      <c r="H81" s="302">
        <f t="shared" si="11"/>
        <v>6.2666275804438565E-2</v>
      </c>
      <c r="I81" s="302">
        <f t="shared" si="11"/>
        <v>5.1319016754330718E-2</v>
      </c>
      <c r="J81" s="302">
        <f t="shared" si="11"/>
        <v>4.2923511840795923E-2</v>
      </c>
      <c r="K81" s="302">
        <f t="shared" si="11"/>
        <v>3.6643477414016586E-2</v>
      </c>
      <c r="L81" s="302">
        <f t="shared" si="11"/>
        <v>2.7499917235232929E-2</v>
      </c>
      <c r="M81" s="302">
        <f t="shared" si="11"/>
        <v>7.5753752839679361E-2</v>
      </c>
      <c r="N81" s="302">
        <f t="shared" si="11"/>
        <v>6.6390650374115359E-2</v>
      </c>
      <c r="O81" s="302">
        <f t="shared" si="11"/>
        <v>7.1200345619193681E-2</v>
      </c>
      <c r="P81" s="302">
        <f t="shared" si="11"/>
        <v>7.0754984359889694E-2</v>
      </c>
      <c r="Q81" s="302">
        <f t="shared" si="11"/>
        <v>6.927230625771133E-2</v>
      </c>
      <c r="R81" s="302">
        <f t="shared" si="11"/>
        <v>7.9834511792905169E-2</v>
      </c>
      <c r="S81" s="302">
        <f t="shared" si="11"/>
        <v>7.1784893899348071E-2</v>
      </c>
      <c r="T81" s="302">
        <f t="shared" si="11"/>
        <v>7.0164935338288992E-2</v>
      </c>
      <c r="U81" s="302">
        <f t="shared" si="11"/>
        <v>5.5469537020012352E-2</v>
      </c>
      <c r="V81" s="302">
        <f t="shared" si="11"/>
        <v>5.5995498199453757E-2</v>
      </c>
      <c r="W81" s="302">
        <f t="shared" si="11"/>
        <v>0.14268594928978617</v>
      </c>
      <c r="X81" s="302">
        <f t="shared" si="11"/>
        <v>0.13441014359644152</v>
      </c>
      <c r="Y81" s="302">
        <f t="shared" si="11"/>
        <v>0.13416082355427358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2.0604868736515052E-2</v>
      </c>
      <c r="C82" s="302">
        <f t="shared" si="12"/>
        <v>2.0070260530974743E-2</v>
      </c>
      <c r="D82" s="302">
        <f t="shared" si="12"/>
        <v>2.0037166014962617E-2</v>
      </c>
      <c r="E82" s="302">
        <f t="shared" si="12"/>
        <v>2.0103844576252163E-2</v>
      </c>
      <c r="F82" s="302">
        <f t="shared" si="12"/>
        <v>2.2886302296244901E-2</v>
      </c>
      <c r="G82" s="302">
        <f t="shared" si="12"/>
        <v>2.229006705016931E-2</v>
      </c>
      <c r="H82" s="302">
        <f t="shared" si="12"/>
        <v>2.2062640652273067E-2</v>
      </c>
      <c r="I82" s="302">
        <f t="shared" si="12"/>
        <v>2.3434304570874316E-2</v>
      </c>
      <c r="J82" s="302">
        <f t="shared" si="12"/>
        <v>2.1540511895523785E-2</v>
      </c>
      <c r="K82" s="302">
        <f t="shared" si="12"/>
        <v>2.2036682300606226E-2</v>
      </c>
      <c r="L82" s="302">
        <f t="shared" si="12"/>
        <v>2.0050977389643888E-2</v>
      </c>
      <c r="M82" s="302">
        <f t="shared" si="12"/>
        <v>2.5637108128767135E-2</v>
      </c>
      <c r="N82" s="302">
        <f t="shared" si="12"/>
        <v>2.6593523443013169E-2</v>
      </c>
      <c r="O82" s="302">
        <f t="shared" si="12"/>
        <v>2.6509977093483704E-2</v>
      </c>
      <c r="P82" s="302">
        <f t="shared" si="12"/>
        <v>2.6396604566630025E-2</v>
      </c>
      <c r="Q82" s="302">
        <f t="shared" si="12"/>
        <v>2.655670505747474E-2</v>
      </c>
      <c r="R82" s="302">
        <f t="shared" si="12"/>
        <v>2.5976717877718266E-2</v>
      </c>
      <c r="S82" s="302">
        <f t="shared" si="12"/>
        <v>2.6383049007840768E-2</v>
      </c>
      <c r="T82" s="302">
        <f t="shared" si="12"/>
        <v>2.6768969380205159E-2</v>
      </c>
      <c r="U82" s="302">
        <f t="shared" si="12"/>
        <v>2.4419134678082315E-2</v>
      </c>
      <c r="V82" s="302">
        <f t="shared" si="12"/>
        <v>2.6450154874162895E-2</v>
      </c>
      <c r="W82" s="302">
        <f t="shared" si="12"/>
        <v>2.1946583990172901E-2</v>
      </c>
      <c r="X82" s="302">
        <f t="shared" si="12"/>
        <v>2.2587239532347252E-2</v>
      </c>
      <c r="Y82" s="302">
        <f t="shared" si="12"/>
        <v>2.2288864106741298E-2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3.7464091118772011E-2</v>
      </c>
      <c r="C83" s="301">
        <f t="shared" si="13"/>
        <v>4.0096484690622158E-2</v>
      </c>
      <c r="D83" s="301">
        <f t="shared" si="13"/>
        <v>4.0821688203275731E-2</v>
      </c>
      <c r="E83" s="301">
        <f t="shared" si="13"/>
        <v>3.9846202788014123E-2</v>
      </c>
      <c r="F83" s="301">
        <f t="shared" si="13"/>
        <v>2.7594282688572658E-2</v>
      </c>
      <c r="G83" s="301">
        <f t="shared" si="13"/>
        <v>2.9831603234432673E-2</v>
      </c>
      <c r="H83" s="301">
        <f t="shared" si="13"/>
        <v>3.0204917787227118E-2</v>
      </c>
      <c r="I83" s="301">
        <f t="shared" si="13"/>
        <v>2.6267528779323281E-2</v>
      </c>
      <c r="J83" s="301">
        <f t="shared" si="13"/>
        <v>3.0956738156965709E-2</v>
      </c>
      <c r="K83" s="301">
        <f t="shared" si="13"/>
        <v>2.9300704108900903E-2</v>
      </c>
      <c r="L83" s="301">
        <f t="shared" si="13"/>
        <v>3.4778193984994557E-2</v>
      </c>
      <c r="M83" s="301">
        <f t="shared" si="13"/>
        <v>1.1443523748676031E-2</v>
      </c>
      <c r="N83" s="301">
        <f t="shared" si="13"/>
        <v>1.1443487486154896E-2</v>
      </c>
      <c r="O83" s="301">
        <f t="shared" si="13"/>
        <v>1.2350259955228827E-2</v>
      </c>
      <c r="P83" s="301">
        <f t="shared" si="13"/>
        <v>1.2289031760652968E-2</v>
      </c>
      <c r="Q83" s="301">
        <f t="shared" si="13"/>
        <v>1.2258079748351046E-2</v>
      </c>
      <c r="R83" s="301">
        <f t="shared" si="13"/>
        <v>1.393451557123954E-2</v>
      </c>
      <c r="S83" s="301">
        <f t="shared" si="13"/>
        <v>1.2093854642716192E-2</v>
      </c>
      <c r="T83" s="301">
        <f t="shared" si="13"/>
        <v>1.111618155162513E-2</v>
      </c>
      <c r="U83" s="301">
        <f t="shared" si="13"/>
        <v>1.8943623456885033E-2</v>
      </c>
      <c r="V83" s="301">
        <f t="shared" si="13"/>
        <v>1.465874370353273E-2</v>
      </c>
      <c r="W83" s="301">
        <f t="shared" si="13"/>
        <v>1.3792391316269203E-2</v>
      </c>
      <c r="X83" s="301">
        <f t="shared" si="13"/>
        <v>1.2590870207807978E-2</v>
      </c>
      <c r="Y83" s="301">
        <f t="shared" si="13"/>
        <v>1.2793657918274992E-2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1.6736020444562304E-2</v>
      </c>
      <c r="C84" s="302">
        <f t="shared" si="14"/>
        <v>1.8048388766161876E-2</v>
      </c>
      <c r="D84" s="302">
        <f t="shared" si="14"/>
        <v>1.8410150357040949E-2</v>
      </c>
      <c r="E84" s="302">
        <f t="shared" si="14"/>
        <v>1.7938740338226365E-2</v>
      </c>
      <c r="F84" s="302">
        <f t="shared" si="14"/>
        <v>7.5536322721489304E-3</v>
      </c>
      <c r="G84" s="302">
        <f t="shared" si="14"/>
        <v>9.200166944240128E-3</v>
      </c>
      <c r="H84" s="302">
        <f t="shared" si="14"/>
        <v>8.0224053766557776E-3</v>
      </c>
      <c r="I84" s="302">
        <f t="shared" si="14"/>
        <v>6.1289587474402454E-3</v>
      </c>
      <c r="J84" s="302">
        <f t="shared" si="14"/>
        <v>4.8501307567730724E-3</v>
      </c>
      <c r="K84" s="302">
        <f t="shared" si="14"/>
        <v>3.8314291171301636E-3</v>
      </c>
      <c r="L84" s="302">
        <f t="shared" si="14"/>
        <v>2.2972550914008793E-3</v>
      </c>
      <c r="M84" s="302">
        <f t="shared" si="14"/>
        <v>1.2387464517107569E-3</v>
      </c>
      <c r="N84" s="302">
        <f t="shared" si="14"/>
        <v>1.218914525096164E-3</v>
      </c>
      <c r="O84" s="302">
        <f t="shared" si="14"/>
        <v>2.048371736154356E-3</v>
      </c>
      <c r="P84" s="302">
        <f t="shared" si="14"/>
        <v>1.7305376430662989E-3</v>
      </c>
      <c r="Q84" s="302">
        <f t="shared" si="14"/>
        <v>1.8427039334079479E-3</v>
      </c>
      <c r="R84" s="302">
        <f t="shared" si="14"/>
        <v>3.1702551250038145E-3</v>
      </c>
      <c r="S84" s="302">
        <f t="shared" si="14"/>
        <v>1.6890972331447612E-3</v>
      </c>
      <c r="T84" s="302">
        <f t="shared" si="14"/>
        <v>1.5072917138474599E-3</v>
      </c>
      <c r="U84" s="302">
        <f t="shared" si="14"/>
        <v>1.1406360799914731E-3</v>
      </c>
      <c r="V84" s="302">
        <f t="shared" si="14"/>
        <v>1.185159256573109E-3</v>
      </c>
      <c r="W84" s="302">
        <f t="shared" si="14"/>
        <v>4.92783580049892E-3</v>
      </c>
      <c r="X84" s="302">
        <f t="shared" si="14"/>
        <v>4.4018015604851586E-3</v>
      </c>
      <c r="Y84" s="302">
        <f t="shared" si="14"/>
        <v>4.4474166008304089E-3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1.8159376269102086E-2</v>
      </c>
      <c r="C85" s="302">
        <f t="shared" si="15"/>
        <v>1.9546048151469396E-2</v>
      </c>
      <c r="D85" s="302">
        <f t="shared" si="15"/>
        <v>1.9913615782521987E-2</v>
      </c>
      <c r="E85" s="302">
        <f t="shared" si="15"/>
        <v>1.9401227940627465E-2</v>
      </c>
      <c r="F85" s="302">
        <f t="shared" si="15"/>
        <v>1.7187542376100012E-2</v>
      </c>
      <c r="G85" s="302">
        <f t="shared" si="15"/>
        <v>1.7852657582431292E-2</v>
      </c>
      <c r="H85" s="302">
        <f t="shared" si="15"/>
        <v>1.9432085687155154E-2</v>
      </c>
      <c r="I85" s="302">
        <f t="shared" si="15"/>
        <v>1.7217145595331457E-2</v>
      </c>
      <c r="J85" s="302">
        <f t="shared" si="15"/>
        <v>2.3421271565408557E-2</v>
      </c>
      <c r="K85" s="302">
        <f t="shared" si="15"/>
        <v>2.2722084351706747E-2</v>
      </c>
      <c r="L85" s="302">
        <f t="shared" si="15"/>
        <v>2.9981295042602146E-2</v>
      </c>
      <c r="M85" s="302">
        <f t="shared" si="15"/>
        <v>7.0087415902781612E-3</v>
      </c>
      <c r="N85" s="302">
        <f t="shared" si="15"/>
        <v>6.9093062756122479E-3</v>
      </c>
      <c r="O85" s="302">
        <f t="shared" si="15"/>
        <v>6.9970367924363647E-3</v>
      </c>
      <c r="P85" s="302">
        <f t="shared" si="15"/>
        <v>7.2677762134255048E-3</v>
      </c>
      <c r="Q85" s="302">
        <f t="shared" si="15"/>
        <v>7.1046990728807248E-3</v>
      </c>
      <c r="R85" s="302">
        <f t="shared" si="15"/>
        <v>7.5258874806606252E-3</v>
      </c>
      <c r="S85" s="302">
        <f t="shared" si="15"/>
        <v>7.1157294015442955E-3</v>
      </c>
      <c r="T85" s="302">
        <f t="shared" si="15"/>
        <v>6.2717512829673526E-3</v>
      </c>
      <c r="U85" s="302">
        <f t="shared" si="15"/>
        <v>1.4758789647354015E-2</v>
      </c>
      <c r="V85" s="302">
        <f t="shared" si="15"/>
        <v>1.0176190723742753E-2</v>
      </c>
      <c r="W85" s="302">
        <f t="shared" si="15"/>
        <v>6.1285969310461829E-3</v>
      </c>
      <c r="X85" s="302">
        <f t="shared" si="15"/>
        <v>5.3732430987355603E-3</v>
      </c>
      <c r="Y85" s="302">
        <f t="shared" si="15"/>
        <v>5.5676125739511318E-3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2.568694405107617E-3</v>
      </c>
      <c r="C86" s="302">
        <f t="shared" si="16"/>
        <v>2.5020477729908908E-3</v>
      </c>
      <c r="D86" s="302">
        <f t="shared" si="16"/>
        <v>2.4979220637127968E-3</v>
      </c>
      <c r="E86" s="302">
        <f t="shared" si="16"/>
        <v>2.5062345091602916E-3</v>
      </c>
      <c r="F86" s="302">
        <f t="shared" si="16"/>
        <v>2.8531080403237188E-3</v>
      </c>
      <c r="G86" s="302">
        <f t="shared" si="16"/>
        <v>2.7787787077612537E-3</v>
      </c>
      <c r="H86" s="302">
        <f t="shared" si="16"/>
        <v>2.7504267234161849E-3</v>
      </c>
      <c r="I86" s="302">
        <f t="shared" si="16"/>
        <v>2.9214244365515776E-3</v>
      </c>
      <c r="J86" s="302">
        <f t="shared" si="16"/>
        <v>2.6853358347840805E-3</v>
      </c>
      <c r="K86" s="302">
        <f t="shared" si="16"/>
        <v>2.7471906400639884E-3</v>
      </c>
      <c r="L86" s="302">
        <f t="shared" si="16"/>
        <v>2.4996438509915357E-3</v>
      </c>
      <c r="M86" s="302">
        <f t="shared" si="16"/>
        <v>3.1960357066871145E-3</v>
      </c>
      <c r="N86" s="302">
        <f t="shared" si="16"/>
        <v>3.3152666854464859E-3</v>
      </c>
      <c r="O86" s="302">
        <f t="shared" si="16"/>
        <v>3.3048514266381061E-3</v>
      </c>
      <c r="P86" s="302">
        <f t="shared" si="16"/>
        <v>3.2907179041611655E-3</v>
      </c>
      <c r="Q86" s="302">
        <f t="shared" si="16"/>
        <v>3.3106767420623723E-3</v>
      </c>
      <c r="R86" s="302">
        <f t="shared" si="16"/>
        <v>3.2383729655751014E-3</v>
      </c>
      <c r="S86" s="302">
        <f t="shared" si="16"/>
        <v>3.2890280080271339E-3</v>
      </c>
      <c r="T86" s="302">
        <f t="shared" si="16"/>
        <v>3.3371385548103178E-3</v>
      </c>
      <c r="U86" s="302">
        <f t="shared" si="16"/>
        <v>3.0441977295395431E-3</v>
      </c>
      <c r="V86" s="302">
        <f t="shared" si="16"/>
        <v>3.2973937232168675E-3</v>
      </c>
      <c r="W86" s="302">
        <f t="shared" si="16"/>
        <v>2.7359585847240983E-3</v>
      </c>
      <c r="X86" s="302">
        <f t="shared" si="16"/>
        <v>2.8158255485872604E-3</v>
      </c>
      <c r="Y86" s="302">
        <f t="shared" si="16"/>
        <v>2.7786287434934534E-3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4.6699896139778298E-2</v>
      </c>
      <c r="C87" s="301">
        <f t="shared" si="17"/>
        <v>4.6994839977624374E-2</v>
      </c>
      <c r="D87" s="301">
        <f t="shared" si="17"/>
        <v>4.7257226574083225E-2</v>
      </c>
      <c r="E87" s="301">
        <f t="shared" si="17"/>
        <v>4.6951069585594508E-2</v>
      </c>
      <c r="F87" s="301">
        <f t="shared" si="17"/>
        <v>4.4273708293788794E-2</v>
      </c>
      <c r="G87" s="301">
        <f t="shared" si="17"/>
        <v>4.4361979493373463E-2</v>
      </c>
      <c r="H87" s="301">
        <f t="shared" si="17"/>
        <v>4.3499085551541028E-2</v>
      </c>
      <c r="I87" s="301">
        <f t="shared" si="17"/>
        <v>4.4340504700769751E-2</v>
      </c>
      <c r="J87" s="301">
        <f t="shared" si="17"/>
        <v>4.1303391489091214E-2</v>
      </c>
      <c r="K87" s="301">
        <f t="shared" si="17"/>
        <v>4.1348154047485097E-2</v>
      </c>
      <c r="L87" s="301">
        <f t="shared" si="17"/>
        <v>3.8183636242614533E-2</v>
      </c>
      <c r="M87" s="301">
        <f t="shared" si="17"/>
        <v>4.316253163874028E-2</v>
      </c>
      <c r="N87" s="301">
        <f t="shared" si="17"/>
        <v>4.4685822428840408E-2</v>
      </c>
      <c r="O87" s="301">
        <f t="shared" si="17"/>
        <v>4.510671576388204E-2</v>
      </c>
      <c r="P87" s="301">
        <f t="shared" si="17"/>
        <v>4.4765928831115402E-2</v>
      </c>
      <c r="Q87" s="301">
        <f t="shared" si="17"/>
        <v>4.5063432012980111E-2</v>
      </c>
      <c r="R87" s="301">
        <f t="shared" si="17"/>
        <v>4.5060837731961602E-2</v>
      </c>
      <c r="S87" s="301">
        <f t="shared" si="17"/>
        <v>4.4683814245276066E-2</v>
      </c>
      <c r="T87" s="301">
        <f t="shared" si="17"/>
        <v>4.5066513386769931E-2</v>
      </c>
      <c r="U87" s="301">
        <f t="shared" si="17"/>
        <v>4.2274288106579995E-2</v>
      </c>
      <c r="V87" s="301">
        <f t="shared" si="17"/>
        <v>4.4908205153326948E-2</v>
      </c>
      <c r="W87" s="301">
        <f t="shared" si="17"/>
        <v>3.9384160844020785E-2</v>
      </c>
      <c r="X87" s="301">
        <f t="shared" si="17"/>
        <v>3.9970676499194807E-2</v>
      </c>
      <c r="Y87" s="301">
        <f t="shared" si="17"/>
        <v>3.9546105336649283E-2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1.0810348374087625E-2</v>
      </c>
      <c r="C88" s="302">
        <f t="shared" si="18"/>
        <v>1.1764609537671493E-2</v>
      </c>
      <c r="D88" s="302">
        <f t="shared" si="18"/>
        <v>1.202658458829494E-2</v>
      </c>
      <c r="E88" s="302">
        <f t="shared" si="18"/>
        <v>1.1687865734630579E-2</v>
      </c>
      <c r="F88" s="302">
        <f t="shared" si="18"/>
        <v>4.8468001388443033E-3</v>
      </c>
      <c r="G88" s="302">
        <f t="shared" si="18"/>
        <v>5.7993707879646968E-3</v>
      </c>
      <c r="H88" s="302">
        <f t="shared" si="18"/>
        <v>5.0721543738250002E-3</v>
      </c>
      <c r="I88" s="302">
        <f t="shared" si="18"/>
        <v>4.0254282101997614E-3</v>
      </c>
      <c r="J88" s="302">
        <f t="shared" si="18"/>
        <v>3.1348151719795339E-3</v>
      </c>
      <c r="K88" s="302">
        <f t="shared" si="18"/>
        <v>2.4816520808337546E-3</v>
      </c>
      <c r="L88" s="302">
        <f t="shared" si="18"/>
        <v>1.4574792504668411E-3</v>
      </c>
      <c r="M88" s="302">
        <f t="shared" si="18"/>
        <v>7.8853223639536725E-4</v>
      </c>
      <c r="N88" s="302">
        <f t="shared" si="18"/>
        <v>7.838351563757835E-4</v>
      </c>
      <c r="O88" s="302">
        <f t="shared" si="18"/>
        <v>1.3266369165457201E-3</v>
      </c>
      <c r="P88" s="302">
        <f t="shared" si="18"/>
        <v>1.1290827165906367E-3</v>
      </c>
      <c r="Q88" s="302">
        <f t="shared" si="18"/>
        <v>1.1922341359597967E-3</v>
      </c>
      <c r="R88" s="302">
        <f t="shared" si="18"/>
        <v>2.0634285618347831E-3</v>
      </c>
      <c r="S88" s="302">
        <f t="shared" si="18"/>
        <v>1.0910805436634605E-3</v>
      </c>
      <c r="T88" s="302">
        <f t="shared" si="18"/>
        <v>9.7485674612883316E-4</v>
      </c>
      <c r="U88" s="302">
        <f t="shared" si="18"/>
        <v>7.3058472158009922E-4</v>
      </c>
      <c r="V88" s="302">
        <f t="shared" si="18"/>
        <v>7.5939260178109101E-4</v>
      </c>
      <c r="W88" s="302">
        <f t="shared" si="18"/>
        <v>3.0911568820170122E-3</v>
      </c>
      <c r="X88" s="302">
        <f t="shared" si="18"/>
        <v>2.7549354902430562E-3</v>
      </c>
      <c r="Y88" s="302">
        <f t="shared" si="18"/>
        <v>2.7831514086952935E-3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2.6573265600133874E-3</v>
      </c>
      <c r="C89" s="302">
        <f t="shared" si="19"/>
        <v>2.8602432223718889E-3</v>
      </c>
      <c r="D89" s="302">
        <f t="shared" si="19"/>
        <v>2.9140307101205294E-3</v>
      </c>
      <c r="E89" s="302">
        <f t="shared" si="19"/>
        <v>2.8390511623036271E-3</v>
      </c>
      <c r="F89" s="302">
        <f t="shared" si="19"/>
        <v>2.5151146262153263E-3</v>
      </c>
      <c r="G89" s="302">
        <f t="shared" si="19"/>
        <v>2.612443316202335E-3</v>
      </c>
      <c r="H89" s="302">
        <f t="shared" si="19"/>
        <v>2.8435666868577231E-3</v>
      </c>
      <c r="I89" s="302">
        <f t="shared" si="19"/>
        <v>2.5194465712975733E-3</v>
      </c>
      <c r="J89" s="302">
        <f t="shared" si="19"/>
        <v>3.4273185420990167E-3</v>
      </c>
      <c r="K89" s="302">
        <f t="shared" si="19"/>
        <v>3.3250039732581889E-3</v>
      </c>
      <c r="L89" s="302">
        <f t="shared" si="19"/>
        <v>4.3872702696216414E-3</v>
      </c>
      <c r="M89" s="302">
        <f t="shared" si="19"/>
        <v>1.0256142559150537E-3</v>
      </c>
      <c r="N89" s="302">
        <f t="shared" si="19"/>
        <v>1.0110635302321121E-3</v>
      </c>
      <c r="O89" s="302">
        <f t="shared" si="19"/>
        <v>1.0239014509308034E-3</v>
      </c>
      <c r="P89" s="302">
        <f t="shared" si="19"/>
        <v>1.0635197199492835E-3</v>
      </c>
      <c r="Q89" s="302">
        <f t="shared" si="19"/>
        <v>1.0396560579776979E-3</v>
      </c>
      <c r="R89" s="302">
        <f t="shared" si="19"/>
        <v>1.1012900660062471E-3</v>
      </c>
      <c r="S89" s="302">
        <f t="shared" si="19"/>
        <v>1.0412701654717563E-3</v>
      </c>
      <c r="T89" s="302">
        <f t="shared" si="19"/>
        <v>9.1776782500973316E-4</v>
      </c>
      <c r="U89" s="302">
        <f t="shared" si="19"/>
        <v>2.1597065418097442E-3</v>
      </c>
      <c r="V89" s="302">
        <f t="shared" si="19"/>
        <v>1.4891184305693423E-3</v>
      </c>
      <c r="W89" s="302">
        <f t="shared" si="19"/>
        <v>8.9681953604295339E-4</v>
      </c>
      <c r="X89" s="302">
        <f t="shared" si="19"/>
        <v>7.8628590476277692E-4</v>
      </c>
      <c r="Y89" s="302">
        <f t="shared" si="19"/>
        <v>8.1472868612774178E-4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3.3232221205677287E-2</v>
      </c>
      <c r="C90" s="302">
        <f t="shared" si="20"/>
        <v>3.2369987217580998E-2</v>
      </c>
      <c r="D90" s="302">
        <f t="shared" si="20"/>
        <v>3.2316611275667761E-2</v>
      </c>
      <c r="E90" s="302">
        <f t="shared" si="20"/>
        <v>3.24241526886603E-2</v>
      </c>
      <c r="F90" s="302">
        <f t="shared" si="20"/>
        <v>3.6911793528729163E-2</v>
      </c>
      <c r="G90" s="302">
        <f t="shared" si="20"/>
        <v>3.595016538920643E-2</v>
      </c>
      <c r="H90" s="302">
        <f t="shared" si="20"/>
        <v>3.5583364490858312E-2</v>
      </c>
      <c r="I90" s="302">
        <f t="shared" si="20"/>
        <v>3.7795629919272419E-2</v>
      </c>
      <c r="J90" s="302">
        <f t="shared" si="20"/>
        <v>3.474125777501267E-2</v>
      </c>
      <c r="K90" s="302">
        <f t="shared" si="20"/>
        <v>3.5541497993393151E-2</v>
      </c>
      <c r="L90" s="302">
        <f t="shared" si="20"/>
        <v>3.233888672252605E-2</v>
      </c>
      <c r="M90" s="302">
        <f t="shared" si="20"/>
        <v>4.1348385146429863E-2</v>
      </c>
      <c r="N90" s="302">
        <f t="shared" si="20"/>
        <v>4.2890923742232516E-2</v>
      </c>
      <c r="O90" s="302">
        <f t="shared" si="20"/>
        <v>4.2756177396405519E-2</v>
      </c>
      <c r="P90" s="302">
        <f t="shared" si="20"/>
        <v>4.2573326394575478E-2</v>
      </c>
      <c r="Q90" s="302">
        <f t="shared" si="20"/>
        <v>4.2831541819042619E-2</v>
      </c>
      <c r="R90" s="302">
        <f t="shared" si="20"/>
        <v>4.1896119104120569E-2</v>
      </c>
      <c r="S90" s="302">
        <f t="shared" si="20"/>
        <v>4.2551463536140845E-2</v>
      </c>
      <c r="T90" s="302">
        <f t="shared" si="20"/>
        <v>4.3173888815631369E-2</v>
      </c>
      <c r="U90" s="302">
        <f t="shared" si="20"/>
        <v>3.9383996843190147E-2</v>
      </c>
      <c r="V90" s="302">
        <f t="shared" si="20"/>
        <v>4.2659694120976518E-2</v>
      </c>
      <c r="W90" s="302">
        <f t="shared" si="20"/>
        <v>3.5396184425960819E-2</v>
      </c>
      <c r="X90" s="302">
        <f t="shared" si="20"/>
        <v>3.6429455104188976E-2</v>
      </c>
      <c r="Y90" s="302">
        <f t="shared" si="20"/>
        <v>3.5948225241826254E-2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1.5596299777158758E-2</v>
      </c>
      <c r="C91" s="301">
        <f t="shared" si="21"/>
        <v>1.2281684436741346E-2</v>
      </c>
      <c r="D91" s="301">
        <f t="shared" si="21"/>
        <v>9.806971195158944E-3</v>
      </c>
      <c r="E91" s="301">
        <f t="shared" si="21"/>
        <v>1.1447431443472832E-2</v>
      </c>
      <c r="F91" s="301">
        <f t="shared" si="21"/>
        <v>1.3773856756618833E-2</v>
      </c>
      <c r="G91" s="301">
        <f t="shared" si="21"/>
        <v>1.3121788435542767E-2</v>
      </c>
      <c r="H91" s="301">
        <f t="shared" si="21"/>
        <v>1.1726331289839187E-2</v>
      </c>
      <c r="I91" s="301">
        <f t="shared" si="21"/>
        <v>1.0737722211812966E-2</v>
      </c>
      <c r="J91" s="301">
        <f t="shared" si="21"/>
        <v>9.4201933440003997E-3</v>
      </c>
      <c r="K91" s="301">
        <f t="shared" si="21"/>
        <v>8.9711686944428382E-3</v>
      </c>
      <c r="L91" s="301">
        <f t="shared" si="21"/>
        <v>1.1026303957781316E-2</v>
      </c>
      <c r="M91" s="301">
        <f t="shared" si="21"/>
        <v>2.0085710944201224E-2</v>
      </c>
      <c r="N91" s="301">
        <f t="shared" si="21"/>
        <v>1.6260702302795693E-2</v>
      </c>
      <c r="O91" s="301">
        <f t="shared" si="21"/>
        <v>1.7047266600608992E-2</v>
      </c>
      <c r="P91" s="301">
        <f t="shared" si="21"/>
        <v>1.776265740599009E-2</v>
      </c>
      <c r="Q91" s="301">
        <f t="shared" si="21"/>
        <v>1.4479941057137471E-2</v>
      </c>
      <c r="R91" s="301">
        <f t="shared" si="21"/>
        <v>1.3952256254273118E-2</v>
      </c>
      <c r="S91" s="301">
        <f t="shared" si="21"/>
        <v>1.7128700183997363E-2</v>
      </c>
      <c r="T91" s="301">
        <f t="shared" si="21"/>
        <v>1.3719331353150345E-2</v>
      </c>
      <c r="U91" s="301">
        <f t="shared" si="21"/>
        <v>1.0508524501492247E-2</v>
      </c>
      <c r="V91" s="301">
        <f t="shared" si="21"/>
        <v>2.5127899991994359E-3</v>
      </c>
      <c r="W91" s="301">
        <f t="shared" si="21"/>
        <v>1.1085311111705295E-2</v>
      </c>
      <c r="X91" s="301">
        <f t="shared" si="21"/>
        <v>3.4290785455462222E-3</v>
      </c>
      <c r="Y91" s="301">
        <f t="shared" si="21"/>
        <v>3.1250253592864955E-3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0.4685974524958379</v>
      </c>
      <c r="C92" s="235">
        <f t="shared" si="22"/>
        <v>0.45489157886822074</v>
      </c>
      <c r="D92" s="235">
        <f t="shared" si="22"/>
        <v>0.45485231703024204</v>
      </c>
      <c r="E92" s="235">
        <f t="shared" si="22"/>
        <v>0.458955628729668</v>
      </c>
      <c r="F92" s="235">
        <f t="shared" si="22"/>
        <v>0.52648091174155687</v>
      </c>
      <c r="G92" s="235">
        <f t="shared" si="22"/>
        <v>0.51378579725832219</v>
      </c>
      <c r="H92" s="235">
        <f t="shared" si="22"/>
        <v>0.50778305806199031</v>
      </c>
      <c r="I92" s="235">
        <f t="shared" si="22"/>
        <v>0.53685159616958689</v>
      </c>
      <c r="J92" s="235">
        <f t="shared" si="22"/>
        <v>0.49732762491615373</v>
      </c>
      <c r="K92" s="235">
        <f t="shared" si="22"/>
        <v>0.51027712425295624</v>
      </c>
      <c r="L92" s="235">
        <f t="shared" si="22"/>
        <v>0.46013445826832439</v>
      </c>
      <c r="M92" s="235">
        <f t="shared" si="22"/>
        <v>0.5870334323374149</v>
      </c>
      <c r="N92" s="235">
        <f t="shared" si="22"/>
        <v>0.60066835575132593</v>
      </c>
      <c r="O92" s="235">
        <f t="shared" si="22"/>
        <v>0.59507455472481885</v>
      </c>
      <c r="P92" s="235">
        <f t="shared" si="22"/>
        <v>0.5916793590975189</v>
      </c>
      <c r="Q92" s="235">
        <f t="shared" si="22"/>
        <v>0.59742756470385872</v>
      </c>
      <c r="R92" s="235">
        <f t="shared" si="22"/>
        <v>0.58408638846544847</v>
      </c>
      <c r="S92" s="235">
        <f t="shared" si="22"/>
        <v>0.59267360354535226</v>
      </c>
      <c r="T92" s="235">
        <f t="shared" si="22"/>
        <v>0.6030900704679315</v>
      </c>
      <c r="U92" s="235">
        <f t="shared" si="22"/>
        <v>0.5524162722632755</v>
      </c>
      <c r="V92" s="235">
        <f t="shared" si="22"/>
        <v>0.59428305608184062</v>
      </c>
      <c r="W92" s="235">
        <f t="shared" si="22"/>
        <v>0.53094498527071932</v>
      </c>
      <c r="X92" s="235">
        <f t="shared" si="22"/>
        <v>0.54953987046939212</v>
      </c>
      <c r="Y92" s="235">
        <f t="shared" si="22"/>
        <v>0.54743356085726158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0.37271632060392929</v>
      </c>
      <c r="C96" s="320">
        <f>IF(C$5=0,0,C$5/OIS_fec!C$5)</f>
        <v>0.36752226838865998</v>
      </c>
      <c r="D96" s="320">
        <f>IF(D$5=0,0,D$5/OIS_fec!D$5)</f>
        <v>0.36750812071531841</v>
      </c>
      <c r="E96" s="320">
        <f>IF(E$5=0,0,E$5/OIS_fec!E$5)</f>
        <v>0.36926602203741055</v>
      </c>
      <c r="F96" s="320">
        <f>IF(F$5=0,0,F$5/OIS_fec!F$5)</f>
        <v>0.40490927981350167</v>
      </c>
      <c r="G96" s="320">
        <f>IF(G$5=0,0,G$5/OIS_fec!G$5)</f>
        <v>0.40148486483330009</v>
      </c>
      <c r="H96" s="320">
        <f>IF(H$5=0,0,H$5/OIS_fec!H$5)</f>
        <v>0.4040549221210758</v>
      </c>
      <c r="I96" s="320">
        <f>IF(I$5=0,0,I$5/OIS_fec!I$5)</f>
        <v>0.40863104578898563</v>
      </c>
      <c r="J96" s="320">
        <f>IF(J$5=0,0,J$5/OIS_fec!J$5)</f>
        <v>0.4075550333645766</v>
      </c>
      <c r="K96" s="320">
        <f>IF(K$5=0,0,K$5/OIS_fec!K$5)</f>
        <v>0.41070342553002209</v>
      </c>
      <c r="L96" s="320">
        <f>IF(L$5=0,0,L$5/OIS_fec!L$5)</f>
        <v>0.41156445706691597</v>
      </c>
      <c r="M96" s="320">
        <f>IF(M$5=0,0,M$5/OIS_fec!M$5)</f>
        <v>0.41348630453716251</v>
      </c>
      <c r="N96" s="320">
        <f>IF(N$5=0,0,N$5/OIS_fec!N$5)</f>
        <v>0.41678390648415659</v>
      </c>
      <c r="O96" s="320">
        <f>IF(O$5=0,0,O$5/OIS_fec!O$5)</f>
        <v>0.41355709269703111</v>
      </c>
      <c r="P96" s="320">
        <f>IF(P$5=0,0,P$5/OIS_fec!P$5)</f>
        <v>0.41178861186086585</v>
      </c>
      <c r="Q96" s="320">
        <f>IF(Q$5=0,0,Q$5/OIS_fec!Q$5)</f>
        <v>0.41388419453959041</v>
      </c>
      <c r="R96" s="320">
        <f>IF(R$5=0,0,R$5/OIS_fec!R$5)</f>
        <v>0.40690955307209997</v>
      </c>
      <c r="S96" s="320">
        <f>IF(S$5=0,0,S$5/OIS_fec!S$5)</f>
        <v>0.41291458301171785</v>
      </c>
      <c r="T96" s="320">
        <f>IF(T$5=0,0,T$5/OIS_fec!T$5)</f>
        <v>0.41575594789771636</v>
      </c>
      <c r="U96" s="320">
        <f>IF(U$5=0,0,U$5/OIS_fec!U$5)</f>
        <v>0.41308320449806207</v>
      </c>
      <c r="V96" s="320">
        <f>IF(V$5=0,0,V$5/OIS_fec!V$5)</f>
        <v>0.4175516397703149</v>
      </c>
      <c r="W96" s="320">
        <f>IF(W$5=0,0,W$5/OIS_fec!W$5)</f>
        <v>0.39129279422066932</v>
      </c>
      <c r="X96" s="320">
        <f>IF(X$5=0,0,X$5/OIS_fec!X$5)</f>
        <v>0.39628164584793463</v>
      </c>
      <c r="Y96" s="320">
        <f>IF(Y$5=0,0,Y$5/OIS_fec!Y$5)</f>
        <v>0.39655301053933129</v>
      </c>
      <c r="DA96" s="95"/>
    </row>
    <row r="97" spans="1:105" ht="12" customHeight="1" x14ac:dyDescent="0.25">
      <c r="A97" s="55" t="s">
        <v>91</v>
      </c>
      <c r="B97" s="330">
        <f>IF(B$6=0,0,B$6/OIS_fec!B$6)</f>
        <v>0.43330031018829146</v>
      </c>
      <c r="C97" s="330">
        <f>IF(C$6=0,0,C$6/OIS_fec!C$6)</f>
        <v>0.43308684193496166</v>
      </c>
      <c r="D97" s="330">
        <f>IF(D$6=0,0,D$6/OIS_fec!D$6)</f>
        <v>0.43290680258065084</v>
      </c>
      <c r="E97" s="330">
        <f>IF(E$6=0,0,E$6/OIS_fec!E$6)</f>
        <v>0.43286139486000041</v>
      </c>
      <c r="F97" s="330">
        <f>IF(F$6=0,0,F$6/OIS_fec!F$6)</f>
        <v>0.43324294576161893</v>
      </c>
      <c r="G97" s="330">
        <f>IF(G$6=0,0,G$6/OIS_fec!G$6)</f>
        <v>0.4330031321068078</v>
      </c>
      <c r="H97" s="330">
        <f>IF(H$6=0,0,H$6/OIS_fec!H$6)</f>
        <v>0.43289228308493621</v>
      </c>
      <c r="I97" s="330">
        <f>IF(I$6=0,0,I$6/OIS_fec!I$6)</f>
        <v>0.43244663216449369</v>
      </c>
      <c r="J97" s="330">
        <f>IF(J$6=0,0,J$6/OIS_fec!J$6)</f>
        <v>0.4325938510005628</v>
      </c>
      <c r="K97" s="330">
        <f>IF(K$6=0,0,K$6/OIS_fec!K$6)</f>
        <v>0.43248850397222416</v>
      </c>
      <c r="L97" s="330">
        <f>IF(L$6=0,0,L$6/OIS_fec!L$6)</f>
        <v>0.43194335592431732</v>
      </c>
      <c r="M97" s="330">
        <f>IF(M$6=0,0,M$6/OIS_fec!M$6)</f>
        <v>0.43185956223718858</v>
      </c>
      <c r="N97" s="330">
        <f>IF(N$6=0,0,N$6/OIS_fec!N$6)</f>
        <v>0.43091380256861667</v>
      </c>
      <c r="O97" s="330">
        <f>IF(O$6=0,0,O$6/OIS_fec!O$6)</f>
        <v>0.43061310656667146</v>
      </c>
      <c r="P97" s="330">
        <f>IF(P$6=0,0,P$6/OIS_fec!P$6)</f>
        <v>0.43043922946277918</v>
      </c>
      <c r="Q97" s="330">
        <f>IF(Q$6=0,0,Q$6/OIS_fec!Q$6)</f>
        <v>0.4303429008425344</v>
      </c>
      <c r="R97" s="330">
        <f>IF(R$6=0,0,R$6/OIS_fec!R$6)</f>
        <v>0.43022547899811109</v>
      </c>
      <c r="S97" s="330">
        <f>IF(S$6=0,0,S$6/OIS_fec!S$6)</f>
        <v>0.43006218550470138</v>
      </c>
      <c r="T97" s="330">
        <f>IF(T$6=0,0,T$6/OIS_fec!T$6)</f>
        <v>0.43022328740397681</v>
      </c>
      <c r="U97" s="330">
        <f>IF(U$6=0,0,U$6/OIS_fec!U$6)</f>
        <v>0.42977327773547325</v>
      </c>
      <c r="V97" s="330">
        <f>IF(V$6=0,0,V$6/OIS_fec!V$6)</f>
        <v>0.42905352500068045</v>
      </c>
      <c r="W97" s="330">
        <f>IF(W$6=0,0,W$6/OIS_fec!W$6)</f>
        <v>0.43196297998066741</v>
      </c>
      <c r="X97" s="330">
        <f>IF(X$6=0,0,X$6/OIS_fec!X$6)</f>
        <v>0.43184164195675784</v>
      </c>
      <c r="Y97" s="330">
        <f>IF(Y$6=0,0,Y$6/OIS_fec!Y$6)</f>
        <v>0.43214296393931778</v>
      </c>
      <c r="DA97" s="67"/>
    </row>
    <row r="98" spans="1:105" ht="12" customHeight="1" x14ac:dyDescent="0.25">
      <c r="A98" s="173" t="s">
        <v>92</v>
      </c>
      <c r="B98" s="331">
        <f>IF(B$7=0,0,B$7/OIS_fec!B$7)</f>
        <v>0.11068696475834433</v>
      </c>
      <c r="C98" s="331">
        <f>IF(C$7=0,0,C$7/OIS_fec!C$7)</f>
        <v>0.11064140224126101</v>
      </c>
      <c r="D98" s="331">
        <f>IF(D$7=0,0,D$7/OIS_fec!D$7)</f>
        <v>0.11061152048069363</v>
      </c>
      <c r="E98" s="331">
        <f>IF(E$7=0,0,E$7/OIS_fec!E$7)</f>
        <v>0.11061378613979793</v>
      </c>
      <c r="F98" s="331">
        <f>IF(F$7=0,0,F$7/OIS_fec!F$7)</f>
        <v>0.11069821195486167</v>
      </c>
      <c r="G98" s="331">
        <f>IF(G$7=0,0,G$7/OIS_fec!G$7)</f>
        <v>0.11065754366228622</v>
      </c>
      <c r="H98" s="331">
        <f>IF(H$7=0,0,H$7/OIS_fec!H$7)</f>
        <v>0.11063433486642496</v>
      </c>
      <c r="I98" s="331">
        <f>IF(I$7=0,0,I$7/OIS_fec!I$7)</f>
        <v>0.1105437975173799</v>
      </c>
      <c r="J98" s="331">
        <f>IF(J$7=0,0,J$7/OIS_fec!J$7)</f>
        <v>0.11058468675458444</v>
      </c>
      <c r="K98" s="331">
        <f>IF(K$7=0,0,K$7/OIS_fec!K$7)</f>
        <v>0.11057020821332696</v>
      </c>
      <c r="L98" s="331">
        <f>IF(L$7=0,0,L$7/OIS_fec!L$7)</f>
        <v>0.1104539532105912</v>
      </c>
      <c r="M98" s="331">
        <f>IF(M$7=0,0,M$7/OIS_fec!M$7)</f>
        <v>0.11043480053883138</v>
      </c>
      <c r="N98" s="331">
        <f>IF(N$7=0,0,N$7/OIS_fec!N$7)</f>
        <v>0.11023893408099984</v>
      </c>
      <c r="O98" s="331">
        <f>IF(O$7=0,0,O$7/OIS_fec!O$7)</f>
        <v>0.11017430252220584</v>
      </c>
      <c r="P98" s="331">
        <f>IF(P$7=0,0,P$7/OIS_fec!P$7)</f>
        <v>0.11014049505780682</v>
      </c>
      <c r="Q98" s="331">
        <f>IF(Q$7=0,0,Q$7/OIS_fec!Q$7)</f>
        <v>0.11012862332500482</v>
      </c>
      <c r="R98" s="331">
        <f>IF(R$7=0,0,R$7/OIS_fec!R$7)</f>
        <v>0.11010649994039358</v>
      </c>
      <c r="S98" s="331">
        <f>IF(S$7=0,0,S$7/OIS_fec!S$7)</f>
        <v>0.11007541751253852</v>
      </c>
      <c r="T98" s="331">
        <f>IF(T$7=0,0,T$7/OIS_fec!T$7)</f>
        <v>0.11010909125885439</v>
      </c>
      <c r="U98" s="331">
        <f>IF(U$7=0,0,U$7/OIS_fec!U$7)</f>
        <v>0.11003296242229968</v>
      </c>
      <c r="V98" s="331">
        <f>IF(V$7=0,0,V$7/OIS_fec!V$7)</f>
        <v>0.10989220945160988</v>
      </c>
      <c r="W98" s="331">
        <f>IF(W$7=0,0,W$7/OIS_fec!W$7)</f>
        <v>0.11053964828450026</v>
      </c>
      <c r="X98" s="331">
        <f>IF(X$7=0,0,X$7/OIS_fec!X$7)</f>
        <v>0.11052430382618332</v>
      </c>
      <c r="Y98" s="331">
        <f>IF(Y$7=0,0,Y$7/OIS_fec!Y$7)</f>
        <v>0.11059572543003346</v>
      </c>
      <c r="DA98" s="177"/>
    </row>
    <row r="99" spans="1:105" ht="12" customHeight="1" x14ac:dyDescent="0.25">
      <c r="A99" s="173" t="s">
        <v>93</v>
      </c>
      <c r="B99" s="331">
        <f>IF(B$8=0,0,B$8/OIS_fec!B$8)</f>
        <v>0.60208186102805505</v>
      </c>
      <c r="C99" s="331">
        <f>IF(C$8=0,0,C$8/OIS_fec!C$8)</f>
        <v>0.6018714510577754</v>
      </c>
      <c r="D99" s="331">
        <f>IF(D$8=0,0,D$8/OIS_fec!D$8)</f>
        <v>0.60175034719844755</v>
      </c>
      <c r="E99" s="331">
        <f>IF(E$8=0,0,E$8/OIS_fec!E$8)</f>
        <v>0.6017846486581061</v>
      </c>
      <c r="F99" s="331">
        <f>IF(F$8=0,0,F$8/OIS_fec!F$8)</f>
        <v>0.60218120835000566</v>
      </c>
      <c r="G99" s="331">
        <f>IF(G$8=0,0,G$8/OIS_fec!G$8)</f>
        <v>0.60201451712360932</v>
      </c>
      <c r="H99" s="331">
        <f>IF(H$8=0,0,H$8/OIS_fec!H$8)</f>
        <v>0.60190800311670323</v>
      </c>
      <c r="I99" s="331">
        <f>IF(I$8=0,0,I$8/OIS_fec!I$8)</f>
        <v>0.60149841022811346</v>
      </c>
      <c r="J99" s="331">
        <f>IF(J$8=0,0,J$8/OIS_fec!J$8)</f>
        <v>0.60170703148505145</v>
      </c>
      <c r="K99" s="331">
        <f>IF(K$8=0,0,K$8/OIS_fec!K$8)</f>
        <v>0.6016565600004482</v>
      </c>
      <c r="L99" s="331">
        <f>IF(L$8=0,0,L$8/OIS_fec!L$8)</f>
        <v>0.60111847546579367</v>
      </c>
      <c r="M99" s="331">
        <f>IF(M$8=0,0,M$8/OIS_fec!M$8)</f>
        <v>0.601027292494273</v>
      </c>
      <c r="N99" s="331">
        <f>IF(N$8=0,0,N$8/OIS_fec!N$8)</f>
        <v>0.60013423099063279</v>
      </c>
      <c r="O99" s="331">
        <f>IF(O$8=0,0,O$8/OIS_fec!O$8)</f>
        <v>0.5998352202781454</v>
      </c>
      <c r="P99" s="331">
        <f>IF(P$8=0,0,P$8/OIS_fec!P$8)</f>
        <v>0.59968574789140006</v>
      </c>
      <c r="Q99" s="331">
        <f>IF(Q$8=0,0,Q$8/OIS_fec!Q$8)</f>
        <v>0.59964780871427104</v>
      </c>
      <c r="R99" s="331">
        <f>IF(R$8=0,0,R$8/OIS_fec!R$8)</f>
        <v>0.5995514801798546</v>
      </c>
      <c r="S99" s="331">
        <f>IF(S$8=0,0,S$8/OIS_fec!S$8)</f>
        <v>0.59941545097768356</v>
      </c>
      <c r="T99" s="331">
        <f>IF(T$8=0,0,T$8/OIS_fec!T$8)</f>
        <v>0.59956938583324304</v>
      </c>
      <c r="U99" s="331">
        <f>IF(U$8=0,0,U$8/OIS_fec!U$8)</f>
        <v>0.59925710496688889</v>
      </c>
      <c r="V99" s="331">
        <f>IF(V$8=0,0,V$8/OIS_fec!V$8)</f>
        <v>0.59863276244333008</v>
      </c>
      <c r="W99" s="331">
        <f>IF(W$8=0,0,W$8/OIS_fec!W$8)</f>
        <v>0.60169285101026282</v>
      </c>
      <c r="X99" s="331">
        <f>IF(X$8=0,0,X$8/OIS_fec!X$8)</f>
        <v>0.6016456999975256</v>
      </c>
      <c r="Y99" s="331">
        <f>IF(Y$8=0,0,Y$8/OIS_fec!Y$8)</f>
        <v>0.60199550452069517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0.4304658692711249</v>
      </c>
      <c r="C100" s="331">
        <f>IF(C$9=0,0,C$9/OIS_fec!C$9)</f>
        <v>0.43024840170787154</v>
      </c>
      <c r="D100" s="331">
        <f>IF(D$9=0,0,D$9/OIS_fec!D$9)</f>
        <v>0.43005328244290347</v>
      </c>
      <c r="E100" s="331">
        <f>IF(E$9=0,0,E$9/OIS_fec!E$9)</f>
        <v>0.42999074069575566</v>
      </c>
      <c r="F100" s="331">
        <f>IF(F$9=0,0,F$9/OIS_fec!F$9)</f>
        <v>0.43037571107499867</v>
      </c>
      <c r="G100" s="331">
        <f>IF(G$9=0,0,G$9/OIS_fec!G$9)</f>
        <v>0.43011715033554559</v>
      </c>
      <c r="H100" s="331">
        <f>IF(H$9=0,0,H$9/OIS_fec!H$9)</f>
        <v>0.43000350160143441</v>
      </c>
      <c r="I100" s="331">
        <f>IF(I$9=0,0,I$9/OIS_fec!I$9)</f>
        <v>0.42954296865659236</v>
      </c>
      <c r="J100" s="331">
        <f>IF(J$9=0,0,J$9/OIS_fec!J$9)</f>
        <v>0.42968048283258836</v>
      </c>
      <c r="K100" s="331">
        <f>IF(K$9=0,0,K$9/OIS_fec!K$9)</f>
        <v>0.42956245568576629</v>
      </c>
      <c r="L100" s="331">
        <f>IF(L$9=0,0,L$9/OIS_fec!L$9)</f>
        <v>0.42900629766135612</v>
      </c>
      <c r="M100" s="331">
        <f>IF(M$9=0,0,M$9/OIS_fec!M$9)</f>
        <v>0.42892256289859221</v>
      </c>
      <c r="N100" s="331">
        <f>IF(N$9=0,0,N$9/OIS_fec!N$9)</f>
        <v>0.42795068472827058</v>
      </c>
      <c r="O100" s="331">
        <f>IF(O$9=0,0,O$9/OIS_fec!O$9)</f>
        <v>0.42764514618694294</v>
      </c>
      <c r="P100" s="331">
        <f>IF(P$9=0,0,P$9/OIS_fec!P$9)</f>
        <v>0.42746354344907772</v>
      </c>
      <c r="Q100" s="331">
        <f>IF(Q$9=0,0,Q$9/OIS_fec!Q$9)</f>
        <v>0.42735336518831341</v>
      </c>
      <c r="R100" s="331">
        <f>IF(R$9=0,0,R$9/OIS_fec!R$9)</f>
        <v>0.42722973137813813</v>
      </c>
      <c r="S100" s="331">
        <f>IF(S$9=0,0,S$9/OIS_fec!S$9)</f>
        <v>0.42705824108806584</v>
      </c>
      <c r="T100" s="331">
        <f>IF(T$9=0,0,T$9/OIS_fec!T$9)</f>
        <v>0.42722325523863913</v>
      </c>
      <c r="U100" s="331">
        <f>IF(U$9=0,0,U$9/OIS_fec!U$9)</f>
        <v>0.42673748081504304</v>
      </c>
      <c r="V100" s="331">
        <f>IF(V$9=0,0,V$9/OIS_fec!V$9)</f>
        <v>0.42598671991485809</v>
      </c>
      <c r="W100" s="331">
        <f>IF(W$9=0,0,W$9/OIS_fec!W$9)</f>
        <v>0.42892237869536964</v>
      </c>
      <c r="X100" s="331">
        <f>IF(X$9=0,0,X$9/OIS_fec!X$9)</f>
        <v>0.42878551032537948</v>
      </c>
      <c r="Y100" s="331">
        <f>IF(Y$9=0,0,Y$9/OIS_fec!Y$9)</f>
        <v>0.42908522583310843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0.70940348274131049</v>
      </c>
      <c r="C101" s="332">
        <f>IF(C$10=0,0,C$10/OIS_fec!C$10)</f>
        <v>0.70290698708756039</v>
      </c>
      <c r="D101" s="332">
        <f>IF(D$10=0,0,D$10/OIS_fec!D$10)</f>
        <v>0.70154642598296335</v>
      </c>
      <c r="E101" s="332">
        <f>IF(E$10=0,0,E$10/OIS_fec!E$10)</f>
        <v>0.70349495315550592</v>
      </c>
      <c r="F101" s="332">
        <f>IF(F$10=0,0,F$10/OIS_fec!F$10)</f>
        <v>0.75147034779385813</v>
      </c>
      <c r="G101" s="332">
        <f>IF(G$10=0,0,G$10/OIS_fec!G$10)</f>
        <v>0.74769445469792373</v>
      </c>
      <c r="H101" s="332">
        <f>IF(H$10=0,0,H$10/OIS_fec!H$10)</f>
        <v>0.75009929595710301</v>
      </c>
      <c r="I101" s="332">
        <f>IF(I$10=0,0,I$10/OIS_fec!I$10)</f>
        <v>0.75190825979661813</v>
      </c>
      <c r="J101" s="332">
        <f>IF(J$10=0,0,J$10/OIS_fec!J$10)</f>
        <v>0.75229009041897865</v>
      </c>
      <c r="K101" s="332">
        <f>IF(K$10=0,0,K$10/OIS_fec!K$10)</f>
        <v>0.75241231809502551</v>
      </c>
      <c r="L101" s="332">
        <f>IF(L$10=0,0,L$10/OIS_fec!L$10)</f>
        <v>0.74185575271242432</v>
      </c>
      <c r="M101" s="332">
        <f>IF(M$10=0,0,M$10/OIS_fec!M$10)</f>
        <v>0.73378207683243002</v>
      </c>
      <c r="N101" s="332">
        <f>IF(N$10=0,0,N$10/OIS_fec!N$10)</f>
        <v>0.73339300572154953</v>
      </c>
      <c r="O101" s="332">
        <f>IF(O$10=0,0,O$10/OIS_fec!O$10)</f>
        <v>0.73045052309932357</v>
      </c>
      <c r="P101" s="332">
        <f>IF(P$10=0,0,P$10/OIS_fec!P$10)</f>
        <v>0.72934415565415334</v>
      </c>
      <c r="Q101" s="332">
        <f>IF(Q$10=0,0,Q$10/OIS_fec!Q$10)</f>
        <v>0.7297934032102944</v>
      </c>
      <c r="R101" s="332">
        <f>IF(R$10=0,0,R$10/OIS_fec!R$10)</f>
        <v>0.72814180447259291</v>
      </c>
      <c r="S101" s="332">
        <f>IF(S$10=0,0,S$10/OIS_fec!S$10)</f>
        <v>0.72760468139789802</v>
      </c>
      <c r="T101" s="332">
        <f>IF(T$10=0,0,T$10/OIS_fec!T$10)</f>
        <v>0.72950693949092715</v>
      </c>
      <c r="U101" s="332">
        <f>IF(U$10=0,0,U$10/OIS_fec!U$10)</f>
        <v>0.73193618347915534</v>
      </c>
      <c r="V101" s="332">
        <f>IF(V$10=0,0,V$10/OIS_fec!V$10)</f>
        <v>0.73300373071845093</v>
      </c>
      <c r="W101" s="332">
        <f>IF(W$10=0,0,W$10/OIS_fec!W$10)</f>
        <v>0.72231192069936823</v>
      </c>
      <c r="X101" s="332">
        <f>IF(X$10=0,0,X$10/OIS_fec!X$10)</f>
        <v>0.72547987211462983</v>
      </c>
      <c r="Y101" s="332">
        <f>IF(Y$10=0,0,Y$10/OIS_fec!Y$10)</f>
        <v>0.72683111067130513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0.35104379571003497</v>
      </c>
      <c r="C102" s="348">
        <f>IF(C$16=0,0,C$16/OIS_fec!C$16)</f>
        <v>0.34703284690802944</v>
      </c>
      <c r="D102" s="348">
        <f>IF(D$16=0,0,D$16/OIS_fec!D$16)</f>
        <v>0.34634202263015867</v>
      </c>
      <c r="E102" s="348">
        <f>IF(E$16=0,0,E$16/OIS_fec!E$16)</f>
        <v>0.34772075496528304</v>
      </c>
      <c r="F102" s="348">
        <f>IF(F$16=0,0,F$16/OIS_fec!F$16)</f>
        <v>0.38215262122072641</v>
      </c>
      <c r="G102" s="348">
        <f>IF(G$16=0,0,G$16/OIS_fec!G$16)</f>
        <v>0.38247850804414196</v>
      </c>
      <c r="H102" s="348">
        <f>IF(H$16=0,0,H$16/OIS_fec!H$16)</f>
        <v>0.38639953581130587</v>
      </c>
      <c r="I102" s="348">
        <f>IF(I$16=0,0,I$16/OIS_fec!I$16)</f>
        <v>0.38404357874110084</v>
      </c>
      <c r="J102" s="348">
        <f>IF(J$16=0,0,J$16/OIS_fec!J$16)</f>
        <v>0.38796808343705341</v>
      </c>
      <c r="K102" s="348">
        <f>IF(K$16=0,0,K$16/OIS_fec!K$16)</f>
        <v>0.38455063215305596</v>
      </c>
      <c r="L102" s="348">
        <f>IF(L$16=0,0,L$16/OIS_fec!L$16)</f>
        <v>0.39421050472104047</v>
      </c>
      <c r="M102" s="348">
        <f>IF(M$16=0,0,M$16/OIS_fec!M$16)</f>
        <v>0.38087936204981077</v>
      </c>
      <c r="N102" s="348">
        <f>IF(N$16=0,0,N$16/OIS_fec!N$16)</f>
        <v>0.37866278629310246</v>
      </c>
      <c r="O102" s="348">
        <f>IF(O$16=0,0,O$16/OIS_fec!O$16)</f>
        <v>0.37716007191869155</v>
      </c>
      <c r="P102" s="348">
        <f>IF(P$16=0,0,P$16/OIS_fec!P$16)</f>
        <v>0.36548398277941929</v>
      </c>
      <c r="Q102" s="348">
        <f>IF(Q$16=0,0,Q$16/OIS_fec!Q$16)</f>
        <v>0.36952014426552882</v>
      </c>
      <c r="R102" s="348">
        <f>IF(R$16=0,0,R$16/OIS_fec!R$16)</f>
        <v>0.36463445006634693</v>
      </c>
      <c r="S102" s="348">
        <f>IF(S$16=0,0,S$16/OIS_fec!S$16)</f>
        <v>0.37278242520565652</v>
      </c>
      <c r="T102" s="348">
        <f>IF(T$16=0,0,T$16/OIS_fec!T$16)</f>
        <v>0.37563213964585879</v>
      </c>
      <c r="U102" s="348">
        <f>IF(U$16=0,0,U$16/OIS_fec!U$16)</f>
        <v>0.38165357925809285</v>
      </c>
      <c r="V102" s="348">
        <f>IF(V$16=0,0,V$16/OIS_fec!V$16)</f>
        <v>0.37352498767443426</v>
      </c>
      <c r="W102" s="348">
        <f>IF(W$16=0,0,W$16/OIS_fec!W$16)</f>
        <v>0.37517471802031127</v>
      </c>
      <c r="X102" s="348">
        <f>IF(X$16=0,0,X$16/OIS_fec!X$16)</f>
        <v>0.37585668293777752</v>
      </c>
      <c r="Y102" s="348">
        <f>IF(Y$16=0,0,Y$16/OIS_fec!Y$16)</f>
        <v>0.37709155774747338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0.22721979180090182</v>
      </c>
      <c r="C103" s="348">
        <f>IF(C$27=0,0,C$27/OIS_fec!C$27)</f>
        <v>0.22433486975088218</v>
      </c>
      <c r="D103" s="348">
        <f>IF(D$27=0,0,D$27/OIS_fec!D$27)</f>
        <v>0.22410698723749903</v>
      </c>
      <c r="E103" s="348">
        <f>IF(E$27=0,0,E$27/OIS_fec!E$27)</f>
        <v>0.22510328363887008</v>
      </c>
      <c r="F103" s="348">
        <f>IF(F$27=0,0,F$27/OIS_fec!F$27)</f>
        <v>0.2368784319050605</v>
      </c>
      <c r="G103" s="348">
        <f>IF(G$27=0,0,G$27/OIS_fec!G$27)</f>
        <v>0.23857292057259577</v>
      </c>
      <c r="H103" s="348">
        <f>IF(H$27=0,0,H$27/OIS_fec!H$27)</f>
        <v>0.23920451014893174</v>
      </c>
      <c r="I103" s="348">
        <f>IF(I$27=0,0,I$27/OIS_fec!I$27)</f>
        <v>0.23331301619263808</v>
      </c>
      <c r="J103" s="348">
        <f>IF(J$27=0,0,J$27/OIS_fec!J$27)</f>
        <v>0.2346497631875302</v>
      </c>
      <c r="K103" s="348">
        <f>IF(K$27=0,0,K$27/OIS_fec!K$27)</f>
        <v>0.23843340116004497</v>
      </c>
      <c r="L103" s="348">
        <f>IF(L$27=0,0,L$27/OIS_fec!L$27)</f>
        <v>0.24925175211598047</v>
      </c>
      <c r="M103" s="348">
        <f>IF(M$27=0,0,M$27/OIS_fec!M$27)</f>
        <v>0.24825382548171424</v>
      </c>
      <c r="N103" s="348">
        <f>IF(N$27=0,0,N$27/OIS_fec!N$27)</f>
        <v>0.24827537021720236</v>
      </c>
      <c r="O103" s="348">
        <f>IF(O$27=0,0,O$27/OIS_fec!O$27)</f>
        <v>0.24518752414648581</v>
      </c>
      <c r="P103" s="348">
        <f>IF(P$27=0,0,P$27/OIS_fec!P$27)</f>
        <v>0.24606561973776808</v>
      </c>
      <c r="Q103" s="348">
        <f>IF(Q$27=0,0,Q$27/OIS_fec!Q$27)</f>
        <v>0.24628603598283538</v>
      </c>
      <c r="R103" s="348">
        <f>IF(R$27=0,0,R$27/OIS_fec!R$27)</f>
        <v>0.23996227966008782</v>
      </c>
      <c r="S103" s="348">
        <f>IF(S$27=0,0,S$27/OIS_fec!S$27)</f>
        <v>0.24626752633595533</v>
      </c>
      <c r="T103" s="348">
        <f>IF(T$27=0,0,T$27/OIS_fec!T$27)</f>
        <v>0.24683992735472909</v>
      </c>
      <c r="U103" s="348">
        <f>IF(U$27=0,0,U$27/OIS_fec!U$27)</f>
        <v>0.24891773573627332</v>
      </c>
      <c r="V103" s="348">
        <f>IF(V$27=0,0,V$27/OIS_fec!V$27)</f>
        <v>0.24948554745377771</v>
      </c>
      <c r="W103" s="348">
        <f>IF(W$27=0,0,W$27/OIS_fec!W$27)</f>
        <v>0.24360955416411273</v>
      </c>
      <c r="X103" s="348">
        <f>IF(X$27=0,0,X$27/OIS_fec!X$27)</f>
        <v>0.2439115743808096</v>
      </c>
      <c r="Y103" s="348">
        <f>IF(Y$27=0,0,Y$27/OIS_fec!Y$27)</f>
        <v>0.24383208366093903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0.2286435297464772</v>
      </c>
      <c r="C104" s="348">
        <f>IF(C$35=0,0,C$35/OIS_fec!C$35)</f>
        <v>0.22551670324422141</v>
      </c>
      <c r="D104" s="348">
        <f>IF(D$35=0,0,D$35/OIS_fec!D$35)</f>
        <v>0.22484582170606104</v>
      </c>
      <c r="E104" s="348">
        <f>IF(E$35=0,0,E$35/OIS_fec!E$35)</f>
        <v>0.22578168229516221</v>
      </c>
      <c r="F104" s="348">
        <f>IF(F$35=0,0,F$35/OIS_fec!F$35)</f>
        <v>0.23501798760554748</v>
      </c>
      <c r="G104" s="348">
        <f>IF(G$35=0,0,G$35/OIS_fec!G$35)</f>
        <v>0.23749135298632887</v>
      </c>
      <c r="H104" s="348">
        <f>IF(H$35=0,0,H$35/OIS_fec!H$35)</f>
        <v>0.23626167218774699</v>
      </c>
      <c r="I104" s="348">
        <f>IF(I$35=0,0,I$35/OIS_fec!I$35)</f>
        <v>0.2316535302135177</v>
      </c>
      <c r="J104" s="348">
        <f>IF(J$35=0,0,J$35/OIS_fec!J$35)</f>
        <v>0.22931909485659716</v>
      </c>
      <c r="K104" s="348">
        <f>IF(K$35=0,0,K$35/OIS_fec!K$35)</f>
        <v>0.22802660832053656</v>
      </c>
      <c r="L104" s="348">
        <f>IF(L$35=0,0,L$35/OIS_fec!L$35)</f>
        <v>0.23048873785335189</v>
      </c>
      <c r="M104" s="348">
        <f>IF(M$35=0,0,M$35/OIS_fec!M$35)</f>
        <v>0.24249109771790076</v>
      </c>
      <c r="N104" s="348">
        <f>IF(N$35=0,0,N$35/OIS_fec!N$35)</f>
        <v>0.24290848023609002</v>
      </c>
      <c r="O104" s="348">
        <f>IF(O$35=0,0,O$35/OIS_fec!O$35)</f>
        <v>0.24110903876342421</v>
      </c>
      <c r="P104" s="348">
        <f>IF(P$35=0,0,P$35/OIS_fec!P$35)</f>
        <v>0.23280560528808553</v>
      </c>
      <c r="Q104" s="348">
        <f>IF(Q$35=0,0,Q$35/OIS_fec!Q$35)</f>
        <v>0.23680564833422485</v>
      </c>
      <c r="R104" s="348">
        <f>IF(R$35=0,0,R$35/OIS_fec!R$35)</f>
        <v>0.23143923468566263</v>
      </c>
      <c r="S104" s="348">
        <f>IF(S$35=0,0,S$35/OIS_fec!S$35)</f>
        <v>0.23888594185800135</v>
      </c>
      <c r="T104" s="348">
        <f>IF(T$35=0,0,T$35/OIS_fec!T$35)</f>
        <v>0.24338263372136962</v>
      </c>
      <c r="U104" s="348">
        <f>IF(U$35=0,0,U$35/OIS_fec!U$35)</f>
        <v>0.23085263455443261</v>
      </c>
      <c r="V104" s="348">
        <f>IF(V$35=0,0,V$35/OIS_fec!V$35)</f>
        <v>0.23281032298950988</v>
      </c>
      <c r="W104" s="348">
        <f>IF(W$35=0,0,W$35/OIS_fec!W$35)</f>
        <v>0.24517138677586192</v>
      </c>
      <c r="X104" s="348">
        <f>IF(X$35=0,0,X$35/OIS_fec!X$35)</f>
        <v>0.24803740299028354</v>
      </c>
      <c r="Y104" s="348">
        <f>IF(Y$35=0,0,Y$35/OIS_fec!Y$35)</f>
        <v>0.24809216908861761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0.58276004501398293</v>
      </c>
      <c r="C105" s="348">
        <f>IF(C$54=0,0,C$54/OIS_fec!C$54)</f>
        <v>0.57534214429674535</v>
      </c>
      <c r="D105" s="348">
        <f>IF(D$54=0,0,D$54/OIS_fec!D$54)</f>
        <v>0.57375927814957739</v>
      </c>
      <c r="E105" s="348">
        <f>IF(E$54=0,0,E$54/OIS_fec!E$54)</f>
        <v>0.57595436468586148</v>
      </c>
      <c r="F105" s="348">
        <f>IF(F$54=0,0,F$54/OIS_fec!F$54)</f>
        <v>0.62422717013507678</v>
      </c>
      <c r="G105" s="348">
        <f>IF(G$54=0,0,G$54/OIS_fec!G$54)</f>
        <v>0.61668532868562353</v>
      </c>
      <c r="H105" s="348">
        <f>IF(H$54=0,0,H$54/OIS_fec!H$54)</f>
        <v>0.61938634011601745</v>
      </c>
      <c r="I105" s="348">
        <f>IF(I$54=0,0,I$54/OIS_fec!I$54)</f>
        <v>0.63056040176905692</v>
      </c>
      <c r="J105" s="348">
        <f>IF(J$54=0,0,J$54/OIS_fec!J$54)</f>
        <v>0.62695172122121534</v>
      </c>
      <c r="K105" s="348">
        <f>IF(K$54=0,0,K$54/OIS_fec!K$54)</f>
        <v>0.63262808641436652</v>
      </c>
      <c r="L105" s="348">
        <f>IF(L$54=0,0,L$54/OIS_fec!L$54)</f>
        <v>0.63012202143741758</v>
      </c>
      <c r="M105" s="348">
        <f>IF(M$54=0,0,M$54/OIS_fec!M$54)</f>
        <v>0.66874504975053162</v>
      </c>
      <c r="N105" s="348">
        <f>IF(N$54=0,0,N$54/OIS_fec!N$54)</f>
        <v>0.66940895477063955</v>
      </c>
      <c r="O105" s="348">
        <f>IF(O$54=0,0,O$54/OIS_fec!O$54)</f>
        <v>0.6648182799297917</v>
      </c>
      <c r="P105" s="348">
        <f>IF(P$54=0,0,P$54/OIS_fec!P$54)</f>
        <v>0.66469012026370589</v>
      </c>
      <c r="Q105" s="348">
        <f>IF(Q$54=0,0,Q$54/OIS_fec!Q$54)</f>
        <v>0.66506227704773213</v>
      </c>
      <c r="R105" s="348">
        <f>IF(R$54=0,0,R$54/OIS_fec!R$54)</f>
        <v>0.65693148877070207</v>
      </c>
      <c r="S105" s="348">
        <f>IF(S$54=0,0,S$54/OIS_fec!S$54)</f>
        <v>0.66602955384739826</v>
      </c>
      <c r="T105" s="348">
        <f>IF(T$54=0,0,T$54/OIS_fec!T$54)</f>
        <v>0.66861788818993761</v>
      </c>
      <c r="U105" s="348">
        <f>IF(U$54=0,0,U$54/OIS_fec!U$54)</f>
        <v>0.65811272985250058</v>
      </c>
      <c r="V105" s="348">
        <f>IF(V$54=0,0,V$54/OIS_fec!V$54)</f>
        <v>0.6646259319051101</v>
      </c>
      <c r="W105" s="348">
        <f>IF(W$54=0,0,W$54/OIS_fec!W$54)</f>
        <v>0.6464752699671833</v>
      </c>
      <c r="X105" s="348">
        <f>IF(X$54=0,0,X$54/OIS_fec!X$54)</f>
        <v>0.65125161802787201</v>
      </c>
      <c r="Y105" s="348">
        <f>IF(Y$54=0,0,Y$54/OIS_fec!Y$54)</f>
        <v>0.65048325616230462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0.32437405365153843</v>
      </c>
      <c r="C106" s="348">
        <f>IF(C$68=0,0,C$68/OIS_fec!C$68)</f>
        <v>0.32590234110384325</v>
      </c>
      <c r="D106" s="348">
        <f>IF(D$68=0,0,D$68/OIS_fec!D$68)</f>
        <v>0.32860605634716283</v>
      </c>
      <c r="E106" s="348">
        <f>IF(E$68=0,0,E$68/OIS_fec!E$68)</f>
        <v>0.32833578380382272</v>
      </c>
      <c r="F106" s="348">
        <f>IF(F$68=0,0,F$68/OIS_fec!F$68)</f>
        <v>0.32827576955334936</v>
      </c>
      <c r="G106" s="348">
        <f>IF(G$68=0,0,G$68/OIS_fec!G$68)</f>
        <v>0.32858058543806806</v>
      </c>
      <c r="H106" s="348">
        <f>IF(H$68=0,0,H$68/OIS_fec!H$68)</f>
        <v>0.32986867551740529</v>
      </c>
      <c r="I106" s="348">
        <f>IF(I$68=0,0,I$68/OIS_fec!I$68)</f>
        <v>0.32969450755109492</v>
      </c>
      <c r="J106" s="348">
        <f>IF(J$68=0,0,J$68/OIS_fec!J$68)</f>
        <v>0.33160197469687464</v>
      </c>
      <c r="K106" s="348">
        <f>IF(K$68=0,0,K$68/OIS_fec!K$68)</f>
        <v>0.33067472077974741</v>
      </c>
      <c r="L106" s="348">
        <f>IF(L$68=0,0,L$68/OIS_fec!L$68)</f>
        <v>0.33050526025615312</v>
      </c>
      <c r="M106" s="348">
        <f>IF(M$68=0,0,M$68/OIS_fec!M$68)</f>
        <v>0.32542859374622873</v>
      </c>
      <c r="N106" s="348">
        <f>IF(N$68=0,0,N$68/OIS_fec!N$68)</f>
        <v>0.32429868159921482</v>
      </c>
      <c r="O106" s="348">
        <f>IF(O$68=0,0,O$68/OIS_fec!O$68)</f>
        <v>0.32448365029296566</v>
      </c>
      <c r="P106" s="348">
        <f>IF(P$68=0,0,P$68/OIS_fec!P$68)</f>
        <v>0.32562373995908234</v>
      </c>
      <c r="Q106" s="348">
        <f>IF(Q$68=0,0,Q$68/OIS_fec!Q$68)</f>
        <v>0.32838444117387744</v>
      </c>
      <c r="R106" s="348">
        <f>IF(R$68=0,0,R$68/OIS_fec!R$68)</f>
        <v>0.32888208990563861</v>
      </c>
      <c r="S106" s="348">
        <f>IF(S$68=0,0,S$68/OIS_fec!S$68)</f>
        <v>0.32462136548386816</v>
      </c>
      <c r="T106" s="348">
        <f>IF(T$68=0,0,T$68/OIS_fec!T$68)</f>
        <v>0.32922383039766301</v>
      </c>
      <c r="U106" s="348">
        <f>IF(U$68=0,0,U$68/OIS_fec!U$68)</f>
        <v>0.32947550878644788</v>
      </c>
      <c r="V106" s="348">
        <f>IF(V$68=0,0,V$68/OIS_fec!V$68)</f>
        <v>0.3211618967755776</v>
      </c>
      <c r="W106" s="348">
        <f>IF(W$68=0,0,W$68/OIS_fec!W$68)</f>
        <v>0.32558952697553606</v>
      </c>
      <c r="X106" s="348">
        <f>IF(X$68=0,0,X$68/OIS_fec!X$68)</f>
        <v>0.33356727809307934</v>
      </c>
      <c r="Y106" s="348">
        <f>IF(Y$68=0,0,Y$68/OIS_fec!Y$68)</f>
        <v>0.33351610874697851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0.44948527846423225</v>
      </c>
      <c r="C107" s="333">
        <f>IF(C$69=0,0,C$69/OIS_fec!C$69)</f>
        <v>0.44938192810359795</v>
      </c>
      <c r="D107" s="333">
        <f>IF(D$69=0,0,D$69/OIS_fec!D$69)</f>
        <v>0.44933303272838737</v>
      </c>
      <c r="E107" s="333">
        <f>IF(E$69=0,0,E$69/OIS_fec!E$69)</f>
        <v>0.44936494582122816</v>
      </c>
      <c r="F107" s="333">
        <f>IF(F$69=0,0,F$69/OIS_fec!F$69)</f>
        <v>0.44956438255650777</v>
      </c>
      <c r="G107" s="333">
        <f>IF(G$69=0,0,G$69/OIS_fec!G$69)</f>
        <v>0.44949594491631112</v>
      </c>
      <c r="H107" s="333">
        <f>IF(H$69=0,0,H$69/OIS_fec!H$69)</f>
        <v>0.44944390560691133</v>
      </c>
      <c r="I107" s="333">
        <f>IF(I$69=0,0,I$69/OIS_fec!I$69)</f>
        <v>0.44924772522730999</v>
      </c>
      <c r="J107" s="333">
        <f>IF(J$69=0,0,J$69/OIS_fec!J$69)</f>
        <v>0.44936326520201431</v>
      </c>
      <c r="K107" s="333">
        <f>IF(K$69=0,0,K$69/OIS_fec!K$69)</f>
        <v>0.44934910005223516</v>
      </c>
      <c r="L107" s="333">
        <f>IF(L$69=0,0,L$69/OIS_fec!L$69)</f>
        <v>0.44908316993187503</v>
      </c>
      <c r="M107" s="333">
        <f>IF(M$69=0,0,M$69/OIS_fec!M$69)</f>
        <v>0.44903652881574252</v>
      </c>
      <c r="N107" s="333">
        <f>IF(N$69=0,0,N$69/OIS_fec!N$69)</f>
        <v>0.44860481808905778</v>
      </c>
      <c r="O107" s="333">
        <f>IF(O$69=0,0,O$69/OIS_fec!O$69)</f>
        <v>0.44845781391362405</v>
      </c>
      <c r="P107" s="333">
        <f>IF(P$69=0,0,P$69/OIS_fec!P$69)</f>
        <v>0.44838863391373368</v>
      </c>
      <c r="Q107" s="333">
        <f>IF(Q$69=0,0,Q$69/OIS_fec!Q$69)</f>
        <v>0.44838041844830062</v>
      </c>
      <c r="R107" s="333">
        <f>IF(R$69=0,0,R$69/OIS_fec!R$69)</f>
        <v>0.44833677997809557</v>
      </c>
      <c r="S107" s="333">
        <f>IF(S$69=0,0,S$69/OIS_fec!S$69)</f>
        <v>0.44827470606200648</v>
      </c>
      <c r="T107" s="333">
        <f>IF(T$69=0,0,T$69/OIS_fec!T$69)</f>
        <v>0.44834923574319585</v>
      </c>
      <c r="U107" s="333">
        <f>IF(U$69=0,0,U$69/OIS_fec!U$69)</f>
        <v>0.44822042335728735</v>
      </c>
      <c r="V107" s="333">
        <f>IF(V$69=0,0,V$69/OIS_fec!V$69)</f>
        <v>0.44792997091937503</v>
      </c>
      <c r="W107" s="333">
        <f>IF(W$69=0,0,W$69/OIS_fec!W$69)</f>
        <v>0.44948887676047911</v>
      </c>
      <c r="X107" s="333">
        <f>IF(X$69=0,0,X$69/OIS_fec!X$69)</f>
        <v>0.44948259073907487</v>
      </c>
      <c r="Y107" s="333">
        <f>IF(Y$69=0,0,Y$69/OIS_fec!Y$69)</f>
        <v>0.44967114581079121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IT: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4089.7778215297881</v>
      </c>
      <c r="C5" s="223">
        <v>4558.7407199841346</v>
      </c>
      <c r="D5" s="223">
        <v>4744.5268625850176</v>
      </c>
      <c r="E5" s="223">
        <v>4736.400806473699</v>
      </c>
      <c r="F5" s="223">
        <v>1631.833382788833</v>
      </c>
      <c r="G5" s="223">
        <v>1807.183235744908</v>
      </c>
      <c r="H5" s="223">
        <v>1631.176702803808</v>
      </c>
      <c r="I5" s="223">
        <v>1540.863141114371</v>
      </c>
      <c r="J5" s="223">
        <v>1342.776200188438</v>
      </c>
      <c r="K5" s="223">
        <v>1106.4844540525</v>
      </c>
      <c r="L5" s="223">
        <v>619.50962120808663</v>
      </c>
      <c r="M5" s="223">
        <v>1097.0442583730101</v>
      </c>
      <c r="N5" s="223">
        <v>924.18686530180298</v>
      </c>
      <c r="O5" s="223">
        <v>1000.293909364918</v>
      </c>
      <c r="P5" s="223">
        <v>1030.117507430238</v>
      </c>
      <c r="Q5" s="223">
        <v>1010.429508224538</v>
      </c>
      <c r="R5" s="223">
        <v>1323.3959066466659</v>
      </c>
      <c r="S5" s="223">
        <v>1114.7609734590289</v>
      </c>
      <c r="T5" s="223">
        <v>957.36832703072969</v>
      </c>
      <c r="U5" s="223">
        <v>1033.9647140321799</v>
      </c>
      <c r="V5" s="223">
        <v>1039.229075324715</v>
      </c>
      <c r="W5" s="223">
        <v>1839.13427768672</v>
      </c>
      <c r="X5" s="223">
        <v>1539.3078036249219</v>
      </c>
      <c r="Y5" s="223">
        <v>1450.3116505962109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43.688510346687167</v>
      </c>
      <c r="C10" s="260">
        <v>51.54958764615624</v>
      </c>
      <c r="D10" s="260">
        <v>55.364042650107798</v>
      </c>
      <c r="E10" s="260">
        <v>54.807800719415447</v>
      </c>
      <c r="F10" s="260">
        <v>3.47745576621339</v>
      </c>
      <c r="G10" s="260">
        <v>7.1565296742038962</v>
      </c>
      <c r="H10" s="260">
        <v>4.6990900734618091</v>
      </c>
      <c r="I10" s="260">
        <v>1.2065737573530131</v>
      </c>
      <c r="J10" s="260">
        <v>0.85797370360232961</v>
      </c>
      <c r="K10" s="260">
        <v>0.44710490223848148</v>
      </c>
      <c r="L10" s="260">
        <v>0.47101090278731411</v>
      </c>
      <c r="M10" s="260">
        <v>6.4449144831640757</v>
      </c>
      <c r="N10" s="260">
        <v>5.3816346034963711</v>
      </c>
      <c r="O10" s="260">
        <v>5.7331159668622602</v>
      </c>
      <c r="P10" s="260">
        <v>5.7625900439191309</v>
      </c>
      <c r="Q10" s="260">
        <v>4.9544857499296073</v>
      </c>
      <c r="R10" s="260">
        <v>5.4477657281521239</v>
      </c>
      <c r="S10" s="260">
        <v>5.8902141661158032</v>
      </c>
      <c r="T10" s="260">
        <v>4.9482440321412113</v>
      </c>
      <c r="U10" s="260">
        <v>3.4809602951579719</v>
      </c>
      <c r="V10" s="260">
        <v>3.1037979095996251</v>
      </c>
      <c r="W10" s="260">
        <v>13.25891077160311</v>
      </c>
      <c r="X10" s="260">
        <v>9.8310057694630508</v>
      </c>
      <c r="Y10" s="260">
        <v>8.8309356650827482</v>
      </c>
      <c r="DA10" s="68" t="s">
        <v>3190</v>
      </c>
    </row>
    <row r="11" spans="1:105" ht="12" customHeight="1" x14ac:dyDescent="0.25">
      <c r="A11" s="37" t="s">
        <v>159</v>
      </c>
      <c r="B11" s="226">
        <v>3.8987209550688329</v>
      </c>
      <c r="C11" s="226">
        <v>3.833185528228555</v>
      </c>
      <c r="D11" s="226">
        <v>4.2528348877479702</v>
      </c>
      <c r="E11" s="226">
        <v>4.8882352744097446</v>
      </c>
      <c r="F11" s="226">
        <v>0.95288036539228738</v>
      </c>
      <c r="G11" s="226">
        <v>1.1858902707191881</v>
      </c>
      <c r="H11" s="226">
        <v>0.70317767666397724</v>
      </c>
      <c r="I11" s="226">
        <v>0.26897497479408888</v>
      </c>
      <c r="J11" s="226">
        <v>0.29421151942683249</v>
      </c>
      <c r="K11" s="226">
        <v>9.7792496459400843E-2</v>
      </c>
      <c r="L11" s="226">
        <v>0.1514842564230218</v>
      </c>
      <c r="M11" s="226">
        <v>0.1015841540852957</v>
      </c>
      <c r="N11" s="226">
        <v>5.9428532518972149E-2</v>
      </c>
      <c r="O11" s="226">
        <v>8.108369852716657E-2</v>
      </c>
      <c r="P11" s="226">
        <v>9.2524426921910652E-2</v>
      </c>
      <c r="Q11" s="226">
        <v>7.0378257641678182E-2</v>
      </c>
      <c r="R11" s="226">
        <v>7.9822611983243696E-2</v>
      </c>
      <c r="S11" s="226">
        <v>8.220681668920421E-2</v>
      </c>
      <c r="T11" s="226">
        <v>5.9415301008229567E-2</v>
      </c>
      <c r="U11" s="226">
        <v>4.8554765716497403E-2</v>
      </c>
      <c r="V11" s="226">
        <v>2.1935974477029392E-3</v>
      </c>
      <c r="W11" s="226">
        <v>6.3044064887737505E-2</v>
      </c>
      <c r="X11" s="226">
        <v>1.4747255947009111E-2</v>
      </c>
      <c r="Y11" s="226">
        <v>1.312878002646567E-2</v>
      </c>
      <c r="DA11" s="69" t="s">
        <v>3191</v>
      </c>
    </row>
    <row r="12" spans="1:105" ht="12" customHeight="1" x14ac:dyDescent="0.25">
      <c r="A12" s="37" t="s">
        <v>35</v>
      </c>
      <c r="B12" s="226">
        <v>39.789789391618328</v>
      </c>
      <c r="C12" s="226">
        <v>47.716402117927693</v>
      </c>
      <c r="D12" s="226">
        <v>51.111207762359832</v>
      </c>
      <c r="E12" s="226">
        <v>49.919565445005702</v>
      </c>
      <c r="F12" s="226">
        <v>2.524575400821103</v>
      </c>
      <c r="G12" s="226">
        <v>5.970639403484709</v>
      </c>
      <c r="H12" s="226">
        <v>3.9959123967978312</v>
      </c>
      <c r="I12" s="226">
        <v>0.93759878255892415</v>
      </c>
      <c r="J12" s="226">
        <v>0.56376218417549717</v>
      </c>
      <c r="K12" s="226">
        <v>0.34931240577908063</v>
      </c>
      <c r="L12" s="226">
        <v>0.31952664636429229</v>
      </c>
      <c r="M12" s="226">
        <v>6.3433303290787801</v>
      </c>
      <c r="N12" s="226">
        <v>5.3222060709774004</v>
      </c>
      <c r="O12" s="226">
        <v>5.652032268335093</v>
      </c>
      <c r="P12" s="226">
        <v>5.6700656169972206</v>
      </c>
      <c r="Q12" s="226">
        <v>4.884107492287928</v>
      </c>
      <c r="R12" s="226">
        <v>5.3679431161688811</v>
      </c>
      <c r="S12" s="226">
        <v>5.8080073494265987</v>
      </c>
      <c r="T12" s="226">
        <v>4.8888287311329819</v>
      </c>
      <c r="U12" s="226">
        <v>3.4324055294414748</v>
      </c>
      <c r="V12" s="226">
        <v>3.101604312151923</v>
      </c>
      <c r="W12" s="226">
        <v>13.195866706715369</v>
      </c>
      <c r="X12" s="226">
        <v>9.8162585135160434</v>
      </c>
      <c r="Y12" s="226">
        <v>8.8178068850562834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1675.4709331362669</v>
      </c>
      <c r="C16" s="261">
        <v>1897.6057970238689</v>
      </c>
      <c r="D16" s="261">
        <v>2003.983805035577</v>
      </c>
      <c r="E16" s="261">
        <v>1984.5725879623501</v>
      </c>
      <c r="F16" s="261">
        <v>470.84067018838073</v>
      </c>
      <c r="G16" s="261">
        <v>531.66476361968273</v>
      </c>
      <c r="H16" s="261">
        <v>450.87615054920821</v>
      </c>
      <c r="I16" s="261">
        <v>431.44342561777898</v>
      </c>
      <c r="J16" s="261">
        <v>371.18062113111807</v>
      </c>
      <c r="K16" s="261">
        <v>362.3292310174254</v>
      </c>
      <c r="L16" s="261">
        <v>51.300389701332101</v>
      </c>
      <c r="M16" s="261">
        <v>158.86973263289309</v>
      </c>
      <c r="N16" s="261">
        <v>151.92309980936079</v>
      </c>
      <c r="O16" s="261">
        <v>168.39533948957839</v>
      </c>
      <c r="P16" s="261">
        <v>214.5486569362962</v>
      </c>
      <c r="Q16" s="261">
        <v>234.58479951212999</v>
      </c>
      <c r="R16" s="261">
        <v>343.7183773020426</v>
      </c>
      <c r="S16" s="261">
        <v>274.04000441490462</v>
      </c>
      <c r="T16" s="261">
        <v>195.3127837742893</v>
      </c>
      <c r="U16" s="261">
        <v>271.67686392987719</v>
      </c>
      <c r="V16" s="261">
        <v>365.81494317535271</v>
      </c>
      <c r="W16" s="261">
        <v>435.44481544977481</v>
      </c>
      <c r="X16" s="261">
        <v>387.11625796436289</v>
      </c>
      <c r="Y16" s="261">
        <v>353.17238441447108</v>
      </c>
      <c r="DA16" s="70" t="s">
        <v>3196</v>
      </c>
    </row>
    <row r="17" spans="1:105" ht="12" customHeight="1" x14ac:dyDescent="0.25">
      <c r="A17" s="46" t="s">
        <v>28</v>
      </c>
      <c r="B17" s="229">
        <v>87.153861405504088</v>
      </c>
      <c r="C17" s="229">
        <v>84.859409431753363</v>
      </c>
      <c r="D17" s="229">
        <v>86.848793612949521</v>
      </c>
      <c r="E17" s="229">
        <v>24.81548463470503</v>
      </c>
      <c r="F17" s="229">
        <v>5.9220217088698934</v>
      </c>
      <c r="G17" s="229">
        <v>8.9414959095577764</v>
      </c>
      <c r="H17" s="229">
        <v>5.8999440929998102</v>
      </c>
      <c r="I17" s="229">
        <v>5.5833985278245937</v>
      </c>
      <c r="J17" s="229">
        <v>1.642450519318394</v>
      </c>
      <c r="K17" s="229">
        <v>0.30350847261919101</v>
      </c>
      <c r="L17" s="229">
        <v>4.2210258504164697E-2</v>
      </c>
      <c r="M17" s="229">
        <v>0.28529817047881412</v>
      </c>
      <c r="N17" s="229">
        <v>0.38284854963518589</v>
      </c>
      <c r="O17" s="229">
        <v>0.99697980764061622</v>
      </c>
      <c r="P17" s="229">
        <v>0.45460044487482359</v>
      </c>
      <c r="Q17" s="229">
        <v>0.18146853273357599</v>
      </c>
      <c r="R17" s="229">
        <v>27.589866292032649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27.286597812732211</v>
      </c>
      <c r="C19" s="229">
        <v>27.433478549203699</v>
      </c>
      <c r="D19" s="229">
        <v>23.816336994505079</v>
      </c>
      <c r="E19" s="229">
        <v>27.519156513232481</v>
      </c>
      <c r="F19" s="229">
        <v>7.3711005936147851</v>
      </c>
      <c r="G19" s="229">
        <v>9.9455271998053849</v>
      </c>
      <c r="H19" s="229">
        <v>7.376925063674137</v>
      </c>
      <c r="I19" s="229">
        <v>2.749863013582583</v>
      </c>
      <c r="J19" s="229">
        <v>1.04127665867807</v>
      </c>
      <c r="K19" s="229">
        <v>1.68888100277093</v>
      </c>
      <c r="L19" s="229">
        <v>2.2846788983766282</v>
      </c>
      <c r="M19" s="229">
        <v>2.0492885027645018</v>
      </c>
      <c r="N19" s="229">
        <v>2.0402320019405789</v>
      </c>
      <c r="O19" s="229">
        <v>2.5121581929717181</v>
      </c>
      <c r="P19" s="229">
        <v>1.3615116441427779</v>
      </c>
      <c r="Q19" s="229">
        <v>2.0699936493609812</v>
      </c>
      <c r="R19" s="229">
        <v>2.2880387467253929</v>
      </c>
      <c r="S19" s="229">
        <v>1.468032124253682</v>
      </c>
      <c r="T19" s="229">
        <v>1.337629542237833</v>
      </c>
      <c r="U19" s="229">
        <v>1.010319840152907</v>
      </c>
      <c r="V19" s="229">
        <v>0.55323084163641201</v>
      </c>
      <c r="W19" s="229">
        <v>3.3342673758469359</v>
      </c>
      <c r="X19" s="229">
        <v>2.6938022563182118</v>
      </c>
      <c r="Y19" s="229">
        <v>3.0783920562667331</v>
      </c>
      <c r="DA19" s="73" t="s">
        <v>3199</v>
      </c>
    </row>
    <row r="20" spans="1:105" ht="12" customHeight="1" x14ac:dyDescent="0.25">
      <c r="A20" s="46" t="s">
        <v>159</v>
      </c>
      <c r="B20" s="229">
        <v>92.486102120749237</v>
      </c>
      <c r="C20" s="229">
        <v>74.476901684275774</v>
      </c>
      <c r="D20" s="229">
        <v>83.096171263764361</v>
      </c>
      <c r="E20" s="229">
        <v>100.8402612026823</v>
      </c>
      <c r="F20" s="229">
        <v>46.731959658598122</v>
      </c>
      <c r="G20" s="229">
        <v>49.309330843564652</v>
      </c>
      <c r="H20" s="229">
        <v>33.031167854445243</v>
      </c>
      <c r="I20" s="229">
        <v>24.127304905924781</v>
      </c>
      <c r="J20" s="229">
        <v>18.786799591483721</v>
      </c>
      <c r="K20" s="229">
        <v>14.30067547824234</v>
      </c>
      <c r="L20" s="229">
        <v>21.196856732418009</v>
      </c>
      <c r="M20" s="229">
        <v>3.745072561706261</v>
      </c>
      <c r="N20" s="229">
        <v>2.4972550073074302</v>
      </c>
      <c r="O20" s="229">
        <v>5.0535044128685449</v>
      </c>
      <c r="P20" s="229">
        <v>3.8627821800028301</v>
      </c>
      <c r="Q20" s="229">
        <v>5.0439297558937337</v>
      </c>
      <c r="R20" s="229">
        <v>5.6120668355594532</v>
      </c>
      <c r="S20" s="229">
        <v>3.9570024071452461</v>
      </c>
      <c r="T20" s="229">
        <v>3.1958638070077341</v>
      </c>
      <c r="U20" s="229">
        <v>1.669802643975707</v>
      </c>
      <c r="V20" s="229">
        <v>0.26054013788999197</v>
      </c>
      <c r="W20" s="229">
        <v>9.4631094301306895</v>
      </c>
      <c r="X20" s="229">
        <v>3.343784352364974</v>
      </c>
      <c r="Y20" s="229">
        <v>2.836834733903955</v>
      </c>
      <c r="DA20" s="73" t="s">
        <v>3200</v>
      </c>
    </row>
    <row r="21" spans="1:105" ht="12" customHeight="1" x14ac:dyDescent="0.25">
      <c r="A21" s="46" t="s">
        <v>32</v>
      </c>
      <c r="B21" s="229">
        <v>389.75476167392901</v>
      </c>
      <c r="C21" s="229">
        <v>633.03947432598147</v>
      </c>
      <c r="D21" s="229">
        <v>706.9435682477241</v>
      </c>
      <c r="E21" s="229">
        <v>704.41318268473856</v>
      </c>
      <c r="F21" s="229">
        <v>29.57764652151117</v>
      </c>
      <c r="G21" s="229">
        <v>7.1712646628770882</v>
      </c>
      <c r="H21" s="229">
        <v>10.03326441850702</v>
      </c>
      <c r="I21" s="229">
        <v>60.586397450738041</v>
      </c>
      <c r="J21" s="229">
        <v>24.186178540363439</v>
      </c>
      <c r="K21" s="229">
        <v>17.84628542890643</v>
      </c>
      <c r="L21" s="229">
        <v>3.5930597386665521</v>
      </c>
      <c r="M21" s="229">
        <v>6.1205507370255736</v>
      </c>
      <c r="N21" s="229">
        <v>4.0787573944816513</v>
      </c>
      <c r="O21" s="229">
        <v>8.902064268326793</v>
      </c>
      <c r="P21" s="229">
        <v>5.9709664053323213</v>
      </c>
      <c r="Q21" s="229">
        <v>4.5138237569042934</v>
      </c>
      <c r="R21" s="229">
        <v>18.317702992089099</v>
      </c>
      <c r="S21" s="229">
        <v>7.3290836256724967</v>
      </c>
      <c r="T21" s="229">
        <v>10.541643794809771</v>
      </c>
      <c r="U21" s="229">
        <v>7.2102130720010882</v>
      </c>
      <c r="V21" s="229">
        <v>6.0655962851750669</v>
      </c>
      <c r="W21" s="229">
        <v>13.664861731112021</v>
      </c>
      <c r="X21" s="229">
        <v>3.2897485853281432</v>
      </c>
      <c r="Y21" s="229">
        <v>2.9672067184311799</v>
      </c>
      <c r="DA21" s="73" t="s">
        <v>3201</v>
      </c>
    </row>
    <row r="22" spans="1:105" ht="12" customHeight="1" x14ac:dyDescent="0.25">
      <c r="A22" s="46" t="s">
        <v>33</v>
      </c>
      <c r="B22" s="229">
        <v>2.5793537574576519</v>
      </c>
      <c r="C22" s="229">
        <v>2.5793537574575178</v>
      </c>
      <c r="D22" s="229">
        <v>2.5793537574582319</v>
      </c>
      <c r="E22" s="229">
        <v>2.5793537574575778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3202</v>
      </c>
    </row>
    <row r="23" spans="1:105" ht="12" customHeight="1" x14ac:dyDescent="0.25">
      <c r="A23" s="46" t="s">
        <v>35</v>
      </c>
      <c r="B23" s="229">
        <v>766.01226913520122</v>
      </c>
      <c r="C23" s="229">
        <v>765.01919204451906</v>
      </c>
      <c r="D23" s="229">
        <v>790.50159392841249</v>
      </c>
      <c r="E23" s="229">
        <v>814.20716193884948</v>
      </c>
      <c r="F23" s="229">
        <v>71.039954474724723</v>
      </c>
      <c r="G23" s="229">
        <v>146.09915777275009</v>
      </c>
      <c r="H23" s="229">
        <v>84.3368618884829</v>
      </c>
      <c r="I23" s="229">
        <v>28.19847448860147</v>
      </c>
      <c r="J23" s="229">
        <v>15.325928590316121</v>
      </c>
      <c r="K23" s="229">
        <v>17.991893403944701</v>
      </c>
      <c r="L23" s="229">
        <v>18.337591007251579</v>
      </c>
      <c r="M23" s="229">
        <v>137.60224181312739</v>
      </c>
      <c r="N23" s="229">
        <v>113.8130144206949</v>
      </c>
      <c r="O23" s="229">
        <v>111.20141683406951</v>
      </c>
      <c r="P23" s="229">
        <v>104.11263762466081</v>
      </c>
      <c r="Q23" s="229">
        <v>106.4514459815172</v>
      </c>
      <c r="R23" s="229">
        <v>112.97867924578919</v>
      </c>
      <c r="S23" s="229">
        <v>113.2874699226939</v>
      </c>
      <c r="T23" s="229">
        <v>106.4572712792618</v>
      </c>
      <c r="U23" s="229">
        <v>99.846808025099975</v>
      </c>
      <c r="V23" s="229">
        <v>95.539464106177462</v>
      </c>
      <c r="W23" s="229">
        <v>358.02094519693821</v>
      </c>
      <c r="X23" s="229">
        <v>321.81067221595731</v>
      </c>
      <c r="Y23" s="229">
        <v>302.16882137806073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310.19798723069391</v>
      </c>
      <c r="C25" s="229">
        <v>310.19798723067771</v>
      </c>
      <c r="D25" s="229">
        <v>310.1979872307636</v>
      </c>
      <c r="E25" s="229">
        <v>310.19798723068487</v>
      </c>
      <c r="F25" s="229">
        <v>310.19798723106197</v>
      </c>
      <c r="G25" s="229">
        <v>310.19798723112768</v>
      </c>
      <c r="H25" s="229">
        <v>310.19798723109909</v>
      </c>
      <c r="I25" s="229">
        <v>310.19798723110762</v>
      </c>
      <c r="J25" s="229">
        <v>310.19798723095829</v>
      </c>
      <c r="K25" s="229">
        <v>310.19798723094181</v>
      </c>
      <c r="L25" s="229">
        <v>5.8459930661151667</v>
      </c>
      <c r="M25" s="229">
        <v>9.0672808477905651</v>
      </c>
      <c r="N25" s="229">
        <v>29.110992435301089</v>
      </c>
      <c r="O25" s="229">
        <v>39.729215973701173</v>
      </c>
      <c r="P25" s="229">
        <v>98.786158637282597</v>
      </c>
      <c r="Q25" s="229">
        <v>116.32413783572019</v>
      </c>
      <c r="R25" s="229">
        <v>176.9320231898468</v>
      </c>
      <c r="S25" s="229">
        <v>147.99841633513921</v>
      </c>
      <c r="T25" s="229">
        <v>73.780375350972079</v>
      </c>
      <c r="U25" s="229">
        <v>161.93972034864751</v>
      </c>
      <c r="V25" s="229">
        <v>263.39611180447372</v>
      </c>
      <c r="W25" s="229">
        <v>50.961631715746947</v>
      </c>
      <c r="X25" s="229">
        <v>55.978250554394222</v>
      </c>
      <c r="Y25" s="229">
        <v>42.121129527808463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1626.7020757267269</v>
      </c>
      <c r="C27" s="261">
        <f t="shared" si="0"/>
        <v>1811.270917869871</v>
      </c>
      <c r="D27" s="261">
        <f t="shared" si="0"/>
        <v>1866.6131270954329</v>
      </c>
      <c r="E27" s="261">
        <f t="shared" si="0"/>
        <v>1864.1923131752869</v>
      </c>
      <c r="F27" s="261">
        <f t="shared" si="0"/>
        <v>819.17245834337723</v>
      </c>
      <c r="G27" s="261">
        <f t="shared" si="0"/>
        <v>901.19445966660169</v>
      </c>
      <c r="H27" s="261">
        <f t="shared" si="0"/>
        <v>842.60556919445264</v>
      </c>
      <c r="I27" s="261">
        <f t="shared" si="0"/>
        <v>801.97207213998263</v>
      </c>
      <c r="J27" s="261">
        <f t="shared" si="0"/>
        <v>705.36416304792908</v>
      </c>
      <c r="K27" s="261">
        <f t="shared" si="0"/>
        <v>525.09704198561246</v>
      </c>
      <c r="L27" s="261">
        <f t="shared" si="0"/>
        <v>401.24711899560901</v>
      </c>
      <c r="M27" s="261">
        <f t="shared" si="0"/>
        <v>731.35765438140265</v>
      </c>
      <c r="N27" s="261">
        <f t="shared" si="0"/>
        <v>606.57452407101687</v>
      </c>
      <c r="O27" s="261">
        <f t="shared" si="0"/>
        <v>648.94609761992922</v>
      </c>
      <c r="P27" s="261">
        <f t="shared" si="0"/>
        <v>625.03291748208721</v>
      </c>
      <c r="Q27" s="261">
        <f t="shared" si="0"/>
        <v>608.39862329458356</v>
      </c>
      <c r="R27" s="261">
        <f t="shared" si="0"/>
        <v>772.0673639143406</v>
      </c>
      <c r="S27" s="261">
        <f t="shared" si="0"/>
        <v>642.60119569377912</v>
      </c>
      <c r="T27" s="261">
        <f t="shared" si="0"/>
        <v>614.69441202437076</v>
      </c>
      <c r="U27" s="261">
        <f t="shared" si="0"/>
        <v>605.30516095212954</v>
      </c>
      <c r="V27" s="261">
        <f t="shared" si="0"/>
        <v>576.93307031930965</v>
      </c>
      <c r="W27" s="261">
        <f t="shared" si="0"/>
        <v>1206.161792660313</v>
      </c>
      <c r="X27" s="261">
        <f t="shared" si="0"/>
        <v>1035.9826364507151</v>
      </c>
      <c r="Y27" s="261">
        <f t="shared" si="0"/>
        <v>991.2614547092777</v>
      </c>
      <c r="DA27" s="70"/>
    </row>
    <row r="28" spans="1:105" ht="12" customHeight="1" x14ac:dyDescent="0.25">
      <c r="A28" s="60" t="s">
        <v>3070</v>
      </c>
      <c r="B28" s="262">
        <v>1626.7020757267269</v>
      </c>
      <c r="C28" s="262">
        <v>1811.270917869871</v>
      </c>
      <c r="D28" s="262">
        <v>1866.6131270954329</v>
      </c>
      <c r="E28" s="262">
        <v>1864.1923131752869</v>
      </c>
      <c r="F28" s="262">
        <v>819.17245834337723</v>
      </c>
      <c r="G28" s="262">
        <v>901.19445966660169</v>
      </c>
      <c r="H28" s="262">
        <v>842.60556919445264</v>
      </c>
      <c r="I28" s="262">
        <v>801.97207213998263</v>
      </c>
      <c r="J28" s="262">
        <v>705.36416304792908</v>
      </c>
      <c r="K28" s="262">
        <v>525.09704198561246</v>
      </c>
      <c r="L28" s="262">
        <v>401.24711899560901</v>
      </c>
      <c r="M28" s="262">
        <v>731.35765438140265</v>
      </c>
      <c r="N28" s="262">
        <v>606.57452407101687</v>
      </c>
      <c r="O28" s="262">
        <v>648.94609761992922</v>
      </c>
      <c r="P28" s="262">
        <v>625.03291748208721</v>
      </c>
      <c r="Q28" s="262">
        <v>608.39862329458356</v>
      </c>
      <c r="R28" s="262">
        <v>772.0673639143406</v>
      </c>
      <c r="S28" s="262">
        <v>642.60119569377912</v>
      </c>
      <c r="T28" s="262">
        <v>614.69441202437076</v>
      </c>
      <c r="U28" s="262">
        <v>605.30516095212954</v>
      </c>
      <c r="V28" s="262">
        <v>576.93307031930965</v>
      </c>
      <c r="W28" s="262">
        <v>1206.161792660313</v>
      </c>
      <c r="X28" s="262">
        <v>1035.9826364507151</v>
      </c>
      <c r="Y28" s="262">
        <v>991.2614547092777</v>
      </c>
      <c r="DA28" s="72" t="s">
        <v>3207</v>
      </c>
    </row>
    <row r="29" spans="1:105" ht="12" customHeight="1" x14ac:dyDescent="0.25">
      <c r="A29" s="59" t="s">
        <v>28</v>
      </c>
      <c r="B29" s="230">
        <v>93.413745020093685</v>
      </c>
      <c r="C29" s="230">
        <v>90.068334504637519</v>
      </c>
      <c r="D29" s="230">
        <v>91.488601550578764</v>
      </c>
      <c r="E29" s="230">
        <v>25.034445534054861</v>
      </c>
      <c r="F29" s="230">
        <v>28.70314582665619</v>
      </c>
      <c r="G29" s="230">
        <v>32.806613152052194</v>
      </c>
      <c r="H29" s="230">
        <v>33.226893391643991</v>
      </c>
      <c r="I29" s="230">
        <v>36.663535918402339</v>
      </c>
      <c r="J29" s="230">
        <v>29.407491973447531</v>
      </c>
      <c r="K29" s="230">
        <v>8.1452042444887738</v>
      </c>
      <c r="L29" s="230">
        <v>5.4849416009625376</v>
      </c>
      <c r="M29" s="230">
        <v>8.0939568642534958</v>
      </c>
      <c r="N29" s="230">
        <v>11.0518081136251</v>
      </c>
      <c r="O29" s="230">
        <v>10.22071514493947</v>
      </c>
      <c r="P29" s="230">
        <v>7.6464008265127674</v>
      </c>
      <c r="Q29" s="230">
        <v>2.530787456900264</v>
      </c>
      <c r="R29" s="230">
        <v>138.2784225464957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33.455337288842642</v>
      </c>
      <c r="C30" s="230">
        <v>33.30158215308014</v>
      </c>
      <c r="D30" s="230">
        <v>29.483015939648489</v>
      </c>
      <c r="E30" s="230">
        <v>33.21189423819326</v>
      </c>
      <c r="F30" s="230">
        <v>39.447766544638682</v>
      </c>
      <c r="G30" s="230">
        <v>41.822565699565722</v>
      </c>
      <c r="H30" s="230">
        <v>47.02676838277079</v>
      </c>
      <c r="I30" s="230">
        <v>21.45772317331901</v>
      </c>
      <c r="J30" s="230">
        <v>7.6664476213994961</v>
      </c>
      <c r="K30" s="230">
        <v>9.5498812577563328</v>
      </c>
      <c r="L30" s="230">
        <v>27.064420238630301</v>
      </c>
      <c r="M30" s="230">
        <v>19.313627934200579</v>
      </c>
      <c r="N30" s="230">
        <v>19.323019577968569</v>
      </c>
      <c r="O30" s="230">
        <v>16.29385453955312</v>
      </c>
      <c r="P30" s="230">
        <v>7.3464397959468943</v>
      </c>
      <c r="Q30" s="230">
        <v>14.21921709635598</v>
      </c>
      <c r="R30" s="230">
        <v>11.063514346224521</v>
      </c>
      <c r="S30" s="230">
        <v>11.92202540718735</v>
      </c>
      <c r="T30" s="230">
        <v>9.5238617333434128</v>
      </c>
      <c r="U30" s="230">
        <v>10.336127228544861</v>
      </c>
      <c r="V30" s="230">
        <v>8.6123207704990907</v>
      </c>
      <c r="W30" s="230">
        <v>5.2081773056549112</v>
      </c>
      <c r="X30" s="230">
        <v>7.4179560076363584</v>
      </c>
      <c r="Y30" s="230">
        <v>8.6539059181085083</v>
      </c>
      <c r="DA30" s="71" t="s">
        <v>3209</v>
      </c>
    </row>
    <row r="31" spans="1:105" ht="12" customHeight="1" x14ac:dyDescent="0.25">
      <c r="A31" s="59" t="s">
        <v>159</v>
      </c>
      <c r="B31" s="230">
        <v>173.8964217622586</v>
      </c>
      <c r="C31" s="230">
        <v>129.0275857368793</v>
      </c>
      <c r="D31" s="230">
        <v>148.43894807914819</v>
      </c>
      <c r="E31" s="230">
        <v>181.7130700690976</v>
      </c>
      <c r="F31" s="230">
        <v>220.55224504834209</v>
      </c>
      <c r="G31" s="230">
        <v>202.61139643548401</v>
      </c>
      <c r="H31" s="230">
        <v>168.47122170346731</v>
      </c>
      <c r="I31" s="230">
        <v>124.3891305080593</v>
      </c>
      <c r="J31" s="230">
        <v>137.0247861982748</v>
      </c>
      <c r="K31" s="230">
        <v>90.359703364644687</v>
      </c>
      <c r="L31" s="230">
        <v>186.49387096205459</v>
      </c>
      <c r="M31" s="230">
        <v>41.133151846088872</v>
      </c>
      <c r="N31" s="230">
        <v>13.212480792791821</v>
      </c>
      <c r="O31" s="230">
        <v>35.061203748219391</v>
      </c>
      <c r="P31" s="230">
        <v>37.197654157638517</v>
      </c>
      <c r="Q31" s="230">
        <v>40.531158141366021</v>
      </c>
      <c r="R31" s="230">
        <v>27.314691600511889</v>
      </c>
      <c r="S31" s="230">
        <v>34.941987284811859</v>
      </c>
      <c r="T31" s="230">
        <v>27.540595126868041</v>
      </c>
      <c r="U31" s="230">
        <v>26.175862996510521</v>
      </c>
      <c r="V31" s="230">
        <v>16.621211681288461</v>
      </c>
      <c r="W31" s="230">
        <v>14.709257847115859</v>
      </c>
      <c r="X31" s="230">
        <v>4.8790606972034709</v>
      </c>
      <c r="Y31" s="230">
        <v>4.3288125246962226</v>
      </c>
      <c r="DA31" s="71" t="s">
        <v>3210</v>
      </c>
    </row>
    <row r="32" spans="1:105" ht="12" customHeight="1" x14ac:dyDescent="0.25">
      <c r="A32" s="59" t="s">
        <v>32</v>
      </c>
      <c r="B32" s="230">
        <v>500.68323339591001</v>
      </c>
      <c r="C32" s="230">
        <v>743.5350353870964</v>
      </c>
      <c r="D32" s="230">
        <v>759.89270078848062</v>
      </c>
      <c r="E32" s="230">
        <v>757.13346541888166</v>
      </c>
      <c r="F32" s="230">
        <v>164.19615045444701</v>
      </c>
      <c r="G32" s="230">
        <v>54.748673417706833</v>
      </c>
      <c r="H32" s="230">
        <v>87.20233676218642</v>
      </c>
      <c r="I32" s="230">
        <v>409.63078760309742</v>
      </c>
      <c r="J32" s="230">
        <v>370.59814826858508</v>
      </c>
      <c r="K32" s="230">
        <v>287.73548125906308</v>
      </c>
      <c r="L32" s="230">
        <v>33.903835344552178</v>
      </c>
      <c r="M32" s="230">
        <v>35.63782295961682</v>
      </c>
      <c r="N32" s="230">
        <v>33.395287064466608</v>
      </c>
      <c r="O32" s="230">
        <v>81.167644845563743</v>
      </c>
      <c r="P32" s="230">
        <v>71.935655427485642</v>
      </c>
      <c r="Q32" s="230">
        <v>57.882805060246227</v>
      </c>
      <c r="R32" s="230">
        <v>89.006295880544869</v>
      </c>
      <c r="S32" s="230">
        <v>64.259616591005752</v>
      </c>
      <c r="T32" s="230">
        <v>73.649487439177364</v>
      </c>
      <c r="U32" s="230">
        <v>57.182436640074179</v>
      </c>
      <c r="V32" s="230">
        <v>49.508663008419482</v>
      </c>
      <c r="W32" s="230">
        <v>45.46554964905156</v>
      </c>
      <c r="X32" s="230">
        <v>4.7492720663240089</v>
      </c>
      <c r="Y32" s="230">
        <v>4.4892330126956059</v>
      </c>
      <c r="DA32" s="71" t="s">
        <v>3211</v>
      </c>
    </row>
    <row r="33" spans="1:105" ht="12" customHeight="1" x14ac:dyDescent="0.25">
      <c r="A33" s="59" t="s">
        <v>35</v>
      </c>
      <c r="B33" s="230">
        <v>825.25333825962252</v>
      </c>
      <c r="C33" s="230">
        <v>815.33838008817781</v>
      </c>
      <c r="D33" s="230">
        <v>837.30986073757731</v>
      </c>
      <c r="E33" s="230">
        <v>867.09943791505998</v>
      </c>
      <c r="F33" s="230">
        <v>366.27315046929323</v>
      </c>
      <c r="G33" s="230">
        <v>569.205210961793</v>
      </c>
      <c r="H33" s="230">
        <v>506.67834895438409</v>
      </c>
      <c r="I33" s="230">
        <v>209.8308949371046</v>
      </c>
      <c r="J33" s="230">
        <v>160.66728898622219</v>
      </c>
      <c r="K33" s="230">
        <v>129.30677185965959</v>
      </c>
      <c r="L33" s="230">
        <v>148.3000508494093</v>
      </c>
      <c r="M33" s="230">
        <v>627.17909477724288</v>
      </c>
      <c r="N33" s="230">
        <v>529.59192852216472</v>
      </c>
      <c r="O33" s="230">
        <v>506.20267934165349</v>
      </c>
      <c r="P33" s="230">
        <v>500.90676727450341</v>
      </c>
      <c r="Q33" s="230">
        <v>493.23465553971511</v>
      </c>
      <c r="R33" s="230">
        <v>506.4044395405636</v>
      </c>
      <c r="S33" s="230">
        <v>531.4775664107741</v>
      </c>
      <c r="T33" s="230">
        <v>503.98046772498202</v>
      </c>
      <c r="U33" s="230">
        <v>511.61073408700003</v>
      </c>
      <c r="V33" s="230">
        <v>502.19087485910268</v>
      </c>
      <c r="W33" s="230">
        <v>1140.7788078584911</v>
      </c>
      <c r="X33" s="230">
        <v>1018.936347679551</v>
      </c>
      <c r="Y33" s="230">
        <v>973.7895032537773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489.85629349993633</v>
      </c>
      <c r="C35" s="261">
        <f t="shared" si="1"/>
        <v>563.93003340967346</v>
      </c>
      <c r="D35" s="261">
        <f t="shared" si="1"/>
        <v>601.84267712240683</v>
      </c>
      <c r="E35" s="261">
        <f t="shared" si="1"/>
        <v>593.6086152913341</v>
      </c>
      <c r="F35" s="261">
        <f t="shared" si="1"/>
        <v>163.64804492292114</v>
      </c>
      <c r="G35" s="261">
        <f t="shared" si="1"/>
        <v>187.28923478710013</v>
      </c>
      <c r="H35" s="261">
        <f t="shared" si="1"/>
        <v>166.76137923806596</v>
      </c>
      <c r="I35" s="261">
        <f t="shared" si="1"/>
        <v>160.2134116045423</v>
      </c>
      <c r="J35" s="261">
        <f t="shared" si="1"/>
        <v>135.7468269654658</v>
      </c>
      <c r="K35" s="261">
        <f t="shared" si="1"/>
        <v>110.66614236464983</v>
      </c>
      <c r="L35" s="261">
        <f t="shared" si="1"/>
        <v>31.499309836746988</v>
      </c>
      <c r="M35" s="261">
        <f t="shared" si="1"/>
        <v>15.173575817998151</v>
      </c>
      <c r="N35" s="261">
        <f t="shared" si="1"/>
        <v>17.600016582063819</v>
      </c>
      <c r="O35" s="261">
        <f t="shared" si="1"/>
        <v>31.172460373224343</v>
      </c>
      <c r="P35" s="261">
        <f t="shared" si="1"/>
        <v>36.789222723453904</v>
      </c>
      <c r="Q35" s="261">
        <f t="shared" si="1"/>
        <v>40.960334652389776</v>
      </c>
      <c r="R35" s="261">
        <f t="shared" si="1"/>
        <v>77.566223705112904</v>
      </c>
      <c r="S35" s="261">
        <f t="shared" si="1"/>
        <v>44.594155445553447</v>
      </c>
      <c r="T35" s="261">
        <f t="shared" si="1"/>
        <v>28.498866403503008</v>
      </c>
      <c r="U35" s="261">
        <f t="shared" si="1"/>
        <v>42.474566206698952</v>
      </c>
      <c r="V35" s="261">
        <f t="shared" si="1"/>
        <v>61.204418256446814</v>
      </c>
      <c r="W35" s="261">
        <f t="shared" si="1"/>
        <v>78.072221997890068</v>
      </c>
      <c r="X35" s="261">
        <f t="shared" si="1"/>
        <v>67.255365187014036</v>
      </c>
      <c r="Y35" s="261">
        <f t="shared" si="1"/>
        <v>61.758081281894221</v>
      </c>
      <c r="DA35" s="70"/>
    </row>
    <row r="36" spans="1:105" ht="12" customHeight="1" x14ac:dyDescent="0.25">
      <c r="A36" s="60" t="s">
        <v>3080</v>
      </c>
      <c r="B36" s="262">
        <v>192.92088566719431</v>
      </c>
      <c r="C36" s="262">
        <v>224.54921865721931</v>
      </c>
      <c r="D36" s="262">
        <v>240.503188775735</v>
      </c>
      <c r="E36" s="262">
        <v>236.82436950501111</v>
      </c>
      <c r="F36" s="262">
        <v>84.222793561077452</v>
      </c>
      <c r="G36" s="262">
        <v>96.497415611256002</v>
      </c>
      <c r="H36" s="262">
        <v>89.277587686559741</v>
      </c>
      <c r="I36" s="262">
        <v>86.200938372750102</v>
      </c>
      <c r="J36" s="262">
        <v>73.244595459869345</v>
      </c>
      <c r="K36" s="262">
        <v>50.956067891593619</v>
      </c>
      <c r="L36" s="262">
        <v>30.124304118481579</v>
      </c>
      <c r="M36" s="262">
        <v>12.91888267338001</v>
      </c>
      <c r="N36" s="262">
        <v>11.70684867363107</v>
      </c>
      <c r="O36" s="262">
        <v>21.200602655025719</v>
      </c>
      <c r="P36" s="262">
        <v>17.23861267539861</v>
      </c>
      <c r="Q36" s="262">
        <v>17.846077123807419</v>
      </c>
      <c r="R36" s="262">
        <v>35.791778789586147</v>
      </c>
      <c r="S36" s="262">
        <v>16.025417922374459</v>
      </c>
      <c r="T36" s="262">
        <v>13.773798180796589</v>
      </c>
      <c r="U36" s="262">
        <v>12.45079296243828</v>
      </c>
      <c r="V36" s="262">
        <v>12.31921718987825</v>
      </c>
      <c r="W36" s="262">
        <v>37.24453651066996</v>
      </c>
      <c r="X36" s="262">
        <v>30.237664762024899</v>
      </c>
      <c r="Y36" s="262">
        <v>29.305960026392949</v>
      </c>
      <c r="DA36" s="72" t="s">
        <v>3214</v>
      </c>
    </row>
    <row r="37" spans="1:105" ht="12" customHeight="1" x14ac:dyDescent="0.25">
      <c r="A37" s="59" t="s">
        <v>28</v>
      </c>
      <c r="B37" s="230">
        <v>12.811797954848339</v>
      </c>
      <c r="C37" s="230">
        <v>12.32671343010715</v>
      </c>
      <c r="D37" s="230">
        <v>12.540397011595561</v>
      </c>
      <c r="E37" s="230">
        <v>3.629994602437955</v>
      </c>
      <c r="F37" s="230">
        <v>4.1619561448651492</v>
      </c>
      <c r="G37" s="230">
        <v>4.7569589070475669</v>
      </c>
      <c r="H37" s="230">
        <v>4.817899541788381</v>
      </c>
      <c r="I37" s="230">
        <v>5.3162127081683366</v>
      </c>
      <c r="J37" s="230">
        <v>4.2640863361498917</v>
      </c>
      <c r="K37" s="230">
        <v>1.1810546154508721</v>
      </c>
      <c r="L37" s="230">
        <v>0.7953165321395681</v>
      </c>
      <c r="M37" s="230">
        <v>1.1736237453167571</v>
      </c>
      <c r="N37" s="230">
        <v>1.6025121764756389</v>
      </c>
      <c r="O37" s="230">
        <v>1.4820036960162231</v>
      </c>
      <c r="P37" s="230">
        <v>1.108728119844351</v>
      </c>
      <c r="Q37" s="230">
        <v>0.36696418125053848</v>
      </c>
      <c r="R37" s="230">
        <v>20.050371269241879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3.8235571928064682</v>
      </c>
      <c r="C38" s="230">
        <v>3.8012626981208379</v>
      </c>
      <c r="D38" s="230">
        <v>3.2475705971727828</v>
      </c>
      <c r="E38" s="230">
        <v>3.7882579504625982</v>
      </c>
      <c r="F38" s="230">
        <v>4.2320719763819801</v>
      </c>
      <c r="G38" s="230">
        <v>4.5757429326285148</v>
      </c>
      <c r="H38" s="230">
        <v>5.2693732421246224</v>
      </c>
      <c r="I38" s="230">
        <v>1.5851908866866611</v>
      </c>
      <c r="J38" s="230">
        <v>0</v>
      </c>
      <c r="K38" s="230">
        <v>0.35378475992493158</v>
      </c>
      <c r="L38" s="230">
        <v>2.5524720714608189</v>
      </c>
      <c r="M38" s="230">
        <v>1.7724925849594479</v>
      </c>
      <c r="N38" s="230">
        <v>1.7735794933155811</v>
      </c>
      <c r="O38" s="230">
        <v>1.3340854980718819</v>
      </c>
      <c r="P38" s="230">
        <v>0</v>
      </c>
      <c r="Q38" s="230">
        <v>1.025733051956327</v>
      </c>
      <c r="R38" s="230">
        <v>0.91220062626222742</v>
      </c>
      <c r="S38" s="230">
        <v>1.037075100785422</v>
      </c>
      <c r="T38" s="230">
        <v>0.68995508562783359</v>
      </c>
      <c r="U38" s="230">
        <v>0.76137227618213166</v>
      </c>
      <c r="V38" s="230">
        <v>0.92234715782255261</v>
      </c>
      <c r="W38" s="230">
        <v>0.71682833544954683</v>
      </c>
      <c r="X38" s="230">
        <v>0.31173191639514991</v>
      </c>
      <c r="Y38" s="230">
        <v>0.36868907067167889</v>
      </c>
      <c r="DA38" s="71" t="s">
        <v>3216</v>
      </c>
    </row>
    <row r="39" spans="1:105" ht="12" customHeight="1" x14ac:dyDescent="0.25">
      <c r="A39" s="59" t="s">
        <v>159</v>
      </c>
      <c r="B39" s="230">
        <v>10.267488873099341</v>
      </c>
      <c r="C39" s="230">
        <v>8.6279265492319297</v>
      </c>
      <c r="D39" s="230">
        <v>9.3543146136387652</v>
      </c>
      <c r="E39" s="230">
        <v>11.27713214335898</v>
      </c>
      <c r="F39" s="230">
        <v>16.020119123627289</v>
      </c>
      <c r="G39" s="230">
        <v>13.887831818460571</v>
      </c>
      <c r="H39" s="230">
        <v>10.71932384241342</v>
      </c>
      <c r="I39" s="230">
        <v>5.8374295959350331</v>
      </c>
      <c r="J39" s="230">
        <v>9.7887680759595916</v>
      </c>
      <c r="K39" s="230">
        <v>4.6082336489075413</v>
      </c>
      <c r="L39" s="230">
        <v>13.870469972143811</v>
      </c>
      <c r="M39" s="230">
        <v>4.2403020516628116</v>
      </c>
      <c r="N39" s="230">
        <v>0.38571141643496393</v>
      </c>
      <c r="O39" s="230">
        <v>3.2633986730932758</v>
      </c>
      <c r="P39" s="230">
        <v>3.3862141027975521</v>
      </c>
      <c r="Q39" s="230">
        <v>3.7174836415846801</v>
      </c>
      <c r="R39" s="230">
        <v>2.6432695248144058</v>
      </c>
      <c r="S39" s="230">
        <v>3.3828908040606969</v>
      </c>
      <c r="T39" s="230">
        <v>2.625742731744483</v>
      </c>
      <c r="U39" s="230">
        <v>2.6424898706763429</v>
      </c>
      <c r="V39" s="230">
        <v>2.4033402423629271</v>
      </c>
      <c r="W39" s="230">
        <v>2.0403493267030739</v>
      </c>
      <c r="X39" s="230">
        <v>0.69625812026077294</v>
      </c>
      <c r="Y39" s="230">
        <v>0.61951471020278448</v>
      </c>
      <c r="DA39" s="71" t="s">
        <v>3217</v>
      </c>
    </row>
    <row r="40" spans="1:105" ht="12" customHeight="1" x14ac:dyDescent="0.25">
      <c r="A40" s="59" t="s">
        <v>32</v>
      </c>
      <c r="B40" s="230">
        <v>53.600856060300103</v>
      </c>
      <c r="C40" s="230">
        <v>88.81385312107102</v>
      </c>
      <c r="D40" s="230">
        <v>101.4169405200219</v>
      </c>
      <c r="E40" s="230">
        <v>101.0168513914371</v>
      </c>
      <c r="F40" s="230">
        <v>15.476739291827741</v>
      </c>
      <c r="G40" s="230">
        <v>0</v>
      </c>
      <c r="H40" s="230">
        <v>3.9673855396510489</v>
      </c>
      <c r="I40" s="230">
        <v>54.105897481655873</v>
      </c>
      <c r="J40" s="230">
        <v>47.412919016952472</v>
      </c>
      <c r="K40" s="230">
        <v>36.225692617795637</v>
      </c>
      <c r="L40" s="230">
        <v>2.722564383255881</v>
      </c>
      <c r="M40" s="230">
        <v>1.5124571413379619</v>
      </c>
      <c r="N40" s="230">
        <v>2.6484570903411102</v>
      </c>
      <c r="O40" s="230">
        <v>10.672328819044539</v>
      </c>
      <c r="P40" s="230">
        <v>8.1201599174255055</v>
      </c>
      <c r="Q40" s="230">
        <v>8.0232906281304803</v>
      </c>
      <c r="R40" s="230">
        <v>8.1082476529859981</v>
      </c>
      <c r="S40" s="230">
        <v>6.1301008828952321</v>
      </c>
      <c r="T40" s="230">
        <v>5.1514122836261391</v>
      </c>
      <c r="U40" s="230">
        <v>2.934800051126806</v>
      </c>
      <c r="V40" s="230">
        <v>3.0744835250996352</v>
      </c>
      <c r="W40" s="230">
        <v>1.0910963732632579</v>
      </c>
      <c r="X40" s="230">
        <v>0.68864444961698124</v>
      </c>
      <c r="Y40" s="230">
        <v>0.65093878684086282</v>
      </c>
      <c r="DA40" s="71" t="s">
        <v>3218</v>
      </c>
    </row>
    <row r="41" spans="1:105" ht="12" customHeight="1" x14ac:dyDescent="0.25">
      <c r="A41" s="59" t="s">
        <v>35</v>
      </c>
      <c r="B41" s="230">
        <v>112.41718558614011</v>
      </c>
      <c r="C41" s="230">
        <v>110.97946285868839</v>
      </c>
      <c r="D41" s="230">
        <v>113.943966033306</v>
      </c>
      <c r="E41" s="230">
        <v>117.1121334173144</v>
      </c>
      <c r="F41" s="230">
        <v>44.331907024375298</v>
      </c>
      <c r="G41" s="230">
        <v>73.276881953119357</v>
      </c>
      <c r="H41" s="230">
        <v>64.503605520582269</v>
      </c>
      <c r="I41" s="230">
        <v>19.356207700304189</v>
      </c>
      <c r="J41" s="230">
        <v>11.77882203080739</v>
      </c>
      <c r="K41" s="230">
        <v>8.5873022495146323</v>
      </c>
      <c r="L41" s="230">
        <v>10.1834811594815</v>
      </c>
      <c r="M41" s="230">
        <v>4.2200071501030338</v>
      </c>
      <c r="N41" s="230">
        <v>5.296588497063774</v>
      </c>
      <c r="O41" s="230">
        <v>4.4487859687997959</v>
      </c>
      <c r="P41" s="230">
        <v>4.6235105353311994</v>
      </c>
      <c r="Q41" s="230">
        <v>4.7126056208853964</v>
      </c>
      <c r="R41" s="230">
        <v>4.0776897162816361</v>
      </c>
      <c r="S41" s="230">
        <v>5.4753511346331099</v>
      </c>
      <c r="T41" s="230">
        <v>5.3066880797981328</v>
      </c>
      <c r="U41" s="230">
        <v>6.1121307644529974</v>
      </c>
      <c r="V41" s="230">
        <v>5.9190462645931339</v>
      </c>
      <c r="W41" s="230">
        <v>33.396262475254083</v>
      </c>
      <c r="X41" s="230">
        <v>28.541030275751989</v>
      </c>
      <c r="Y41" s="230">
        <v>27.66681745867762</v>
      </c>
      <c r="DA41" s="71" t="s">
        <v>3219</v>
      </c>
    </row>
    <row r="42" spans="1:105" ht="12" customHeight="1" x14ac:dyDescent="0.25">
      <c r="A42" s="60" t="s">
        <v>3087</v>
      </c>
      <c r="B42" s="262">
        <v>296.93540783274199</v>
      </c>
      <c r="C42" s="262">
        <v>339.38081475245411</v>
      </c>
      <c r="D42" s="262">
        <v>361.33948834667183</v>
      </c>
      <c r="E42" s="262">
        <v>356.78424578632303</v>
      </c>
      <c r="F42" s="262">
        <v>79.425251361843692</v>
      </c>
      <c r="G42" s="262">
        <v>90.791819175844125</v>
      </c>
      <c r="H42" s="262">
        <v>77.483791551506229</v>
      </c>
      <c r="I42" s="262">
        <v>74.0124732317922</v>
      </c>
      <c r="J42" s="262">
        <v>62.502231505596463</v>
      </c>
      <c r="K42" s="262">
        <v>59.71007447305621</v>
      </c>
      <c r="L42" s="262">
        <v>1.375005718265411</v>
      </c>
      <c r="M42" s="262">
        <v>2.2546931446181411</v>
      </c>
      <c r="N42" s="262">
        <v>5.8931679084327486</v>
      </c>
      <c r="O42" s="262">
        <v>9.9718577181986241</v>
      </c>
      <c r="P42" s="262">
        <v>19.55061004805529</v>
      </c>
      <c r="Q42" s="262">
        <v>23.11425752858236</v>
      </c>
      <c r="R42" s="262">
        <v>41.774444915526757</v>
      </c>
      <c r="S42" s="262">
        <v>28.568737523178989</v>
      </c>
      <c r="T42" s="262">
        <v>14.725068222706421</v>
      </c>
      <c r="U42" s="262">
        <v>30.023773244260671</v>
      </c>
      <c r="V42" s="262">
        <v>48.885201066568563</v>
      </c>
      <c r="W42" s="262">
        <v>40.827685487220101</v>
      </c>
      <c r="X42" s="262">
        <v>37.017700424989137</v>
      </c>
      <c r="Y42" s="262">
        <v>32.452121255501268</v>
      </c>
      <c r="DA42" s="72" t="s">
        <v>3220</v>
      </c>
    </row>
    <row r="43" spans="1:105" ht="12" customHeight="1" x14ac:dyDescent="0.25">
      <c r="A43" s="64" t="s">
        <v>28</v>
      </c>
      <c r="B43" s="229">
        <v>15.883014005852489</v>
      </c>
      <c r="C43" s="229">
        <v>15.45924356995196</v>
      </c>
      <c r="D43" s="229">
        <v>15.828927732704409</v>
      </c>
      <c r="E43" s="229">
        <v>4.5832594715596722</v>
      </c>
      <c r="F43" s="229">
        <v>1.093759097898132</v>
      </c>
      <c r="G43" s="229">
        <v>1.651436448679289</v>
      </c>
      <c r="H43" s="229">
        <v>1.089681505075121</v>
      </c>
      <c r="I43" s="229">
        <v>1.031217587036602</v>
      </c>
      <c r="J43" s="229">
        <v>0.3033499853033842</v>
      </c>
      <c r="K43" s="229">
        <v>5.6056051385153682E-2</v>
      </c>
      <c r="L43" s="229">
        <v>7.7959616720777664E-3</v>
      </c>
      <c r="M43" s="229">
        <v>5.2692726388948612E-2</v>
      </c>
      <c r="N43" s="229">
        <v>7.0709650329954438E-2</v>
      </c>
      <c r="O43" s="229">
        <v>0.18413572064323741</v>
      </c>
      <c r="P43" s="229">
        <v>8.3961761191392564E-2</v>
      </c>
      <c r="Q43" s="229">
        <v>3.3516064009405752E-2</v>
      </c>
      <c r="R43" s="229">
        <v>5.0956698151757296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4.7401319205585368</v>
      </c>
      <c r="C45" s="229">
        <v>4.7672598423594534</v>
      </c>
      <c r="D45" s="229">
        <v>4.0991971978216668</v>
      </c>
      <c r="E45" s="229">
        <v>4.7830840080335078</v>
      </c>
      <c r="F45" s="229">
        <v>1.1121854882681621</v>
      </c>
      <c r="G45" s="229">
        <v>1.5885251074029989</v>
      </c>
      <c r="H45" s="229">
        <v>1.1917929204371811</v>
      </c>
      <c r="I45" s="229">
        <v>0.30748896082539301</v>
      </c>
      <c r="J45" s="229">
        <v>0</v>
      </c>
      <c r="K45" s="229">
        <v>1.679158306668602E-2</v>
      </c>
      <c r="L45" s="229">
        <v>2.5020194644546221E-2</v>
      </c>
      <c r="M45" s="229">
        <v>7.9580416788943523E-2</v>
      </c>
      <c r="N45" s="229">
        <v>7.8257867644120752E-2</v>
      </c>
      <c r="O45" s="229">
        <v>0.16575720779070791</v>
      </c>
      <c r="P45" s="229">
        <v>0</v>
      </c>
      <c r="Q45" s="229">
        <v>9.3683624676327848E-2</v>
      </c>
      <c r="R45" s="229">
        <v>0.23182978181354061</v>
      </c>
      <c r="S45" s="229">
        <v>7.9882629496205643E-2</v>
      </c>
      <c r="T45" s="229">
        <v>5.5016394421021797E-2</v>
      </c>
      <c r="U45" s="229">
        <v>7.0050681626658527E-3</v>
      </c>
      <c r="V45" s="229">
        <v>1.7792490164378671E-2</v>
      </c>
      <c r="W45" s="229">
        <v>0.60463768081702673</v>
      </c>
      <c r="X45" s="229">
        <v>0.27504300874212623</v>
      </c>
      <c r="Y45" s="229">
        <v>0.31039849050501578</v>
      </c>
      <c r="DA45" s="73" t="s">
        <v>3223</v>
      </c>
    </row>
    <row r="46" spans="1:105" ht="12" customHeight="1" x14ac:dyDescent="0.25">
      <c r="A46" s="64" t="s">
        <v>159</v>
      </c>
      <c r="B46" s="229">
        <v>12.728788742305911</v>
      </c>
      <c r="C46" s="229">
        <v>10.820501245892279</v>
      </c>
      <c r="D46" s="229">
        <v>11.807343090602011</v>
      </c>
      <c r="E46" s="229">
        <v>14.23859492060045</v>
      </c>
      <c r="F46" s="229">
        <v>4.2100758467859674</v>
      </c>
      <c r="G46" s="229">
        <v>4.8213306245204466</v>
      </c>
      <c r="H46" s="229">
        <v>2.4244276653499681</v>
      </c>
      <c r="I46" s="229">
        <v>1.1323211453083859</v>
      </c>
      <c r="J46" s="229">
        <v>0.69637958003020051</v>
      </c>
      <c r="K46" s="229">
        <v>0.21871925213157131</v>
      </c>
      <c r="L46" s="229">
        <v>0.13596303849693231</v>
      </c>
      <c r="M46" s="229">
        <v>0.19037879619116099</v>
      </c>
      <c r="N46" s="229">
        <v>1.701922755081315E-2</v>
      </c>
      <c r="O46" s="229">
        <v>0.40547015370576872</v>
      </c>
      <c r="P46" s="229">
        <v>0.25643121587096301</v>
      </c>
      <c r="Q46" s="229">
        <v>0.33953019409326363</v>
      </c>
      <c r="R46" s="229">
        <v>0.67176954232428765</v>
      </c>
      <c r="S46" s="229">
        <v>0.26057342667106898</v>
      </c>
      <c r="T46" s="229">
        <v>0.20937435028300941</v>
      </c>
      <c r="U46" s="229">
        <v>2.43124450972441E-2</v>
      </c>
      <c r="V46" s="229">
        <v>4.636151069717348E-2</v>
      </c>
      <c r="W46" s="229">
        <v>1.721014675264827</v>
      </c>
      <c r="X46" s="229">
        <v>0.6143128700845456</v>
      </c>
      <c r="Y46" s="229">
        <v>0.52156802625656973</v>
      </c>
      <c r="DA46" s="73" t="s">
        <v>3224</v>
      </c>
    </row>
    <row r="47" spans="1:105" ht="12" customHeight="1" x14ac:dyDescent="0.25">
      <c r="A47" s="64" t="s">
        <v>32</v>
      </c>
      <c r="B47" s="229">
        <v>66.449935483821633</v>
      </c>
      <c r="C47" s="229">
        <v>111.3837030096869</v>
      </c>
      <c r="D47" s="229">
        <v>128.01200957824841</v>
      </c>
      <c r="E47" s="229">
        <v>127.5446637347592</v>
      </c>
      <c r="F47" s="229">
        <v>4.0672760156588694</v>
      </c>
      <c r="G47" s="229">
        <v>0</v>
      </c>
      <c r="H47" s="229">
        <v>0.89731772291281198</v>
      </c>
      <c r="I47" s="229">
        <v>10.49524466162805</v>
      </c>
      <c r="J47" s="229">
        <v>3.3729871191983039</v>
      </c>
      <c r="K47" s="229">
        <v>1.719369502714081</v>
      </c>
      <c r="L47" s="229">
        <v>2.668749702024574E-2</v>
      </c>
      <c r="M47" s="229">
        <v>6.7905485588162715E-2</v>
      </c>
      <c r="N47" s="229">
        <v>0.1168611867797282</v>
      </c>
      <c r="O47" s="229">
        <v>1.326013533784633</v>
      </c>
      <c r="P47" s="229">
        <v>0.61492345654452263</v>
      </c>
      <c r="Q47" s="229">
        <v>0.73279392376144004</v>
      </c>
      <c r="R47" s="229">
        <v>2.0606577436634379</v>
      </c>
      <c r="S47" s="229">
        <v>0.47218236869424418</v>
      </c>
      <c r="T47" s="229">
        <v>0.41076895572612188</v>
      </c>
      <c r="U47" s="229">
        <v>2.7001868921505901E-2</v>
      </c>
      <c r="V47" s="229">
        <v>5.9308165495972197E-2</v>
      </c>
      <c r="W47" s="229">
        <v>0.92032910538341695</v>
      </c>
      <c r="X47" s="229">
        <v>0.60759528112010475</v>
      </c>
      <c r="Y47" s="229">
        <v>0.54802388494585408</v>
      </c>
      <c r="DA47" s="73" t="s">
        <v>3225</v>
      </c>
    </row>
    <row r="48" spans="1:105" ht="12" customHeight="1" x14ac:dyDescent="0.25">
      <c r="A48" s="64" t="s">
        <v>33</v>
      </c>
      <c r="B48" s="229">
        <v>0.4763899522170798</v>
      </c>
      <c r="C48" s="229">
        <v>0.47638995221705521</v>
      </c>
      <c r="D48" s="229">
        <v>0.47638995221718722</v>
      </c>
      <c r="E48" s="229">
        <v>0.47638995221706643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139.3655862710113</v>
      </c>
      <c r="C49" s="229">
        <v>139.1821556753743</v>
      </c>
      <c r="D49" s="229">
        <v>143.82405933809011</v>
      </c>
      <c r="E49" s="229">
        <v>147.86669224217971</v>
      </c>
      <c r="F49" s="229">
        <v>11.650393456189491</v>
      </c>
      <c r="G49" s="229">
        <v>25.438965538186189</v>
      </c>
      <c r="H49" s="229">
        <v>14.58901028068121</v>
      </c>
      <c r="I49" s="229">
        <v>3.754639419942289</v>
      </c>
      <c r="J49" s="229">
        <v>0.83795336404065668</v>
      </c>
      <c r="K49" s="229">
        <v>0.40757662673785261</v>
      </c>
      <c r="L49" s="229">
        <v>9.982192699310305E-2</v>
      </c>
      <c r="M49" s="229">
        <v>0.18946760663893239</v>
      </c>
      <c r="N49" s="229">
        <v>0.2337080030135619</v>
      </c>
      <c r="O49" s="229">
        <v>0.55275193479916007</v>
      </c>
      <c r="P49" s="229">
        <v>0.35012919802905612</v>
      </c>
      <c r="Q49" s="229">
        <v>0.43041800729004648</v>
      </c>
      <c r="R49" s="229">
        <v>1.036317987526945</v>
      </c>
      <c r="S49" s="229">
        <v>0.42174905724597428</v>
      </c>
      <c r="T49" s="229">
        <v>0.42315050725633929</v>
      </c>
      <c r="U49" s="229">
        <v>5.6235161120941547E-2</v>
      </c>
      <c r="V49" s="229">
        <v>0.11418105596367741</v>
      </c>
      <c r="W49" s="229">
        <v>28.169420337340402</v>
      </c>
      <c r="X49" s="229">
        <v>25.181928531476739</v>
      </c>
      <c r="Y49" s="229">
        <v>23.292630727041029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57.291561456975067</v>
      </c>
      <c r="C51" s="229">
        <v>57.291561456972069</v>
      </c>
      <c r="D51" s="229">
        <v>57.291561456987957</v>
      </c>
      <c r="E51" s="229">
        <v>57.291561456973419</v>
      </c>
      <c r="F51" s="229">
        <v>57.291561457043073</v>
      </c>
      <c r="G51" s="229">
        <v>57.291561457055209</v>
      </c>
      <c r="H51" s="229">
        <v>57.29156145704993</v>
      </c>
      <c r="I51" s="229">
        <v>57.291561457051493</v>
      </c>
      <c r="J51" s="229">
        <v>57.291561457023917</v>
      </c>
      <c r="K51" s="229">
        <v>57.291561457020862</v>
      </c>
      <c r="L51" s="229">
        <v>1.079717099438505</v>
      </c>
      <c r="M51" s="229">
        <v>1.674668113021992</v>
      </c>
      <c r="N51" s="229">
        <v>5.3766119731145698</v>
      </c>
      <c r="O51" s="229">
        <v>7.3377291674751159</v>
      </c>
      <c r="P51" s="229">
        <v>18.24516441641936</v>
      </c>
      <c r="Q51" s="229">
        <v>21.48431571475188</v>
      </c>
      <c r="R51" s="229">
        <v>32.67820004502282</v>
      </c>
      <c r="S51" s="229">
        <v>27.334350041071499</v>
      </c>
      <c r="T51" s="229">
        <v>13.626758015019931</v>
      </c>
      <c r="U51" s="229">
        <v>29.909218700958309</v>
      </c>
      <c r="V51" s="229">
        <v>48.647557844247359</v>
      </c>
      <c r="W51" s="229">
        <v>9.4122836884144281</v>
      </c>
      <c r="X51" s="229">
        <v>10.33882073356564</v>
      </c>
      <c r="Y51" s="229">
        <v>7.7795001267527946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87.422734169459787</v>
      </c>
      <c r="C54" s="261">
        <f t="shared" si="2"/>
        <v>98.968755295887973</v>
      </c>
      <c r="D54" s="261">
        <f t="shared" si="2"/>
        <v>105.2319293671258</v>
      </c>
      <c r="E54" s="261">
        <f t="shared" si="2"/>
        <v>105.00239410409397</v>
      </c>
      <c r="F54" s="261">
        <f t="shared" si="2"/>
        <v>34.17310804619725</v>
      </c>
      <c r="G54" s="261">
        <f t="shared" si="2"/>
        <v>41.690783485788423</v>
      </c>
      <c r="H54" s="261">
        <f t="shared" si="2"/>
        <v>37.690116729706055</v>
      </c>
      <c r="I54" s="261">
        <f t="shared" si="2"/>
        <v>30.395160507793641</v>
      </c>
      <c r="J54" s="261">
        <f t="shared" si="2"/>
        <v>24.797103577088127</v>
      </c>
      <c r="K54" s="261">
        <f t="shared" si="2"/>
        <v>18.676933387581016</v>
      </c>
      <c r="L54" s="261">
        <f t="shared" si="2"/>
        <v>9.6179770042000339</v>
      </c>
      <c r="M54" s="261">
        <f t="shared" si="2"/>
        <v>4.186835795708399</v>
      </c>
      <c r="N54" s="261">
        <f t="shared" si="2"/>
        <v>4.2045145747540413</v>
      </c>
      <c r="O54" s="261">
        <f t="shared" si="2"/>
        <v>6.8558711114799173</v>
      </c>
      <c r="P54" s="261">
        <f t="shared" si="2"/>
        <v>6.5559900362422772</v>
      </c>
      <c r="Q54" s="261">
        <f t="shared" si="2"/>
        <v>7.11305851544794</v>
      </c>
      <c r="R54" s="261">
        <f t="shared" si="2"/>
        <v>12.605227844828637</v>
      </c>
      <c r="S54" s="261">
        <f t="shared" si="2"/>
        <v>7.1934776661644495</v>
      </c>
      <c r="T54" s="261">
        <f t="shared" si="2"/>
        <v>5.5113311737441029</v>
      </c>
      <c r="U54" s="261">
        <f t="shared" si="2"/>
        <v>6.4184543578885869</v>
      </c>
      <c r="V54" s="261">
        <f t="shared" si="2"/>
        <v>7.7840154456737967</v>
      </c>
      <c r="W54" s="261">
        <f t="shared" si="2"/>
        <v>17.178873515401335</v>
      </c>
      <c r="X54" s="261">
        <f t="shared" si="2"/>
        <v>14.365967483178288</v>
      </c>
      <c r="Y54" s="261">
        <f t="shared" si="2"/>
        <v>13.669137966170274</v>
      </c>
      <c r="DA54" s="70"/>
    </row>
    <row r="55" spans="1:105" ht="12" customHeight="1" x14ac:dyDescent="0.25">
      <c r="A55" s="60" t="s">
        <v>3102</v>
      </c>
      <c r="B55" s="262">
        <v>65.082766182043457</v>
      </c>
      <c r="C55" s="262">
        <v>73.435402461847545</v>
      </c>
      <c r="D55" s="262">
        <v>78.046513315965555</v>
      </c>
      <c r="E55" s="262">
        <v>78.159692226753052</v>
      </c>
      <c r="F55" s="262">
        <v>28.19754054561967</v>
      </c>
      <c r="G55" s="262">
        <v>34.860051008608927</v>
      </c>
      <c r="H55" s="262">
        <v>31.86061517097205</v>
      </c>
      <c r="I55" s="262">
        <v>24.826823963708961</v>
      </c>
      <c r="J55" s="262">
        <v>20.094741332152971</v>
      </c>
      <c r="K55" s="262">
        <v>14.18463938333854</v>
      </c>
      <c r="L55" s="262">
        <v>9.5145282981236399</v>
      </c>
      <c r="M55" s="262">
        <v>4.0172037095929278</v>
      </c>
      <c r="N55" s="262">
        <v>3.7611414405772829</v>
      </c>
      <c r="O55" s="262">
        <v>6.1056373019602717</v>
      </c>
      <c r="P55" s="262">
        <v>5.0850977442255774</v>
      </c>
      <c r="Q55" s="262">
        <v>5.374054814237982</v>
      </c>
      <c r="R55" s="262">
        <v>9.4623228982059331</v>
      </c>
      <c r="S55" s="262">
        <v>5.0441055641070971</v>
      </c>
      <c r="T55" s="262">
        <v>4.4034890504056889</v>
      </c>
      <c r="U55" s="262">
        <v>4.1596124837122357</v>
      </c>
      <c r="V55" s="262">
        <v>4.1061319798504581</v>
      </c>
      <c r="W55" s="262">
        <v>14.10719811824371</v>
      </c>
      <c r="X55" s="262">
        <v>11.580936730201049</v>
      </c>
      <c r="Y55" s="262">
        <v>11.22759906293507</v>
      </c>
      <c r="DA55" s="72" t="s">
        <v>3232</v>
      </c>
    </row>
    <row r="56" spans="1:105" ht="12" customHeight="1" x14ac:dyDescent="0.25">
      <c r="A56" s="60" t="s">
        <v>3104</v>
      </c>
      <c r="B56" s="262">
        <v>22.33996798741633</v>
      </c>
      <c r="C56" s="262">
        <v>25.533352834040429</v>
      </c>
      <c r="D56" s="262">
        <v>27.185416051160249</v>
      </c>
      <c r="E56" s="262">
        <v>26.842701877340911</v>
      </c>
      <c r="F56" s="262">
        <v>5.9755675005775801</v>
      </c>
      <c r="G56" s="262">
        <v>6.8307324771794962</v>
      </c>
      <c r="H56" s="262">
        <v>5.8295015587340071</v>
      </c>
      <c r="I56" s="262">
        <v>5.5683365440846782</v>
      </c>
      <c r="J56" s="262">
        <v>4.7023622449351548</v>
      </c>
      <c r="K56" s="262">
        <v>4.4922940042424742</v>
      </c>
      <c r="L56" s="262">
        <v>0.1034487060763945</v>
      </c>
      <c r="M56" s="262">
        <v>0.1696320861154714</v>
      </c>
      <c r="N56" s="262">
        <v>0.44337313417675839</v>
      </c>
      <c r="O56" s="262">
        <v>0.75023380951964547</v>
      </c>
      <c r="P56" s="262">
        <v>1.4708922920167</v>
      </c>
      <c r="Q56" s="262">
        <v>1.739003701209958</v>
      </c>
      <c r="R56" s="262">
        <v>3.142904946622703</v>
      </c>
      <c r="S56" s="262">
        <v>2.1493721020573529</v>
      </c>
      <c r="T56" s="262">
        <v>1.1078421233384139</v>
      </c>
      <c r="U56" s="262">
        <v>2.2588418741763512</v>
      </c>
      <c r="V56" s="262">
        <v>3.677883465823339</v>
      </c>
      <c r="W56" s="262">
        <v>3.0716753971576249</v>
      </c>
      <c r="X56" s="262">
        <v>2.7850307529772391</v>
      </c>
      <c r="Y56" s="262">
        <v>2.441538903235204</v>
      </c>
      <c r="DA56" s="72" t="s">
        <v>3233</v>
      </c>
    </row>
    <row r="57" spans="1:105" ht="12" customHeight="1" x14ac:dyDescent="0.25">
      <c r="A57" s="64" t="s">
        <v>28</v>
      </c>
      <c r="B57" s="229">
        <v>1.1949603013807519</v>
      </c>
      <c r="C57" s="229">
        <v>1.1630778861405859</v>
      </c>
      <c r="D57" s="229">
        <v>1.190891114686226</v>
      </c>
      <c r="E57" s="229">
        <v>0.34482202920825122</v>
      </c>
      <c r="F57" s="229">
        <v>8.2289085735282652E-2</v>
      </c>
      <c r="G57" s="229">
        <v>0.12424600240847319</v>
      </c>
      <c r="H57" s="229">
        <v>8.1982307591858636E-2</v>
      </c>
      <c r="I57" s="229">
        <v>7.758376830369422E-2</v>
      </c>
      <c r="J57" s="229">
        <v>2.2822569427213849E-2</v>
      </c>
      <c r="K57" s="229">
        <v>4.2173831763125018E-3</v>
      </c>
      <c r="L57" s="229">
        <v>5.8653003175506693E-4</v>
      </c>
      <c r="M57" s="229">
        <v>3.9643430512061638E-3</v>
      </c>
      <c r="N57" s="229">
        <v>5.3198483006862253E-3</v>
      </c>
      <c r="O57" s="229">
        <v>1.3853471145572709E-2</v>
      </c>
      <c r="P57" s="229">
        <v>6.3168723153398786E-3</v>
      </c>
      <c r="Q57" s="229">
        <v>2.521584753058739E-3</v>
      </c>
      <c r="R57" s="229">
        <v>0.38337327763077578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0.35662434512039148</v>
      </c>
      <c r="C59" s="229">
        <v>0.35866531729350121</v>
      </c>
      <c r="D59" s="229">
        <v>0.30840355093329153</v>
      </c>
      <c r="E59" s="229">
        <v>0.35985585013418242</v>
      </c>
      <c r="F59" s="229">
        <v>8.3675397236476115E-2</v>
      </c>
      <c r="G59" s="229">
        <v>0.1195128607450532</v>
      </c>
      <c r="H59" s="229">
        <v>8.9664671130070012E-2</v>
      </c>
      <c r="I59" s="229">
        <v>2.3133965704731752E-2</v>
      </c>
      <c r="J59" s="229">
        <v>0</v>
      </c>
      <c r="K59" s="229">
        <v>1.2633165943588219E-3</v>
      </c>
      <c r="L59" s="229">
        <v>1.8823970892448559E-3</v>
      </c>
      <c r="M59" s="229">
        <v>5.9872413885098579E-3</v>
      </c>
      <c r="N59" s="229">
        <v>5.8877392584918429E-3</v>
      </c>
      <c r="O59" s="229">
        <v>1.247076171466141E-2</v>
      </c>
      <c r="P59" s="229">
        <v>0</v>
      </c>
      <c r="Q59" s="229">
        <v>7.0482977812911197E-3</v>
      </c>
      <c r="R59" s="229">
        <v>1.7441739070611209E-2</v>
      </c>
      <c r="S59" s="229">
        <v>6.0099783946988544E-3</v>
      </c>
      <c r="T59" s="229">
        <v>4.1391644705470942E-3</v>
      </c>
      <c r="U59" s="229">
        <v>5.2702707179931162E-4</v>
      </c>
      <c r="V59" s="229">
        <v>1.338619949671122E-3</v>
      </c>
      <c r="W59" s="229">
        <v>4.5489982255826449E-2</v>
      </c>
      <c r="X59" s="229">
        <v>2.069289093984648E-2</v>
      </c>
      <c r="Y59" s="229">
        <v>2.3352864489405569E-2</v>
      </c>
      <c r="DA59" s="73" t="s">
        <v>3236</v>
      </c>
    </row>
    <row r="60" spans="1:105" ht="12" customHeight="1" x14ac:dyDescent="0.25">
      <c r="A60" s="64" t="s">
        <v>159</v>
      </c>
      <c r="B60" s="229">
        <v>0.95765181760295282</v>
      </c>
      <c r="C60" s="229">
        <v>0.81408159843703609</v>
      </c>
      <c r="D60" s="229">
        <v>0.8883267528979566</v>
      </c>
      <c r="E60" s="229">
        <v>1.0712422510796571</v>
      </c>
      <c r="F60" s="229">
        <v>0.31674551825348962</v>
      </c>
      <c r="G60" s="229">
        <v>0.36273333852191447</v>
      </c>
      <c r="H60" s="229">
        <v>0.18240208140564021</v>
      </c>
      <c r="I60" s="229">
        <v>8.5190305603138769E-2</v>
      </c>
      <c r="J60" s="229">
        <v>5.2392194108855199E-2</v>
      </c>
      <c r="K60" s="229">
        <v>1.6455366931528881E-2</v>
      </c>
      <c r="L60" s="229">
        <v>1.0229194118891449E-2</v>
      </c>
      <c r="M60" s="229">
        <v>1.43231696193977E-2</v>
      </c>
      <c r="N60" s="229">
        <v>1.280443452098794E-3</v>
      </c>
      <c r="O60" s="229">
        <v>3.050559150137443E-2</v>
      </c>
      <c r="P60" s="229">
        <v>1.9292630661138281E-2</v>
      </c>
      <c r="Q60" s="229">
        <v>2.5544591405135809E-2</v>
      </c>
      <c r="R60" s="229">
        <v>5.0540655221889982E-2</v>
      </c>
      <c r="S60" s="229">
        <v>1.960427034515879E-2</v>
      </c>
      <c r="T60" s="229">
        <v>1.5752302215649609E-2</v>
      </c>
      <c r="U60" s="229">
        <v>1.8291494744008101E-3</v>
      </c>
      <c r="V60" s="229">
        <v>3.488013343987973E-3</v>
      </c>
      <c r="W60" s="229">
        <v>0.12948072791961079</v>
      </c>
      <c r="X60" s="229">
        <v>4.6217896181909357E-2</v>
      </c>
      <c r="Y60" s="229">
        <v>3.9240227680745053E-2</v>
      </c>
      <c r="DA60" s="73" t="s">
        <v>3237</v>
      </c>
    </row>
    <row r="61" spans="1:105" ht="12" customHeight="1" x14ac:dyDescent="0.25">
      <c r="A61" s="64" t="s">
        <v>32</v>
      </c>
      <c r="B61" s="229">
        <v>4.999368186870595</v>
      </c>
      <c r="C61" s="229">
        <v>8.3799651167162583</v>
      </c>
      <c r="D61" s="229">
        <v>9.630997585824332</v>
      </c>
      <c r="E61" s="229">
        <v>9.5958367700132339</v>
      </c>
      <c r="F61" s="229">
        <v>0.30600195729094942</v>
      </c>
      <c r="G61" s="229">
        <v>0</v>
      </c>
      <c r="H61" s="229">
        <v>6.7509797335133168E-2</v>
      </c>
      <c r="I61" s="229">
        <v>0.78961088363345777</v>
      </c>
      <c r="J61" s="229">
        <v>0.25376705598984101</v>
      </c>
      <c r="K61" s="229">
        <v>0.1293569531822506</v>
      </c>
      <c r="L61" s="229">
        <v>2.007836766413472E-3</v>
      </c>
      <c r="M61" s="229">
        <v>5.1088766586705478E-3</v>
      </c>
      <c r="N61" s="229">
        <v>8.7920642091331505E-3</v>
      </c>
      <c r="O61" s="229">
        <v>9.9762773701665128E-2</v>
      </c>
      <c r="P61" s="229">
        <v>4.6263833721218013E-2</v>
      </c>
      <c r="Q61" s="229">
        <v>5.5131831254779183E-2</v>
      </c>
      <c r="R61" s="229">
        <v>0.15503381143549369</v>
      </c>
      <c r="S61" s="229">
        <v>3.5524692315554413E-2</v>
      </c>
      <c r="T61" s="229">
        <v>3.090424745274899E-2</v>
      </c>
      <c r="U61" s="229">
        <v>2.031488570896996E-3</v>
      </c>
      <c r="V61" s="229">
        <v>4.4620563382549603E-3</v>
      </c>
      <c r="W61" s="229">
        <v>6.924106122006897E-2</v>
      </c>
      <c r="X61" s="229">
        <v>4.5712497639130142E-2</v>
      </c>
      <c r="Y61" s="229">
        <v>4.1230637111913777E-2</v>
      </c>
      <c r="DA61" s="73" t="s">
        <v>3238</v>
      </c>
    </row>
    <row r="62" spans="1:105" ht="12" customHeight="1" x14ac:dyDescent="0.25">
      <c r="A62" s="64" t="s">
        <v>33</v>
      </c>
      <c r="B62" s="229">
        <v>3.5841250323542073E-2</v>
      </c>
      <c r="C62" s="229">
        <v>3.5841250323540193E-2</v>
      </c>
      <c r="D62" s="229">
        <v>3.5841250323550129E-2</v>
      </c>
      <c r="E62" s="229">
        <v>3.5841250323541032E-2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10.48518517399458</v>
      </c>
      <c r="C63" s="229">
        <v>10.47138475300622</v>
      </c>
      <c r="D63" s="229">
        <v>10.820618884370409</v>
      </c>
      <c r="E63" s="229">
        <v>11.12476681445866</v>
      </c>
      <c r="F63" s="229">
        <v>0.87651862993275187</v>
      </c>
      <c r="G63" s="229">
        <v>1.9139033633745099</v>
      </c>
      <c r="H63" s="229">
        <v>1.09760578914216</v>
      </c>
      <c r="I63" s="229">
        <v>0.28248070871039149</v>
      </c>
      <c r="J63" s="229">
        <v>6.3043513282055638E-2</v>
      </c>
      <c r="K63" s="229">
        <v>3.0664072231061011E-2</v>
      </c>
      <c r="L63" s="229">
        <v>7.5101136295751512E-3</v>
      </c>
      <c r="M63" s="229">
        <v>1.4254616173461999E-2</v>
      </c>
      <c r="N63" s="229">
        <v>1.7583047248669229E-2</v>
      </c>
      <c r="O63" s="229">
        <v>4.158635246137881E-2</v>
      </c>
      <c r="P63" s="229">
        <v>2.6342008629145281E-2</v>
      </c>
      <c r="Q63" s="229">
        <v>3.2382546003012901E-2</v>
      </c>
      <c r="R63" s="229">
        <v>7.7967497494190213E-2</v>
      </c>
      <c r="S63" s="229">
        <v>3.1730336595308398E-2</v>
      </c>
      <c r="T63" s="229">
        <v>3.1835774840602328E-2</v>
      </c>
      <c r="U63" s="229">
        <v>4.2308585169360414E-3</v>
      </c>
      <c r="V63" s="229">
        <v>8.5904242731293309E-3</v>
      </c>
      <c r="W63" s="229">
        <v>2.1193294297685572</v>
      </c>
      <c r="X63" s="229">
        <v>1.89456515597317</v>
      </c>
      <c r="Y63" s="229">
        <v>1.7524236283667229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4.3103369121235167</v>
      </c>
      <c r="C65" s="229">
        <v>4.3103369121232893</v>
      </c>
      <c r="D65" s="229">
        <v>4.3103369121244839</v>
      </c>
      <c r="E65" s="229">
        <v>4.3103369121233923</v>
      </c>
      <c r="F65" s="229">
        <v>4.3103369121286308</v>
      </c>
      <c r="G65" s="229">
        <v>4.3103369121295456</v>
      </c>
      <c r="H65" s="229">
        <v>4.3103369121291459</v>
      </c>
      <c r="I65" s="229">
        <v>4.3103369121292641</v>
      </c>
      <c r="J65" s="229">
        <v>4.3103369121271893</v>
      </c>
      <c r="K65" s="229">
        <v>4.3103369121269619</v>
      </c>
      <c r="L65" s="229">
        <v>8.1232634440514512E-2</v>
      </c>
      <c r="M65" s="229">
        <v>0.12599383922422511</v>
      </c>
      <c r="N65" s="229">
        <v>0.40450999170767921</v>
      </c>
      <c r="O65" s="229">
        <v>0.55205485899499296</v>
      </c>
      <c r="P65" s="229">
        <v>1.3726769466898581</v>
      </c>
      <c r="Q65" s="229">
        <v>1.61637485001268</v>
      </c>
      <c r="R65" s="229">
        <v>2.4585479657697422</v>
      </c>
      <c r="S65" s="229">
        <v>2.0565028244066319</v>
      </c>
      <c r="T65" s="229">
        <v>1.0252106343588661</v>
      </c>
      <c r="U65" s="229">
        <v>2.250223350542317</v>
      </c>
      <c r="V65" s="229">
        <v>3.6600043519182961</v>
      </c>
      <c r="W65" s="229">
        <v>0.70813419599356187</v>
      </c>
      <c r="X65" s="229">
        <v>0.77784231224318245</v>
      </c>
      <c r="Y65" s="229">
        <v>0.58529154558641727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166.63727465070849</v>
      </c>
      <c r="C68" s="261">
        <v>135.41562873867619</v>
      </c>
      <c r="D68" s="261">
        <v>111.4912813143665</v>
      </c>
      <c r="E68" s="261">
        <v>134.21709522121631</v>
      </c>
      <c r="F68" s="261">
        <v>140.52164552174281</v>
      </c>
      <c r="G68" s="261">
        <v>138.18746451153109</v>
      </c>
      <c r="H68" s="261">
        <v>128.5443970189136</v>
      </c>
      <c r="I68" s="261">
        <v>115.6324974869197</v>
      </c>
      <c r="J68" s="261">
        <v>104.82951176323461</v>
      </c>
      <c r="K68" s="261">
        <v>89.268000394992285</v>
      </c>
      <c r="L68" s="261">
        <v>125.3738147674112</v>
      </c>
      <c r="M68" s="261">
        <v>181.01154526184351</v>
      </c>
      <c r="N68" s="261">
        <v>138.50307566111101</v>
      </c>
      <c r="O68" s="261">
        <v>139.1910248038435</v>
      </c>
      <c r="P68" s="261">
        <v>141.42813020823931</v>
      </c>
      <c r="Q68" s="261">
        <v>114.418206500057</v>
      </c>
      <c r="R68" s="261">
        <v>111.99094815218901</v>
      </c>
      <c r="S68" s="261">
        <v>140.44192607251171</v>
      </c>
      <c r="T68" s="261">
        <v>108.40268962268129</v>
      </c>
      <c r="U68" s="261">
        <v>104.6087082904277</v>
      </c>
      <c r="V68" s="261">
        <v>24.38883021833286</v>
      </c>
      <c r="W68" s="261">
        <v>89.017663291738302</v>
      </c>
      <c r="X68" s="261">
        <v>24.756570770188471</v>
      </c>
      <c r="Y68" s="261">
        <v>21.619656559314869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0.99999999999999933</v>
      </c>
      <c r="C73" s="232">
        <f t="shared" si="3"/>
        <v>0.99999999999999978</v>
      </c>
      <c r="D73" s="232">
        <f t="shared" si="3"/>
        <v>0.99999999999999978</v>
      </c>
      <c r="E73" s="232">
        <f t="shared" si="3"/>
        <v>0.99999999999999956</v>
      </c>
      <c r="F73" s="232">
        <f t="shared" si="3"/>
        <v>0.99999999999999956</v>
      </c>
      <c r="G73" s="232">
        <f t="shared" si="3"/>
        <v>1</v>
      </c>
      <c r="H73" s="232">
        <f t="shared" si="3"/>
        <v>1</v>
      </c>
      <c r="I73" s="232">
        <f t="shared" si="3"/>
        <v>0.99999999999999944</v>
      </c>
      <c r="J73" s="232">
        <f t="shared" si="3"/>
        <v>1</v>
      </c>
      <c r="K73" s="232">
        <f t="shared" si="3"/>
        <v>0.99999999999999944</v>
      </c>
      <c r="L73" s="232">
        <f t="shared" si="3"/>
        <v>1</v>
      </c>
      <c r="M73" s="232">
        <f t="shared" si="3"/>
        <v>0.99999999999999978</v>
      </c>
      <c r="N73" s="232">
        <f t="shared" si="3"/>
        <v>0.99999999999999989</v>
      </c>
      <c r="O73" s="232">
        <f t="shared" si="3"/>
        <v>0.99999999999999967</v>
      </c>
      <c r="P73" s="232">
        <f t="shared" si="3"/>
        <v>1</v>
      </c>
      <c r="Q73" s="232">
        <f t="shared" si="3"/>
        <v>0.99999999999999978</v>
      </c>
      <c r="R73" s="232">
        <f t="shared" si="3"/>
        <v>0.99999999999999989</v>
      </c>
      <c r="S73" s="232">
        <f t="shared" si="3"/>
        <v>1.0000000000000002</v>
      </c>
      <c r="T73" s="232">
        <f t="shared" si="3"/>
        <v>1</v>
      </c>
      <c r="U73" s="232">
        <f t="shared" si="3"/>
        <v>1</v>
      </c>
      <c r="V73" s="232">
        <f t="shared" si="3"/>
        <v>1.0000000000000004</v>
      </c>
      <c r="W73" s="232">
        <f t="shared" si="3"/>
        <v>1.0000000000000004</v>
      </c>
      <c r="X73" s="232">
        <f t="shared" si="3"/>
        <v>0.99999999999999989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1.0682367662296483E-2</v>
      </c>
      <c r="C78" s="300">
        <f t="shared" si="8"/>
        <v>1.1307856886920221E-2</v>
      </c>
      <c r="D78" s="300">
        <f t="shared" si="8"/>
        <v>1.1669033447087101E-2</v>
      </c>
      <c r="E78" s="300">
        <f t="shared" si="8"/>
        <v>1.1571613754584346E-2</v>
      </c>
      <c r="F78" s="300">
        <f t="shared" si="8"/>
        <v>2.1310115376303646E-3</v>
      </c>
      <c r="G78" s="300">
        <f t="shared" si="8"/>
        <v>3.9600465147376302E-3</v>
      </c>
      <c r="H78" s="300">
        <f t="shared" si="8"/>
        <v>2.8807976875740104E-3</v>
      </c>
      <c r="I78" s="300">
        <f t="shared" si="8"/>
        <v>7.8305056767105489E-4</v>
      </c>
      <c r="J78" s="300">
        <f t="shared" si="8"/>
        <v>6.3895510173767316E-4</v>
      </c>
      <c r="K78" s="300">
        <f t="shared" si="8"/>
        <v>4.0407698508637831E-4</v>
      </c>
      <c r="L78" s="300">
        <f t="shared" si="8"/>
        <v>7.6029634837439697E-4</v>
      </c>
      <c r="M78" s="300">
        <f t="shared" si="8"/>
        <v>5.8747989736734185E-3</v>
      </c>
      <c r="N78" s="300">
        <f t="shared" si="8"/>
        <v>5.8231022378130654E-3</v>
      </c>
      <c r="O78" s="300">
        <f t="shared" si="8"/>
        <v>5.731431445486046E-3</v>
      </c>
      <c r="P78" s="300">
        <f t="shared" si="8"/>
        <v>5.5941094121336318E-3</v>
      </c>
      <c r="Q78" s="300">
        <f t="shared" si="8"/>
        <v>4.9033462597854174E-3</v>
      </c>
      <c r="R78" s="300">
        <f t="shared" si="8"/>
        <v>4.116504895315975E-3</v>
      </c>
      <c r="S78" s="300">
        <f t="shared" si="8"/>
        <v>5.2838360028328417E-3</v>
      </c>
      <c r="T78" s="300">
        <f t="shared" si="8"/>
        <v>5.1685896560711916E-3</v>
      </c>
      <c r="U78" s="300">
        <f t="shared" si="8"/>
        <v>3.3666142063815481E-3</v>
      </c>
      <c r="V78" s="300">
        <f t="shared" si="8"/>
        <v>2.9866349809639608E-3</v>
      </c>
      <c r="W78" s="300">
        <f t="shared" si="8"/>
        <v>7.2093217621283694E-3</v>
      </c>
      <c r="X78" s="300">
        <f t="shared" si="8"/>
        <v>6.3866406356883117E-3</v>
      </c>
      <c r="Y78" s="300">
        <f t="shared" si="8"/>
        <v>6.0889917428798316E-3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0.40967284929662862</v>
      </c>
      <c r="C79" s="301">
        <f t="shared" si="9"/>
        <v>0.41625657469514366</v>
      </c>
      <c r="D79" s="301">
        <f t="shared" si="9"/>
        <v>0.42237800798196395</v>
      </c>
      <c r="E79" s="301">
        <f t="shared" si="9"/>
        <v>0.4190043598611507</v>
      </c>
      <c r="F79" s="301">
        <f t="shared" si="9"/>
        <v>0.2885347702494635</v>
      </c>
      <c r="G79" s="301">
        <f t="shared" si="9"/>
        <v>0.29419527201431478</v>
      </c>
      <c r="H79" s="301">
        <f t="shared" si="9"/>
        <v>0.27641159279322908</v>
      </c>
      <c r="I79" s="301">
        <f t="shared" si="9"/>
        <v>0.28000113319976871</v>
      </c>
      <c r="J79" s="301">
        <f t="shared" si="9"/>
        <v>0.27642776292805055</v>
      </c>
      <c r="K79" s="301">
        <f t="shared" si="9"/>
        <v>0.32745984789067245</v>
      </c>
      <c r="L79" s="301">
        <f t="shared" si="9"/>
        <v>8.2808059705824735E-2</v>
      </c>
      <c r="M79" s="301">
        <f t="shared" si="9"/>
        <v>0.14481615615810023</v>
      </c>
      <c r="N79" s="301">
        <f t="shared" si="9"/>
        <v>0.16438569461788305</v>
      </c>
      <c r="O79" s="301">
        <f t="shared" si="9"/>
        <v>0.16834586106446636</v>
      </c>
      <c r="P79" s="301">
        <f t="shared" si="9"/>
        <v>0.20827590579594721</v>
      </c>
      <c r="Q79" s="301">
        <f t="shared" si="9"/>
        <v>0.23216344891226243</v>
      </c>
      <c r="R79" s="301">
        <f t="shared" si="9"/>
        <v>0.259724528068842</v>
      </c>
      <c r="S79" s="301">
        <f t="shared" si="9"/>
        <v>0.24582848784576369</v>
      </c>
      <c r="T79" s="301">
        <f t="shared" si="9"/>
        <v>0.2040100745551614</v>
      </c>
      <c r="U79" s="301">
        <f t="shared" si="9"/>
        <v>0.26275254875034532</v>
      </c>
      <c r="V79" s="301">
        <f t="shared" si="9"/>
        <v>0.35200607052016036</v>
      </c>
      <c r="W79" s="301">
        <f t="shared" si="9"/>
        <v>0.23676618979527764</v>
      </c>
      <c r="X79" s="301">
        <f t="shared" si="9"/>
        <v>0.25148723150284907</v>
      </c>
      <c r="Y79" s="301">
        <f t="shared" si="9"/>
        <v>0.24351482267227523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0.39774827550858405</v>
      </c>
      <c r="C80" s="301">
        <f t="shared" si="10"/>
        <v>0.39731825719541575</v>
      </c>
      <c r="D80" s="301">
        <f t="shared" si="10"/>
        <v>0.39342450388792266</v>
      </c>
      <c r="E80" s="301">
        <f t="shared" si="10"/>
        <v>0.39358837846394129</v>
      </c>
      <c r="F80" s="301">
        <f t="shared" si="10"/>
        <v>0.50199515893184909</v>
      </c>
      <c r="G80" s="301">
        <f t="shared" si="10"/>
        <v>0.49867353893150507</v>
      </c>
      <c r="H80" s="301">
        <f t="shared" si="10"/>
        <v>0.51656302333530701</v>
      </c>
      <c r="I80" s="301">
        <f t="shared" si="10"/>
        <v>0.52046937248429903</v>
      </c>
      <c r="J80" s="301">
        <f t="shared" si="10"/>
        <v>0.52530284864219523</v>
      </c>
      <c r="K80" s="301">
        <f t="shared" si="10"/>
        <v>0.47456341574655136</v>
      </c>
      <c r="L80" s="301">
        <f t="shared" si="10"/>
        <v>0.64768504839868246</v>
      </c>
      <c r="M80" s="301">
        <f t="shared" si="10"/>
        <v>0.66666194075529361</v>
      </c>
      <c r="N80" s="301">
        <f t="shared" si="10"/>
        <v>0.65633320148186003</v>
      </c>
      <c r="O80" s="301">
        <f t="shared" si="10"/>
        <v>0.64875542232576633</v>
      </c>
      <c r="P80" s="301">
        <f t="shared" si="10"/>
        <v>0.60675885321210887</v>
      </c>
      <c r="Q80" s="301">
        <f t="shared" si="10"/>
        <v>0.60211882010811679</v>
      </c>
      <c r="R80" s="301">
        <f t="shared" si="10"/>
        <v>0.58339863380012347</v>
      </c>
      <c r="S80" s="301">
        <f t="shared" si="10"/>
        <v>0.57644751744387901</v>
      </c>
      <c r="T80" s="301">
        <f t="shared" si="10"/>
        <v>0.6420667935932669</v>
      </c>
      <c r="U80" s="301">
        <f t="shared" si="10"/>
        <v>0.58542148753955514</v>
      </c>
      <c r="V80" s="301">
        <f t="shared" si="10"/>
        <v>0.55515485855612967</v>
      </c>
      <c r="W80" s="301">
        <f t="shared" si="10"/>
        <v>0.65583128284544534</v>
      </c>
      <c r="X80" s="301">
        <f t="shared" si="10"/>
        <v>0.67301850481825376</v>
      </c>
      <c r="Y80" s="301">
        <f t="shared" si="10"/>
        <v>0.68348168774744278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0.39774827550858405</v>
      </c>
      <c r="C81" s="302">
        <f t="shared" si="11"/>
        <v>0.39731825719541575</v>
      </c>
      <c r="D81" s="302">
        <f t="shared" si="11"/>
        <v>0.39342450388792266</v>
      </c>
      <c r="E81" s="302">
        <f t="shared" si="11"/>
        <v>0.39358837846394129</v>
      </c>
      <c r="F81" s="302">
        <f t="shared" si="11"/>
        <v>0.50199515893184909</v>
      </c>
      <c r="G81" s="302">
        <f t="shared" si="11"/>
        <v>0.49867353893150507</v>
      </c>
      <c r="H81" s="302">
        <f t="shared" si="11"/>
        <v>0.51656302333530701</v>
      </c>
      <c r="I81" s="302">
        <f t="shared" si="11"/>
        <v>0.52046937248429903</v>
      </c>
      <c r="J81" s="302">
        <f t="shared" si="11"/>
        <v>0.52530284864219523</v>
      </c>
      <c r="K81" s="302">
        <f t="shared" si="11"/>
        <v>0.47456341574655136</v>
      </c>
      <c r="L81" s="302">
        <f t="shared" si="11"/>
        <v>0.64768504839868246</v>
      </c>
      <c r="M81" s="302">
        <f t="shared" si="11"/>
        <v>0.66666194075529361</v>
      </c>
      <c r="N81" s="302">
        <f t="shared" si="11"/>
        <v>0.65633320148186003</v>
      </c>
      <c r="O81" s="302">
        <f t="shared" si="11"/>
        <v>0.64875542232576633</v>
      </c>
      <c r="P81" s="302">
        <f t="shared" si="11"/>
        <v>0.60675885321210887</v>
      </c>
      <c r="Q81" s="302">
        <f t="shared" si="11"/>
        <v>0.60211882010811679</v>
      </c>
      <c r="R81" s="302">
        <f t="shared" si="11"/>
        <v>0.58339863380012347</v>
      </c>
      <c r="S81" s="302">
        <f t="shared" si="11"/>
        <v>0.57644751744387901</v>
      </c>
      <c r="T81" s="302">
        <f t="shared" si="11"/>
        <v>0.6420667935932669</v>
      </c>
      <c r="U81" s="302">
        <f t="shared" si="11"/>
        <v>0.58542148753955514</v>
      </c>
      <c r="V81" s="302">
        <f t="shared" si="11"/>
        <v>0.55515485855612967</v>
      </c>
      <c r="W81" s="302">
        <f t="shared" si="11"/>
        <v>0.65583128284544534</v>
      </c>
      <c r="X81" s="302">
        <f t="shared" si="11"/>
        <v>0.67301850481825376</v>
      </c>
      <c r="Y81" s="302">
        <f t="shared" si="11"/>
        <v>0.68348168774744278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0.1197757714175057</v>
      </c>
      <c r="C83" s="301">
        <f t="shared" si="13"/>
        <v>0.12370302854417131</v>
      </c>
      <c r="D83" s="301">
        <f t="shared" si="13"/>
        <v>0.12684988293953881</v>
      </c>
      <c r="E83" s="301">
        <f t="shared" si="13"/>
        <v>0.12532905037934955</v>
      </c>
      <c r="F83" s="301">
        <f t="shared" si="13"/>
        <v>0.10028477579202581</v>
      </c>
      <c r="G83" s="301">
        <f t="shared" si="13"/>
        <v>0.10363599610855224</v>
      </c>
      <c r="H83" s="301">
        <f t="shared" si="13"/>
        <v>0.10223379168634644</v>
      </c>
      <c r="I83" s="301">
        <f t="shared" si="13"/>
        <v>0.10397640603478515</v>
      </c>
      <c r="J83" s="301">
        <f t="shared" si="13"/>
        <v>0.10109415623125866</v>
      </c>
      <c r="K83" s="301">
        <f t="shared" si="13"/>
        <v>0.10001599386176192</v>
      </c>
      <c r="L83" s="301">
        <f t="shared" si="13"/>
        <v>5.084555390006882E-2</v>
      </c>
      <c r="M83" s="301">
        <f t="shared" si="13"/>
        <v>1.3831325128579203E-2</v>
      </c>
      <c r="N83" s="301">
        <f t="shared" si="13"/>
        <v>1.9043785670245755E-2</v>
      </c>
      <c r="O83" s="301">
        <f t="shared" si="13"/>
        <v>3.1163301187163674E-2</v>
      </c>
      <c r="P83" s="301">
        <f t="shared" si="13"/>
        <v>3.5713617580609223E-2</v>
      </c>
      <c r="Q83" s="301">
        <f t="shared" si="13"/>
        <v>4.0537547962512147E-2</v>
      </c>
      <c r="R83" s="301">
        <f t="shared" si="13"/>
        <v>5.861150341748967E-2</v>
      </c>
      <c r="S83" s="301">
        <f t="shared" si="13"/>
        <v>4.0003333905008133E-2</v>
      </c>
      <c r="T83" s="301">
        <f t="shared" si="13"/>
        <v>2.9767922751206963E-2</v>
      </c>
      <c r="U83" s="301">
        <f t="shared" si="13"/>
        <v>4.1079318888030278E-2</v>
      </c>
      <c r="V83" s="301">
        <f t="shared" si="13"/>
        <v>5.8894058788071364E-2</v>
      </c>
      <c r="W83" s="301">
        <f t="shared" si="13"/>
        <v>4.2450528460646182E-2</v>
      </c>
      <c r="X83" s="301">
        <f t="shared" si="13"/>
        <v>4.3691953635675795E-2</v>
      </c>
      <c r="Y83" s="301">
        <f t="shared" si="13"/>
        <v>4.2582627848646179E-2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4.7171483167521296E-2</v>
      </c>
      <c r="C84" s="302">
        <f t="shared" si="14"/>
        <v>4.9256852374354995E-2</v>
      </c>
      <c r="D84" s="302">
        <f t="shared" si="14"/>
        <v>5.069065804481477E-2</v>
      </c>
      <c r="E84" s="302">
        <f t="shared" si="14"/>
        <v>5.00009140234332E-2</v>
      </c>
      <c r="F84" s="302">
        <f t="shared" si="14"/>
        <v>5.1612373205124143E-2</v>
      </c>
      <c r="G84" s="302">
        <f t="shared" si="14"/>
        <v>5.3396586302152396E-2</v>
      </c>
      <c r="H84" s="302">
        <f t="shared" si="14"/>
        <v>5.4732014951600079E-2</v>
      </c>
      <c r="I84" s="302">
        <f t="shared" si="14"/>
        <v>5.5943280147780376E-2</v>
      </c>
      <c r="J84" s="302">
        <f t="shared" si="14"/>
        <v>5.454713559086808E-2</v>
      </c>
      <c r="K84" s="302">
        <f t="shared" si="14"/>
        <v>4.605222215727206E-2</v>
      </c>
      <c r="L84" s="302">
        <f t="shared" si="14"/>
        <v>4.8626047259342157E-2</v>
      </c>
      <c r="M84" s="302">
        <f t="shared" si="14"/>
        <v>1.1776081570801506E-2</v>
      </c>
      <c r="N84" s="302">
        <f t="shared" si="14"/>
        <v>1.266718789582459E-2</v>
      </c>
      <c r="O84" s="302">
        <f t="shared" si="14"/>
        <v>2.1194373430191017E-2</v>
      </c>
      <c r="P84" s="302">
        <f t="shared" si="14"/>
        <v>1.6734607994773887E-2</v>
      </c>
      <c r="Q84" s="302">
        <f t="shared" si="14"/>
        <v>1.7661872479521508E-2</v>
      </c>
      <c r="R84" s="302">
        <f t="shared" si="14"/>
        <v>2.7045405392161461E-2</v>
      </c>
      <c r="S84" s="302">
        <f t="shared" si="14"/>
        <v>1.4375653888069526E-2</v>
      </c>
      <c r="T84" s="302">
        <f t="shared" si="14"/>
        <v>1.4387146296677597E-2</v>
      </c>
      <c r="U84" s="302">
        <f t="shared" si="14"/>
        <v>1.2041796778425434E-2</v>
      </c>
      <c r="V84" s="302">
        <f t="shared" si="14"/>
        <v>1.1854188342477829E-2</v>
      </c>
      <c r="W84" s="302">
        <f t="shared" si="14"/>
        <v>2.0251124109065315E-2</v>
      </c>
      <c r="X84" s="302">
        <f t="shared" si="14"/>
        <v>1.9643676651815902E-2</v>
      </c>
      <c r="Y84" s="302">
        <f t="shared" si="14"/>
        <v>2.0206663867276743E-2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7.2604288249984397E-2</v>
      </c>
      <c r="C85" s="302">
        <f t="shared" si="15"/>
        <v>7.4446176169816303E-2</v>
      </c>
      <c r="D85" s="302">
        <f t="shared" si="15"/>
        <v>7.6159224894724042E-2</v>
      </c>
      <c r="E85" s="302">
        <f t="shared" si="15"/>
        <v>7.5328136355916356E-2</v>
      </c>
      <c r="F85" s="302">
        <f t="shared" si="15"/>
        <v>4.867240258690167E-2</v>
      </c>
      <c r="G85" s="302">
        <f t="shared" si="15"/>
        <v>5.0239409806399841E-2</v>
      </c>
      <c r="H85" s="302">
        <f t="shared" si="15"/>
        <v>4.7501776734746377E-2</v>
      </c>
      <c r="I85" s="302">
        <f t="shared" si="15"/>
        <v>4.8033125887004785E-2</v>
      </c>
      <c r="J85" s="302">
        <f t="shared" si="15"/>
        <v>4.6547020640390582E-2</v>
      </c>
      <c r="K85" s="302">
        <f t="shared" si="15"/>
        <v>5.3963771704489856E-2</v>
      </c>
      <c r="L85" s="302">
        <f t="shared" si="15"/>
        <v>2.2195066407266679E-3</v>
      </c>
      <c r="M85" s="302">
        <f t="shared" si="15"/>
        <v>2.0552435577776977E-3</v>
      </c>
      <c r="N85" s="302">
        <f t="shared" si="15"/>
        <v>6.3765977744211638E-3</v>
      </c>
      <c r="O85" s="302">
        <f t="shared" si="15"/>
        <v>9.9689277569726589E-3</v>
      </c>
      <c r="P85" s="302">
        <f t="shared" si="15"/>
        <v>1.8979009585835337E-2</v>
      </c>
      <c r="Q85" s="302">
        <f t="shared" si="15"/>
        <v>2.2875675482990646E-2</v>
      </c>
      <c r="R85" s="302">
        <f t="shared" si="15"/>
        <v>3.1566098025328213E-2</v>
      </c>
      <c r="S85" s="302">
        <f t="shared" si="15"/>
        <v>2.562768001693861E-2</v>
      </c>
      <c r="T85" s="302">
        <f t="shared" si="15"/>
        <v>1.538077645452937E-2</v>
      </c>
      <c r="U85" s="302">
        <f t="shared" si="15"/>
        <v>2.9037522109604839E-2</v>
      </c>
      <c r="V85" s="302">
        <f t="shared" si="15"/>
        <v>4.7039870445593539E-2</v>
      </c>
      <c r="W85" s="302">
        <f t="shared" si="15"/>
        <v>2.2199404351580864E-2</v>
      </c>
      <c r="X85" s="302">
        <f t="shared" si="15"/>
        <v>2.4048276983859897E-2</v>
      </c>
      <c r="Y85" s="302">
        <f t="shared" si="15"/>
        <v>2.2375963981369436E-2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2.1375912820799436E-2</v>
      </c>
      <c r="C87" s="301">
        <f t="shared" si="17"/>
        <v>2.1709669703749331E-2</v>
      </c>
      <c r="D87" s="301">
        <f t="shared" si="17"/>
        <v>2.2179646657072782E-2</v>
      </c>
      <c r="E87" s="301">
        <f t="shared" si="17"/>
        <v>2.216923744303417E-2</v>
      </c>
      <c r="F87" s="301">
        <f t="shared" si="17"/>
        <v>2.0941542443380333E-2</v>
      </c>
      <c r="G87" s="301">
        <f t="shared" si="17"/>
        <v>2.3069483304831443E-2</v>
      </c>
      <c r="H87" s="301">
        <f t="shared" si="17"/>
        <v>2.3106090630721377E-2</v>
      </c>
      <c r="I87" s="301">
        <f t="shared" si="17"/>
        <v>1.9726061125591911E-2</v>
      </c>
      <c r="J87" s="301">
        <f t="shared" si="17"/>
        <v>1.8467041323496972E-2</v>
      </c>
      <c r="K87" s="301">
        <f t="shared" si="17"/>
        <v>1.6879526250167125E-2</v>
      </c>
      <c r="L87" s="301">
        <f t="shared" si="17"/>
        <v>1.5525145494018823E-2</v>
      </c>
      <c r="M87" s="301">
        <f t="shared" si="17"/>
        <v>3.8164693573236111E-3</v>
      </c>
      <c r="N87" s="301">
        <f t="shared" si="17"/>
        <v>4.5494203960375615E-3</v>
      </c>
      <c r="O87" s="301">
        <f t="shared" si="17"/>
        <v>6.853856698810331E-3</v>
      </c>
      <c r="P87" s="301">
        <f t="shared" si="17"/>
        <v>6.364312798252547E-3</v>
      </c>
      <c r="Q87" s="301">
        <f t="shared" si="17"/>
        <v>7.0396385473208822E-3</v>
      </c>
      <c r="R87" s="301">
        <f t="shared" si="17"/>
        <v>9.5249107100299595E-3</v>
      </c>
      <c r="S87" s="301">
        <f t="shared" si="17"/>
        <v>6.4529328146854369E-3</v>
      </c>
      <c r="T87" s="301">
        <f t="shared" si="17"/>
        <v>5.7567511041831231E-3</v>
      </c>
      <c r="U87" s="301">
        <f t="shared" si="17"/>
        <v>6.2076145063581214E-3</v>
      </c>
      <c r="V87" s="301">
        <f t="shared" si="17"/>
        <v>7.4901825117254552E-3</v>
      </c>
      <c r="W87" s="301">
        <f t="shared" si="17"/>
        <v>9.3407391313531929E-3</v>
      </c>
      <c r="X87" s="301">
        <f t="shared" si="17"/>
        <v>9.3327451789355035E-3</v>
      </c>
      <c r="Y87" s="301">
        <f t="shared" si="17"/>
        <v>9.4249659792438444E-3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1.591352122832412E-2</v>
      </c>
      <c r="C88" s="302">
        <f t="shared" si="18"/>
        <v>1.6108703471537446E-2</v>
      </c>
      <c r="D88" s="302">
        <f t="shared" si="18"/>
        <v>1.6449799016090411E-2</v>
      </c>
      <c r="E88" s="302">
        <f t="shared" si="18"/>
        <v>1.6501916839454255E-2</v>
      </c>
      <c r="F88" s="302">
        <f t="shared" si="18"/>
        <v>1.7279668894522527E-2</v>
      </c>
      <c r="G88" s="302">
        <f t="shared" si="18"/>
        <v>1.9289715795886002E-2</v>
      </c>
      <c r="H88" s="302">
        <f t="shared" si="18"/>
        <v>1.9532289246289049E-2</v>
      </c>
      <c r="I88" s="302">
        <f t="shared" si="18"/>
        <v>1.6112283629390926E-2</v>
      </c>
      <c r="J88" s="302">
        <f t="shared" si="18"/>
        <v>1.4965071118577304E-2</v>
      </c>
      <c r="K88" s="302">
        <f t="shared" si="18"/>
        <v>1.2819555965189831E-2</v>
      </c>
      <c r="L88" s="302">
        <f t="shared" si="18"/>
        <v>1.5358160668384215E-2</v>
      </c>
      <c r="M88" s="302">
        <f t="shared" si="18"/>
        <v>3.6618428827572638E-3</v>
      </c>
      <c r="N88" s="302">
        <f t="shared" si="18"/>
        <v>4.0696763628522703E-3</v>
      </c>
      <c r="O88" s="302">
        <f t="shared" si="18"/>
        <v>6.1038433252449901E-3</v>
      </c>
      <c r="P88" s="302">
        <f t="shared" si="18"/>
        <v>4.9364249297257504E-3</v>
      </c>
      <c r="Q88" s="302">
        <f t="shared" si="18"/>
        <v>5.3185845924877302E-3</v>
      </c>
      <c r="R88" s="302">
        <f t="shared" si="18"/>
        <v>7.1500318617294034E-3</v>
      </c>
      <c r="S88" s="302">
        <f t="shared" si="18"/>
        <v>4.5248314967966394E-3</v>
      </c>
      <c r="T88" s="302">
        <f t="shared" si="18"/>
        <v>4.5995767000806004E-3</v>
      </c>
      <c r="U88" s="302">
        <f t="shared" si="18"/>
        <v>4.0229733445069742E-3</v>
      </c>
      <c r="V88" s="302">
        <f t="shared" si="18"/>
        <v>3.9511326976369148E-3</v>
      </c>
      <c r="W88" s="302">
        <f t="shared" si="18"/>
        <v>7.6705645092906829E-3</v>
      </c>
      <c r="X88" s="302">
        <f t="shared" si="18"/>
        <v>7.5234704215291163E-3</v>
      </c>
      <c r="Y88" s="302">
        <f t="shared" si="18"/>
        <v>7.7415078740624465E-3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5.4623915924753167E-3</v>
      </c>
      <c r="C89" s="302">
        <f t="shared" si="19"/>
        <v>5.600966232211884E-3</v>
      </c>
      <c r="D89" s="302">
        <f t="shared" si="19"/>
        <v>5.7298476409823702E-3</v>
      </c>
      <c r="E89" s="302">
        <f t="shared" si="19"/>
        <v>5.6673206035799126E-3</v>
      </c>
      <c r="F89" s="302">
        <f t="shared" si="19"/>
        <v>3.6618735488578046E-3</v>
      </c>
      <c r="G89" s="302">
        <f t="shared" si="19"/>
        <v>3.7797675089454429E-3</v>
      </c>
      <c r="H89" s="302">
        <f t="shared" si="19"/>
        <v>3.5738013844323268E-3</v>
      </c>
      <c r="I89" s="302">
        <f t="shared" si="19"/>
        <v>3.613777496200986E-3</v>
      </c>
      <c r="J89" s="302">
        <f t="shared" si="19"/>
        <v>3.501970204919666E-3</v>
      </c>
      <c r="K89" s="302">
        <f t="shared" si="19"/>
        <v>4.0599702849772939E-3</v>
      </c>
      <c r="L89" s="302">
        <f t="shared" si="19"/>
        <v>1.6698482563460817E-4</v>
      </c>
      <c r="M89" s="302">
        <f t="shared" si="19"/>
        <v>1.5462647456634715E-4</v>
      </c>
      <c r="N89" s="302">
        <f t="shared" si="19"/>
        <v>4.7974403318529115E-4</v>
      </c>
      <c r="O89" s="302">
        <f t="shared" si="19"/>
        <v>7.5001337356534088E-4</v>
      </c>
      <c r="P89" s="302">
        <f t="shared" si="19"/>
        <v>1.4278878685267974E-3</v>
      </c>
      <c r="Q89" s="302">
        <f t="shared" si="19"/>
        <v>1.7210539548331519E-3</v>
      </c>
      <c r="R89" s="302">
        <f t="shared" si="19"/>
        <v>2.3748788483005552E-3</v>
      </c>
      <c r="S89" s="302">
        <f t="shared" si="19"/>
        <v>1.9281013178887977E-3</v>
      </c>
      <c r="T89" s="302">
        <f t="shared" si="19"/>
        <v>1.1571744041025229E-3</v>
      </c>
      <c r="U89" s="302">
        <f t="shared" si="19"/>
        <v>2.1846411618511477E-3</v>
      </c>
      <c r="V89" s="302">
        <f t="shared" si="19"/>
        <v>3.5390498140885408E-3</v>
      </c>
      <c r="W89" s="302">
        <f t="shared" si="19"/>
        <v>1.67017462206251E-3</v>
      </c>
      <c r="X89" s="302">
        <f t="shared" si="19"/>
        <v>1.809274757406387E-3</v>
      </c>
      <c r="Y89" s="302">
        <f t="shared" si="19"/>
        <v>1.6834581051813986E-3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4.0744823294185099E-2</v>
      </c>
      <c r="C91" s="301">
        <f t="shared" si="21"/>
        <v>2.9704612974599587E-2</v>
      </c>
      <c r="D91" s="301">
        <f t="shared" si="21"/>
        <v>2.3498925086414491E-2</v>
      </c>
      <c r="E91" s="301">
        <f t="shared" si="21"/>
        <v>2.833736009793951E-2</v>
      </c>
      <c r="F91" s="301">
        <f t="shared" si="21"/>
        <v>8.6112741045650601E-2</v>
      </c>
      <c r="G91" s="301">
        <f t="shared" si="21"/>
        <v>7.6465663126058833E-2</v>
      </c>
      <c r="H91" s="301">
        <f t="shared" si="21"/>
        <v>7.8804703866822243E-2</v>
      </c>
      <c r="I91" s="301">
        <f t="shared" si="21"/>
        <v>7.5043976587883643E-2</v>
      </c>
      <c r="J91" s="301">
        <f t="shared" si="21"/>
        <v>7.8069235773260942E-2</v>
      </c>
      <c r="K91" s="301">
        <f t="shared" si="21"/>
        <v>8.0677139265760284E-2</v>
      </c>
      <c r="L91" s="301">
        <f t="shared" si="21"/>
        <v>0.20237589615303084</v>
      </c>
      <c r="M91" s="301">
        <f t="shared" si="21"/>
        <v>0.16499930962702974</v>
      </c>
      <c r="N91" s="301">
        <f t="shared" si="21"/>
        <v>0.14986479559616048</v>
      </c>
      <c r="O91" s="301">
        <f t="shared" si="21"/>
        <v>0.13915012727830686</v>
      </c>
      <c r="P91" s="301">
        <f t="shared" si="21"/>
        <v>0.13729320120094859</v>
      </c>
      <c r="Q91" s="301">
        <f t="shared" si="21"/>
        <v>0.11323719821000214</v>
      </c>
      <c r="R91" s="301">
        <f t="shared" si="21"/>
        <v>8.46239191081989E-2</v>
      </c>
      <c r="S91" s="301">
        <f t="shared" si="21"/>
        <v>0.12598389198783105</v>
      </c>
      <c r="T91" s="301">
        <f t="shared" si="21"/>
        <v>0.11322986834011041</v>
      </c>
      <c r="U91" s="301">
        <f t="shared" si="21"/>
        <v>0.1011724161093296</v>
      </c>
      <c r="V91" s="301">
        <f t="shared" si="21"/>
        <v>2.3468194642949518E-2</v>
      </c>
      <c r="W91" s="301">
        <f t="shared" si="21"/>
        <v>4.840193800514965E-2</v>
      </c>
      <c r="X91" s="301">
        <f t="shared" si="21"/>
        <v>1.6082924228597507E-2</v>
      </c>
      <c r="Y91" s="301">
        <f t="shared" si="21"/>
        <v>1.4906904009512169E-2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1.3645261438741703</v>
      </c>
      <c r="C96" s="320">
        <f>IF(C$5=0,0,C$5/OIS_fec!C$5)</f>
        <v>1.446540634634782</v>
      </c>
      <c r="D96" s="320">
        <f>IF(D$5=0,0,D$5/OIS_fec!D$5)</f>
        <v>1.4480338124759078</v>
      </c>
      <c r="E96" s="320">
        <f>IF(E$5=0,0,E$5/OIS_fec!E$5)</f>
        <v>1.4095166703353299</v>
      </c>
      <c r="F96" s="320">
        <f>IF(F$5=0,0,F$5/OIS_fec!F$5)</f>
        <v>0.61207899273690036</v>
      </c>
      <c r="G96" s="320">
        <f>IF(G$5=0,0,G$5/OIS_fec!G$5)</f>
        <v>0.65051044524798296</v>
      </c>
      <c r="H96" s="320">
        <f>IF(H$5=0,0,H$5/OIS_fec!H$5)</f>
        <v>0.56547025714028809</v>
      </c>
      <c r="I96" s="320">
        <f>IF(I$5=0,0,I$5/OIS_fec!I$5)</f>
        <v>0.55019469114501585</v>
      </c>
      <c r="J96" s="320">
        <f>IF(J$5=0,0,J$5/OIS_fec!J$5)</f>
        <v>0.46009706720520699</v>
      </c>
      <c r="K96" s="320">
        <f>IF(K$5=0,0,K$5/OIS_fec!K$5)</f>
        <v>0.42847578808906922</v>
      </c>
      <c r="L96" s="320">
        <f>IF(L$5=0,0,L$5/OIS_fec!L$5)</f>
        <v>0.21048981416741033</v>
      </c>
      <c r="M96" s="320">
        <f>IF(M$5=0,0,M$5/OIS_fec!M$5)</f>
        <v>0.47985599477059032</v>
      </c>
      <c r="N96" s="320">
        <f>IF(N$5=0,0,N$5/OIS_fec!N$5)</f>
        <v>0.43261926443770837</v>
      </c>
      <c r="O96" s="320">
        <f>IF(O$5=0,0,O$5/OIS_fec!O$5)</f>
        <v>0.48441125290713344</v>
      </c>
      <c r="P96" s="320">
        <f>IF(P$5=0,0,P$5/OIS_fec!P$5)</f>
        <v>0.50759531315280182</v>
      </c>
      <c r="Q96" s="320">
        <f>IF(Q$5=0,0,Q$5/OIS_fec!Q$5)</f>
        <v>0.50000502846018713</v>
      </c>
      <c r="R96" s="320">
        <f>IF(R$5=0,0,R$5/OIS_fec!R$5)</f>
        <v>0.63286254809354792</v>
      </c>
      <c r="S96" s="320">
        <f>IF(S$5=0,0,S$5/OIS_fec!S$5)</f>
        <v>0.53652866685098355</v>
      </c>
      <c r="T96" s="320">
        <f>IF(T$5=0,0,T$5/OIS_fec!T$5)</f>
        <v>0.47470037429935724</v>
      </c>
      <c r="U96" s="320">
        <f>IF(U$5=0,0,U$5/OIS_fec!U$5)</f>
        <v>0.40401216598742518</v>
      </c>
      <c r="V96" s="320">
        <f>IF(V$5=0,0,V$5/OIS_fec!V$5)</f>
        <v>0.43188002336761094</v>
      </c>
      <c r="W96" s="320">
        <f>IF(W$5=0,0,W$5/OIS_fec!W$5)</f>
        <v>0.84793422632299198</v>
      </c>
      <c r="X96" s="320">
        <f>IF(X$5=0,0,X$5/OIS_fec!X$5)</f>
        <v>0.7794235271227089</v>
      </c>
      <c r="Y96" s="320">
        <f>IF(Y$5=0,0,Y$5/OIS_fec!Y$5)</f>
        <v>0.76484163611652722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0.71561694348460425</v>
      </c>
      <c r="C101" s="332">
        <f>IF(C$10=0,0,C$10/OIS_fec!C$10)</f>
        <v>0.80666769986591957</v>
      </c>
      <c r="D101" s="332">
        <f>IF(D$10=0,0,D$10/OIS_fec!D$10)</f>
        <v>0.82200451999534008</v>
      </c>
      <c r="E101" s="332">
        <f>IF(E$10=0,0,E$10/OIS_fec!E$10)</f>
        <v>0.78756390544890775</v>
      </c>
      <c r="F101" s="332">
        <f>IF(F$10=0,0,F$10/OIS_fec!F$10)</f>
        <v>5.3986534318165587E-2</v>
      </c>
      <c r="G101" s="332">
        <f>IF(G$10=0,0,G$10/OIS_fec!G$10)</f>
        <v>0.11086045357353171</v>
      </c>
      <c r="H101" s="332">
        <f>IF(H$10=0,0,H$10/OIS_fec!H$10)</f>
        <v>6.9733626207031801E-2</v>
      </c>
      <c r="I101" s="332">
        <f>IF(I$10=0,0,I$10/OIS_fec!I$10)</f>
        <v>1.6870792948219384E-2</v>
      </c>
      <c r="J101" s="332">
        <f>IF(J$10=0,0,J$10/OIS_fec!J$10)</f>
        <v>1.2185337843313052E-2</v>
      </c>
      <c r="K101" s="332">
        <f>IF(K$10=0,0,K$10/OIS_fec!K$10)</f>
        <v>6.8573275940756661E-3</v>
      </c>
      <c r="L101" s="332">
        <f>IF(L$10=0,0,L$10/OIS_fec!L$10)</f>
        <v>6.7728549717365307E-3</v>
      </c>
      <c r="M101" s="332">
        <f>IF(M$10=0,0,M$10/OIS_fec!M$10)</f>
        <v>9.7928799827701002E-2</v>
      </c>
      <c r="N101" s="332">
        <f>IF(N$10=0,0,N$10/OIS_fec!N$10)</f>
        <v>8.5165907139538796E-2</v>
      </c>
      <c r="O101" s="332">
        <f>IF(O$10=0,0,O$10/OIS_fec!O$10)</f>
        <v>9.5181546228802053E-2</v>
      </c>
      <c r="P101" s="332">
        <f>IF(P$10=0,0,P$10/OIS_fec!P$10)</f>
        <v>9.8169302760981042E-2</v>
      </c>
      <c r="Q101" s="332">
        <f>IF(Q$10=0,0,Q$10/OIS_fec!Q$10)</f>
        <v>8.2855840539078907E-2</v>
      </c>
      <c r="R101" s="332">
        <f>IF(R$10=0,0,R$10/OIS_fec!R$10)</f>
        <v>9.0815966967733017E-2</v>
      </c>
      <c r="S101" s="332">
        <f>IF(S$10=0,0,S$10/OIS_fec!S$10)</f>
        <v>9.6096025891620931E-2</v>
      </c>
      <c r="T101" s="332">
        <f>IF(T$10=0,0,T$10/OIS_fec!T$10)</f>
        <v>8.1140939154088695E-2</v>
      </c>
      <c r="U101" s="332">
        <f>IF(U$10=0,0,U$10/OIS_fec!U$10)</f>
        <v>4.9321411265873971E-2</v>
      </c>
      <c r="V101" s="332">
        <f>IF(V$10=0,0,V$10/OIS_fec!V$10)</f>
        <v>4.358592626393315E-2</v>
      </c>
      <c r="W101" s="332">
        <f>IF(W$10=0,0,W$10/OIS_fec!W$10)</f>
        <v>0.23133150918184026</v>
      </c>
      <c r="X101" s="332">
        <f>IF(X$10=0,0,X$10/OIS_fec!X$10)</f>
        <v>0.17681917483384507</v>
      </c>
      <c r="Y101" s="332">
        <f>IF(Y$10=0,0,Y$10/OIS_fec!Y$10)</f>
        <v>0.16297044752931153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2.8996143838636708</v>
      </c>
      <c r="C102" s="348">
        <f>IF(C$16=0,0,C$16/OIS_fec!C$16)</f>
        <v>2.9335477930284806</v>
      </c>
      <c r="D102" s="348">
        <f>IF(D$16=0,0,D$16/OIS_fec!D$16)</f>
        <v>2.9395122386062922</v>
      </c>
      <c r="E102" s="348">
        <f>IF(E$16=0,0,E$16/OIS_fec!E$16)</f>
        <v>2.9017767585337624</v>
      </c>
      <c r="F102" s="348">
        <f>IF(F$16=0,0,F$16/OIS_fec!F$16)</f>
        <v>0.95584613961241582</v>
      </c>
      <c r="G102" s="348">
        <f>IF(G$16=0,0,G$16/OIS_fec!G$16)</f>
        <v>1.0102380230623031</v>
      </c>
      <c r="H102" s="348">
        <f>IF(H$16=0,0,H$16/OIS_fec!H$16)</f>
        <v>0.75577833357032642</v>
      </c>
      <c r="I102" s="348">
        <f>IF(I$16=0,0,I$16/OIS_fec!I$16)</f>
        <v>0.8273229275343662</v>
      </c>
      <c r="J102" s="348">
        <f>IF(J$16=0,0,J$16/OIS_fec!J$16)</f>
        <v>0.52088270986116925</v>
      </c>
      <c r="K102" s="348">
        <f>IF(K$16=0,0,K$16/OIS_fec!K$16)</f>
        <v>0.58848681968568883</v>
      </c>
      <c r="L102" s="348">
        <f>IF(L$16=0,0,L$16/OIS_fec!L$16)</f>
        <v>5.7043289945069964E-2</v>
      </c>
      <c r="M102" s="348">
        <f>IF(M$16=0,0,M$16/OIS_fec!M$16)</f>
        <v>0.68940685454042872</v>
      </c>
      <c r="N102" s="348">
        <f>IF(N$16=0,0,N$16/OIS_fec!N$16)</f>
        <v>0.73053766815928334</v>
      </c>
      <c r="O102" s="348">
        <f>IF(O$16=0,0,O$16/OIS_fec!O$16)</f>
        <v>0.83240818174528786</v>
      </c>
      <c r="P102" s="348">
        <f>IF(P$16=0,0,P$16/OIS_fec!P$16)</f>
        <v>0.99851039913264206</v>
      </c>
      <c r="Q102" s="348">
        <f>IF(Q$16=0,0,Q$16/OIS_fec!Q$16)</f>
        <v>1.1478127711490227</v>
      </c>
      <c r="R102" s="348">
        <f>IF(R$16=0,0,R$16/OIS_fec!R$16)</f>
        <v>1.5427651302195409</v>
      </c>
      <c r="S102" s="348">
        <f>IF(S$16=0,0,S$16/OIS_fec!S$16)</f>
        <v>1.2984979668750058</v>
      </c>
      <c r="T102" s="348">
        <f>IF(T$16=0,0,T$16/OIS_fec!T$16)</f>
        <v>1.0480288120866093</v>
      </c>
      <c r="U102" s="348">
        <f>IF(U$16=0,0,U$16/OIS_fec!U$16)</f>
        <v>0.60927438314904991</v>
      </c>
      <c r="V102" s="348">
        <f>IF(V$16=0,0,V$16/OIS_fec!V$16)</f>
        <v>1.1583367927862527</v>
      </c>
      <c r="W102" s="348">
        <f>IF(W$16=0,0,W$16/OIS_fec!W$16)</f>
        <v>1.8935236244642417</v>
      </c>
      <c r="X102" s="348">
        <f>IF(X$16=0,0,X$16/OIS_fec!X$16)</f>
        <v>2.0101732787834039</v>
      </c>
      <c r="Y102" s="348">
        <f>IF(Y$16=0,0,Y$16/OIS_fec!Y$16)</f>
        <v>1.879727391150684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2.4021676836366241</v>
      </c>
      <c r="C103" s="348">
        <f>IF(C$27=0,0,C$27/OIS_fec!C$27)</f>
        <v>2.4698031390089215</v>
      </c>
      <c r="D103" s="348">
        <f>IF(D$27=0,0,D$27/OIS_fec!D$27)</f>
        <v>2.4689970896704807</v>
      </c>
      <c r="E103" s="348">
        <f>IF(E$27=0,0,E$27/OIS_fec!E$27)</f>
        <v>2.4278122691101864</v>
      </c>
      <c r="F103" s="348">
        <f>IF(F$27=0,0,F$27/OIS_fec!F$27)</f>
        <v>2.1194250309826219</v>
      </c>
      <c r="G103" s="348">
        <f>IF(G$27=0,0,G$27/OIS_fec!G$27)</f>
        <v>2.0698541535401542</v>
      </c>
      <c r="H103" s="348">
        <f>IF(H$27=0,0,H$27/OIS_fec!H$27)</f>
        <v>2.0409407247838129</v>
      </c>
      <c r="I103" s="348">
        <f>IF(I$27=0,0,I$27/OIS_fec!I$27)</f>
        <v>2.1872009675503219</v>
      </c>
      <c r="J103" s="348">
        <f>IF(J$27=0,0,J$27/OIS_fec!J$27)</f>
        <v>2.1586173831189228</v>
      </c>
      <c r="K103" s="348">
        <f>IF(K$27=0,0,K$27/OIS_fec!K$27)</f>
        <v>2.0117222669907702</v>
      </c>
      <c r="L103" s="348">
        <f>IF(L$27=0,0,L$27/OIS_fec!L$27)</f>
        <v>1.736347404482119</v>
      </c>
      <c r="M103" s="348">
        <f>IF(M$27=0,0,M$27/OIS_fec!M$27)</f>
        <v>1.8943167357967494</v>
      </c>
      <c r="N103" s="348">
        <f>IF(N$27=0,0,N$27/OIS_fec!N$27)</f>
        <v>1.8190468698989419</v>
      </c>
      <c r="O103" s="348">
        <f>IF(O$27=0,0,O$27/OIS_fec!O$27)</f>
        <v>1.906855004794467</v>
      </c>
      <c r="P103" s="348">
        <f>IF(P$27=0,0,P$27/OIS_fec!P$27)</f>
        <v>1.8943508787887811</v>
      </c>
      <c r="Q103" s="348">
        <f>IF(Q$27=0,0,Q$27/OIS_fec!Q$27)</f>
        <v>1.8694786655208238</v>
      </c>
      <c r="R103" s="348">
        <f>IF(R$27=0,0,R$27/OIS_fec!R$27)</f>
        <v>2.0577287947500733</v>
      </c>
      <c r="S103" s="348">
        <f>IF(S$27=0,0,S$27/OIS_fec!S$27)</f>
        <v>1.8790136753134246</v>
      </c>
      <c r="T103" s="348">
        <f>IF(T$27=0,0,T$27/OIS_fec!T$27)</f>
        <v>1.8668138540961887</v>
      </c>
      <c r="U103" s="348">
        <f>IF(U$27=0,0,U$27/OIS_fec!U$27)</f>
        <v>1.7840055710190743</v>
      </c>
      <c r="V103" s="348">
        <f>IF(V$27=0,0,V$27/OIS_fec!V$27)</f>
        <v>1.7375795531097522</v>
      </c>
      <c r="W103" s="348">
        <f>IF(W$27=0,0,W$27/OIS_fec!W$27)</f>
        <v>2.1029604246553388</v>
      </c>
      <c r="X103" s="348">
        <f>IF(X$27=0,0,X$27/OIS_fec!X$27)</f>
        <v>2.0565371267597086</v>
      </c>
      <c r="Y103" s="348">
        <f>IF(Y$27=0,0,Y$27/OIS_fec!Y$27)</f>
        <v>2.0545338605448884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2.6761850634879445</v>
      </c>
      <c r="C104" s="348">
        <f>IF(C$35=0,0,C$35/OIS_fec!C$35)</f>
        <v>2.7384179115057021</v>
      </c>
      <c r="D104" s="348">
        <f>IF(D$35=0,0,D$35/OIS_fec!D$35)</f>
        <v>2.7529333313767848</v>
      </c>
      <c r="E104" s="348">
        <f>IF(E$35=0,0,E$35/OIS_fec!E$35)</f>
        <v>2.7107182612021101</v>
      </c>
      <c r="F104" s="348">
        <f>IF(F$35=0,0,F$35/OIS_fec!F$35)</f>
        <v>1.2911204088275039</v>
      </c>
      <c r="G104" s="348">
        <f>IF(G$35=0,0,G$35/OIS_fec!G$35)</f>
        <v>1.3368015179217423</v>
      </c>
      <c r="H104" s="348">
        <f>IF(H$35=0,0,H$35/OIS_fec!H$35)</f>
        <v>1.1191271938116394</v>
      </c>
      <c r="I104" s="348">
        <f>IF(I$35=0,0,I$35/OIS_fec!I$35)</f>
        <v>1.2346377293003556</v>
      </c>
      <c r="J104" s="348">
        <f>IF(J$35=0,0,J$35/OIS_fec!J$35)</f>
        <v>0.84542343223527638</v>
      </c>
      <c r="K104" s="348">
        <f>IF(K$35=0,0,K$35/OIS_fec!K$35)</f>
        <v>0.81203525872494553</v>
      </c>
      <c r="L104" s="348">
        <f>IF(L$35=0,0,L$35/OIS_fec!L$35)</f>
        <v>0.17234111162750293</v>
      </c>
      <c r="M104" s="348">
        <f>IF(M$35=0,0,M$35/OIS_fec!M$35)</f>
        <v>0.34013365804557705</v>
      </c>
      <c r="N104" s="348">
        <f>IF(N$35=0,0,N$35/OIS_fec!N$35)</f>
        <v>0.41959709853588717</v>
      </c>
      <c r="O104" s="348">
        <f>IF(O$35=0,0,O$35/OIS_fec!O$35)</f>
        <v>0.71262261322596598</v>
      </c>
      <c r="P104" s="348">
        <f>IF(P$35=0,0,P$35/OIS_fec!P$35)</f>
        <v>0.83397471083130381</v>
      </c>
      <c r="Q104" s="348">
        <f>IF(Q$35=0,0,Q$35/OIS_fec!Q$35)</f>
        <v>0.94606858209440281</v>
      </c>
      <c r="R104" s="348">
        <f>IF(R$35=0,0,R$35/OIS_fec!R$35)</f>
        <v>1.5140474297336592</v>
      </c>
      <c r="S104" s="348">
        <f>IF(S$35=0,0,S$35/OIS_fec!S$35)</f>
        <v>1.0267264392985116</v>
      </c>
      <c r="T104" s="348">
        <f>IF(T$35=0,0,T$35/OIS_fec!T$35)</f>
        <v>0.74415531572980498</v>
      </c>
      <c r="U104" s="348">
        <f>IF(U$35=0,0,U$35/OIS_fec!U$35)</f>
        <v>0.48961185238811994</v>
      </c>
      <c r="V104" s="348">
        <f>IF(V$35=0,0,V$35/OIS_fec!V$35)</f>
        <v>0.96745303174378894</v>
      </c>
      <c r="W104" s="348">
        <f>IF(W$35=0,0,W$35/OIS_fec!W$35)</f>
        <v>1.6352103585697964</v>
      </c>
      <c r="X104" s="348">
        <f>IF(X$35=0,0,X$35/OIS_fec!X$35)</f>
        <v>1.6929044458101483</v>
      </c>
      <c r="Y104" s="348">
        <f>IF(Y$35=0,0,Y$35/OIS_fec!Y$35)</f>
        <v>1.5926525876041573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0.97656684106859748</v>
      </c>
      <c r="C105" s="348">
        <f>IF(C$54=0,0,C$54/OIS_fec!C$54)</f>
        <v>1.0461072405805534</v>
      </c>
      <c r="D105" s="348">
        <f>IF(D$54=0,0,D$54/OIS_fec!D$54)</f>
        <v>1.0610305226687573</v>
      </c>
      <c r="E105" s="348">
        <f>IF(E$54=0,0,E$54/OIS_fec!E$54)</f>
        <v>1.0380641842341147</v>
      </c>
      <c r="F105" s="348">
        <f>IF(F$54=0,0,F$54/OIS_fec!F$54)</f>
        <v>0.4463290752324241</v>
      </c>
      <c r="G105" s="348">
        <f>IF(G$54=0,0,G$54/OIS_fec!G$54)</f>
        <v>0.51960780240639259</v>
      </c>
      <c r="H105" s="348">
        <f>IF(H$54=0,0,H$54/OIS_fec!H$54)</f>
        <v>0.46044454646728722</v>
      </c>
      <c r="I105" s="348">
        <f>IF(I$54=0,0,I$54/OIS_fec!I$54)</f>
        <v>0.37770390340554766</v>
      </c>
      <c r="J105" s="348">
        <f>IF(J$54=0,0,J$54/OIS_fec!J$54)</f>
        <v>0.31645277626029378</v>
      </c>
      <c r="K105" s="348">
        <f>IF(K$54=0,0,K$54/OIS_fec!K$54)</f>
        <v>0.26943285800282862</v>
      </c>
      <c r="L105" s="348">
        <f>IF(L$54=0,0,L$54/OIS_fec!L$54)</f>
        <v>0.1310316697316323</v>
      </c>
      <c r="M105" s="348">
        <f>IF(M$54=0,0,M$54/OIS_fec!M$54)</f>
        <v>6.8622296126304591E-2</v>
      </c>
      <c r="N105" s="348">
        <f>IF(N$54=0,0,N$54/OIS_fec!N$54)</f>
        <v>7.074125271449877E-2</v>
      </c>
      <c r="O105" s="348">
        <f>IF(O$54=0,0,O$54/OIS_fec!O$54)</f>
        <v>0.11832472801514113</v>
      </c>
      <c r="P105" s="348">
        <f>IF(P$54=0,0,P$54/OIS_fec!P$54)</f>
        <v>0.11648403649406736</v>
      </c>
      <c r="Q105" s="348">
        <f>IF(Q$54=0,0,Q$54/OIS_fec!Q$54)</f>
        <v>0.12551162183340467</v>
      </c>
      <c r="R105" s="348">
        <f>IF(R$54=0,0,R$54/OIS_fec!R$54)</f>
        <v>0.21596990668504251</v>
      </c>
      <c r="S105" s="348">
        <f>IF(S$54=0,0,S$54/OIS_fec!S$54)</f>
        <v>0.12497786935214382</v>
      </c>
      <c r="T105" s="348">
        <f>IF(T$54=0,0,T$54/OIS_fec!T$54)</f>
        <v>9.7517506466352738E-2</v>
      </c>
      <c r="U105" s="348">
        <f>IF(U$54=0,0,U$54/OIS_fec!U$54)</f>
        <v>9.4516065300675994E-2</v>
      </c>
      <c r="V105" s="348">
        <f>IF(V$54=0,0,V$54/OIS_fec!V$54)</f>
        <v>0.11465603185761813</v>
      </c>
      <c r="W105" s="348">
        <f>IF(W$54=0,0,W$54/OIS_fec!W$54)</f>
        <v>0.33225527016110823</v>
      </c>
      <c r="X105" s="348">
        <f>IF(X$54=0,0,X$54/OIS_fec!X$54)</f>
        <v>0.29907924630721228</v>
      </c>
      <c r="Y105" s="348">
        <f>IF(Y$54=0,0,Y$54/OIS_fec!Y$54)</f>
        <v>0.29900776378251975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3.1024187999999984</v>
      </c>
      <c r="C106" s="348">
        <f>IF(C$68=0,0,C$68/OIS_fec!C$68)</f>
        <v>3.1024187999999984</v>
      </c>
      <c r="D106" s="348">
        <f>IF(D$68=0,0,D$68/OIS_fec!D$68)</f>
        <v>3.1024188000000001</v>
      </c>
      <c r="E106" s="348">
        <f>IF(E$68=0,0,E$68/OIS_fec!E$68)</f>
        <v>3.1024188000000015</v>
      </c>
      <c r="F106" s="348">
        <f>IF(F$68=0,0,F$68/OIS_fec!F$68)</f>
        <v>3.1024187999999997</v>
      </c>
      <c r="G106" s="348">
        <f>IF(G$68=0,0,G$68/OIS_fec!G$68)</f>
        <v>3.1024187999999997</v>
      </c>
      <c r="H106" s="348">
        <f>IF(H$68=0,0,H$68/OIS_fec!H$68)</f>
        <v>3.102418800000001</v>
      </c>
      <c r="I106" s="348">
        <f>IF(I$68=0,0,I$68/OIS_fec!I$68)</f>
        <v>3.1024187999999993</v>
      </c>
      <c r="J106" s="348">
        <f>IF(J$68=0,0,J$68/OIS_fec!J$68)</f>
        <v>3.1024187999999984</v>
      </c>
      <c r="K106" s="348">
        <f>IF(K$68=0,0,K$68/OIS_fec!K$68)</f>
        <v>3.1024188000000006</v>
      </c>
      <c r="L106" s="348">
        <f>IF(L$68=0,0,L$68/OIS_fec!L$68)</f>
        <v>3.1024187999999997</v>
      </c>
      <c r="M106" s="348">
        <f>IF(M$68=0,0,M$68/OIS_fec!M$68)</f>
        <v>3.1024187999999997</v>
      </c>
      <c r="N106" s="348">
        <f>IF(N$68=0,0,N$68/OIS_fec!N$68)</f>
        <v>3.1024187999999997</v>
      </c>
      <c r="O106" s="348">
        <f>IF(O$68=0,0,O$68/OIS_fec!O$68)</f>
        <v>3.1024188000000006</v>
      </c>
      <c r="P106" s="348">
        <f>IF(P$68=0,0,P$68/OIS_fec!P$68)</f>
        <v>3.1024187999999993</v>
      </c>
      <c r="Q106" s="348">
        <f>IF(Q$68=0,0,Q$68/OIS_fec!Q$68)</f>
        <v>3.1024188000000006</v>
      </c>
      <c r="R106" s="348">
        <f>IF(R$68=0,0,R$68/OIS_fec!R$68)</f>
        <v>3.1024187999999993</v>
      </c>
      <c r="S106" s="348">
        <f>IF(S$68=0,0,S$68/OIS_fec!S$68)</f>
        <v>3.1024188000000001</v>
      </c>
      <c r="T106" s="348">
        <f>IF(T$68=0,0,T$68/OIS_fec!T$68)</f>
        <v>3.1024187999999988</v>
      </c>
      <c r="U106" s="348">
        <f>IF(U$68=0,0,U$68/OIS_fec!U$68)</f>
        <v>3.1024187999999993</v>
      </c>
      <c r="V106" s="348">
        <f>IF(V$68=0,0,V$68/OIS_fec!V$68)</f>
        <v>3.1024188000000001</v>
      </c>
      <c r="W106" s="348">
        <f>IF(W$68=0,0,W$68/OIS_fec!W$68)</f>
        <v>3.0806730332393908</v>
      </c>
      <c r="X106" s="348">
        <f>IF(X$68=0,0,X$68/OIS_fec!X$68)</f>
        <v>3.0770926780607848</v>
      </c>
      <c r="Y106" s="348">
        <f>IF(Y$68=0,0,Y$68/OIS_fec!Y$68)</f>
        <v>3.0684637328666895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2025-11-06T10:26:20Z</dcterms:created>
  <dcterms:modified xsi:type="dcterms:W3CDTF">2025-11-06T10:26:21Z</dcterms:modified>
</cp:coreProperties>
</file>